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Приложение 1  в решение" sheetId="2" r:id="rId1"/>
  </sheets>
  <definedNames>
    <definedName name="APPT" localSheetId="0">'Приложение 1  в решение'!$A$19</definedName>
    <definedName name="FIO" localSheetId="0">'Приложение 1  в решение'!$F$19</definedName>
    <definedName name="LAST_CELL" localSheetId="0">'Приложение 1  в решение'!#REF!</definedName>
    <definedName name="SIGN" localSheetId="0">'Приложение 1  в решение'!$A$19:$F$20</definedName>
  </definedNames>
  <calcPr calcId="144525"/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10" i="2"/>
  <c r="F373" i="2" l="1"/>
  <c r="E373" i="2"/>
  <c r="F372" i="2"/>
  <c r="E372" i="2"/>
  <c r="F369" i="2"/>
  <c r="E369" i="2"/>
  <c r="E368" i="2" s="1"/>
  <c r="F368" i="2"/>
  <c r="F365" i="2"/>
  <c r="E365" i="2"/>
  <c r="F361" i="2"/>
  <c r="F358" i="2"/>
  <c r="F355" i="2"/>
  <c r="F316" i="2"/>
  <c r="F315" i="2"/>
  <c r="F314" i="2"/>
  <c r="F271" i="2"/>
  <c r="E271" i="2"/>
  <c r="E270" i="2" s="1"/>
  <c r="F270" i="2"/>
  <c r="F258" i="2" s="1"/>
  <c r="F263" i="2"/>
  <c r="E263" i="2"/>
  <c r="E246" i="2"/>
  <c r="E245" i="2"/>
  <c r="F213" i="2"/>
  <c r="F212" i="2"/>
  <c r="F211" i="2"/>
  <c r="F207" i="2"/>
  <c r="F206" i="2"/>
  <c r="F203" i="2"/>
  <c r="F202" i="2" s="1"/>
  <c r="F199" i="2"/>
  <c r="F198" i="2" s="1"/>
  <c r="F195" i="2"/>
  <c r="F191" i="2"/>
  <c r="F190" i="2"/>
  <c r="F189" i="2"/>
  <c r="F186" i="2"/>
  <c r="F183" i="2"/>
  <c r="F180" i="2"/>
  <c r="F177" i="2"/>
  <c r="F174" i="2"/>
  <c r="F173" i="2"/>
  <c r="F169" i="2"/>
  <c r="F166" i="2"/>
  <c r="F163" i="2"/>
  <c r="F162" i="2"/>
  <c r="F159" i="2"/>
  <c r="F158" i="2"/>
  <c r="F153" i="2"/>
  <c r="F152" i="2"/>
  <c r="F151" i="2"/>
  <c r="F148" i="2"/>
  <c r="F147" i="2"/>
  <c r="F146" i="2" s="1"/>
  <c r="F143" i="2"/>
  <c r="F142" i="2" s="1"/>
  <c r="F135" i="2" s="1"/>
  <c r="F134" i="2" s="1"/>
  <c r="F139" i="2"/>
  <c r="F136" i="2"/>
  <c r="F131" i="2"/>
  <c r="F130" i="2"/>
  <c r="F127" i="2"/>
  <c r="F126" i="2"/>
  <c r="F122" i="2"/>
  <c r="F121" i="2" s="1"/>
  <c r="F117" i="2"/>
  <c r="F116" i="2"/>
  <c r="F112" i="2"/>
  <c r="F111" i="2" s="1"/>
  <c r="F106" i="2"/>
  <c r="F105" i="2"/>
  <c r="F102" i="2"/>
  <c r="F101" i="2"/>
  <c r="F100" i="2"/>
  <c r="F97" i="2"/>
  <c r="F96" i="2"/>
  <c r="F92" i="2"/>
  <c r="F91" i="2"/>
  <c r="F90" i="2"/>
  <c r="F87" i="2"/>
  <c r="F86" i="2" s="1"/>
  <c r="F85" i="2" s="1"/>
  <c r="F82" i="2"/>
  <c r="F81" i="2"/>
  <c r="F77" i="2"/>
  <c r="F76" i="2"/>
  <c r="F74" i="2"/>
  <c r="F73" i="2"/>
  <c r="F69" i="2"/>
  <c r="F68" i="2"/>
  <c r="F64" i="2"/>
  <c r="F63" i="2" s="1"/>
  <c r="F58" i="2" s="1"/>
  <c r="F60" i="2"/>
  <c r="F59" i="2"/>
  <c r="F54" i="2"/>
  <c r="F51" i="2"/>
  <c r="F48" i="2"/>
  <c r="F45" i="2"/>
  <c r="F40" i="2"/>
  <c r="F37" i="2"/>
  <c r="F34" i="2"/>
  <c r="F31" i="2"/>
  <c r="F18" i="2" s="1"/>
  <c r="F11" i="2" s="1"/>
  <c r="F27" i="2"/>
  <c r="F23" i="2"/>
  <c r="F19" i="2"/>
  <c r="F13" i="2"/>
  <c r="F12" i="2"/>
  <c r="F110" i="2" l="1"/>
  <c r="F109" i="2" s="1"/>
  <c r="F57" i="2"/>
  <c r="F194" i="2"/>
  <c r="F364" i="2"/>
  <c r="F246" i="2" s="1"/>
  <c r="F245" i="2" s="1"/>
  <c r="F44" i="2"/>
  <c r="F43" i="2" s="1"/>
  <c r="F172" i="2"/>
  <c r="F10" i="2" l="1"/>
  <c r="F407" i="2" s="1"/>
</calcChain>
</file>

<file path=xl/sharedStrings.xml><?xml version="1.0" encoding="utf-8"?>
<sst xmlns="http://schemas.openxmlformats.org/spreadsheetml/2006/main" count="1203" uniqueCount="538">
  <si>
    <t>Гл. администратор</t>
  </si>
  <si>
    <t>КВД</t>
  </si>
  <si>
    <t>Наименование КВД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</si>
  <si>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</si>
  <si>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</si>
  <si>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</si>
  <si>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</si>
  <si>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</si>
  <si>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</si>
  <si>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</si>
  <si>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</si>
  <si>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</si>
  <si>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</si>
  <si>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</si>
  <si>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</si>
  <si>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</si>
  <si>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</si>
  <si>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</si>
  <si>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</si>
  <si>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</si>
  <si>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</si>
  <si>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</si>
  <si>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</si>
  <si>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</si>
  <si>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</si>
  <si>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</si>
  <si>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</si>
  <si>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</si>
  <si>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</si>
  <si>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</si>
  <si>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</si>
  <si>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</si>
  <si>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</si>
  <si>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</si>
  <si>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</si>
  <si>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</si>
  <si>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</si>
  <si>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</si>
  <si>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</si>
  <si>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</si>
  <si>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</si>
  <si>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</si>
  <si>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</si>
  <si>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</si>
  <si>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</si>
  <si>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</si>
  <si>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</si>
  <si>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</si>
  <si>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</si>
  <si>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</si>
  <si>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</si>
  <si>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</si>
  <si>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</si>
  <si>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</si>
  <si>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</si>
  <si>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</si>
  <si>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</si>
  <si>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</si>
  <si>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</si>
  <si>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</si>
  <si>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</si>
  <si>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</si>
  <si>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</si>
  <si>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</si>
  <si>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</si>
  <si>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</si>
  <si>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</si>
  <si>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</si>
  <si>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</si>
  <si>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</si>
  <si>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</si>
  <si>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</si>
  <si>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</si>
  <si>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</si>
  <si>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</si>
  <si>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</si>
  <si>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</si>
  <si>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</si>
  <si>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</si>
  <si>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</si>
  <si>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</si>
  <si>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</si>
  <si>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</si>
  <si>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</si>
  <si>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</si>
  <si>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</si>
  <si>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</si>
  <si>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</si>
  <si>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</si>
  <si>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</si>
  <si>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</si>
  <si>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</si>
  <si>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</si>
  <si>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</si>
  <si>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10504060020000110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</si>
  <si>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</si>
  <si>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10504060021000110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</si>
  <si>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</si>
  <si>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</si>
  <si>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</si>
  <si>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</si>
  <si>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</si>
  <si>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</si>
  <si>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</si>
  <si>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</si>
  <si>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</si>
  <si>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</si>
  <si>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</si>
  <si>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</si>
  <si>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</si>
  <si>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</si>
  <si>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</si>
  <si>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10606032141000110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</si>
  <si>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</si>
  <si>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</si>
  <si>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</si>
  <si>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</si>
  <si>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</si>
  <si>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10606042141000110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</si>
  <si>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</si>
  <si>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</si>
  <si>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</si>
  <si>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</si>
  <si>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</si>
  <si>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</si>
  <si>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</si>
  <si>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</si>
  <si>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</si>
  <si>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408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</si>
  <si>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</si>
  <si>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</si>
  <si>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</si>
  <si>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</si>
  <si>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</si>
  <si>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</si>
  <si>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</si>
  <si>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</si>
  <si>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</si>
  <si>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</si>
  <si>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</si>
  <si>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</si>
  <si>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</si>
  <si>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</si>
  <si>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</si>
  <si>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</si>
  <si>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</si>
  <si>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</si>
  <si>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</si>
  <si>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11105024141000120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</si>
  <si>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 (сумма платежа (перерасчеты, недоимка и задолженность по соответствующему платежу)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</si>
  <si>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</si>
  <si>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</si>
  <si>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11105074140000120</t>
  </si>
  <si>
    <t>Доходы от сдачи в аренду имущества, составляющего казну муниципальных округов (за исключением земельных участков)</t>
  </si>
  <si>
    <t>11105074141000120</t>
  </si>
  <si>
    <t>Доходы от сдачи в аренду имущества, составляющего казну муниципальных округов (за исключением земельных участков) (сумма платежа (перерасчеты, недоимка и задолженность по соответствующему платежу)</t>
  </si>
  <si>
    <t>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</si>
  <si>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</si>
  <si>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</si>
  <si>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</si>
  <si>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11105410140000120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</si>
  <si>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</si>
  <si>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</si>
  <si>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</si>
  <si>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</si>
  <si>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</si>
  <si>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</si>
  <si>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</si>
  <si>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</si>
  <si>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</si>
  <si>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</si>
  <si>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</si>
  <si>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</si>
  <si>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</si>
  <si>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</si>
  <si>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</si>
  <si>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</si>
  <si>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</si>
  <si>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</si>
  <si>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</si>
  <si>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</si>
  <si>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</si>
  <si>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</si>
  <si>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</si>
  <si>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</si>
  <si>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</si>
  <si>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</si>
  <si>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</si>
  <si>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</si>
  <si>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</si>
  <si>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</si>
  <si>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</si>
  <si>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</si>
  <si>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</si>
  <si>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</si>
  <si>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</si>
  <si>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</si>
  <si>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</si>
  <si>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</si>
  <si>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11302994140000130</t>
  </si>
  <si>
    <t>Прочие доходы от компенсации затрат бюджетов муниципальных округов</t>
  </si>
  <si>
    <t>078</t>
  </si>
  <si>
    <t>094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</si>
  <si>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</si>
  <si>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</si>
  <si>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</si>
  <si>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</si>
  <si>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11401040140000410</t>
  </si>
  <si>
    <t>Доходы от продажи квартир, находящихся в собственности муниципальных округов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</si>
  <si>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</si>
  <si>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</si>
  <si>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</si>
  <si>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</si>
  <si>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</si>
  <si>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</si>
  <si>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</si>
  <si>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</si>
  <si>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11406024140000430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</si>
  <si>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</si>
  <si>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11413000000000000</t>
  </si>
  <si>
    <t>Доходы от приватизации имущества, находящегося в государственной и муниципальной собственности</t>
  </si>
  <si>
    <t>11413040140000410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</si>
  <si>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</si>
  <si>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11600000000000000</t>
  </si>
  <si>
    <t>ШТРАФЫ, САНКЦИИ, ВОЗМЕЩЕНИЕ УЩЕРБА</t>
  </si>
  <si>
    <t>006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</si>
  <si>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</si>
  <si>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</si>
  <si>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</si>
  <si>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</si>
  <si>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</si>
  <si>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</si>
  <si>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</si>
  <si>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</si>
  <si>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</si>
  <si>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</si>
  <si>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</si>
  <si>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</si>
  <si>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</si>
  <si>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</si>
  <si>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</si>
  <si>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</si>
  <si>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</si>
  <si>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</si>
  <si>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</si>
  <si>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</si>
  <si>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</si>
  <si>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</si>
  <si>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</si>
  <si>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</si>
  <si>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</si>
  <si>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</si>
  <si>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11607010140000140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</si>
  <si>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</si>
  <si>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11610000000000140</t>
  </si>
  <si>
    <t>Платежи в целях возмещения причиненного ущерба (убытков)</t>
  </si>
  <si>
    <t>11610060000000140</t>
  </si>
  <si>
    <t>Платежи в целях возмещения убытков, причиненных уклонением от заключения муниципального контракта</t>
  </si>
  <si>
    <t>11610061140000140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</si>
  <si>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</si>
  <si>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</si>
  <si>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</si>
  <si>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11610100140000140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</si>
  <si>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</si>
  <si>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062</t>
  </si>
  <si>
    <t>188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</si>
  <si>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</si>
  <si>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</si>
  <si>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</si>
  <si>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</si>
  <si>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11610123010141140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</si>
  <si>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</si>
  <si>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11611000010000140</t>
  </si>
  <si>
    <t>Платежи, уплачиваемые в целях возмещения вреда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</si>
  <si>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</si>
  <si>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</si>
  <si>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</si>
  <si>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032</t>
  </si>
  <si>
    <t>11700000000000000</t>
  </si>
  <si>
    <t>ПРОЧИЕ НЕНАЛОГОВЫЕ ДОХОДЫ</t>
  </si>
  <si>
    <t>11715000000000150</t>
  </si>
  <si>
    <t>Инициативные платежи</t>
  </si>
  <si>
    <t>11715020140000150</t>
  </si>
  <si>
    <t>Инициативные платежи, зачисляемые в бюджеты муниципальных округов</t>
  </si>
  <si>
    <t>11715020141010150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</si>
  <si>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«Спорт, доступный всем!»)</t>
  </si>
  <si>
    <t>11715020141011150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</si>
  <si>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п.Инголь)</t>
  </si>
  <si>
    <t>11715020141012150</t>
  </si>
  <si>
    <t>Инициативные платежи, зачисляемые в бюджеты муниципальных округов (от юридических лиц и (или) индивидуальных предпринимателей на устройство комплексной спортивно-игровой площадки в д. Можары)</t>
  </si>
  <si>
    <t>11715020141013150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</si>
  <si>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комплексной игровой площадки в п. Крутоярский)</t>
  </si>
  <si>
    <t>11715020141014150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</si>
  <si>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«Вода в каждый дом»)</t>
  </si>
  <si>
    <t>11715020141015150</t>
  </si>
  <si>
    <t>Инициативные платежи, зачисляемые в бюджеты муниципальных округов (от юридических лиц и (или) индивидуальных предпринимателей на устройство комплексной спортивно-игровой площадки «Радуга детства»)</t>
  </si>
  <si>
    <t>11715020141016150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</si>
  <si>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с.Родники)</t>
  </si>
  <si>
    <t>11715020142010150</t>
  </si>
  <si>
    <t>Инициативные платежи, зачисляемые в бюджеты муниципальных округов (от физических лиц в рамках проекта «Спорт, доступный всем!»)</t>
  </si>
  <si>
    <t>11715020142011150</t>
  </si>
  <si>
    <t>Инициативные платежи, зачисляемые в бюджеты муниципальных округов (от физических лиц на обустройство пешеходной зоны в п.Инголь)</t>
  </si>
  <si>
    <t>11715020142012150</t>
  </si>
  <si>
    <t>Инициативные платежи, зачисляемые в бюджеты муниципальных округов (от физических лиц на устройство комплексной спортивно-игровой площадки в д.Можары)</t>
  </si>
  <si>
    <t>11715020142013150</t>
  </si>
  <si>
    <t>Инициативные платежи, зачисляемые в бюджеты муниципальных округов (от физических лиц на обустройство комплексной игровой площадки в п. Крутоярский)</t>
  </si>
  <si>
    <t>11715020142014150</t>
  </si>
  <si>
    <t>Инициативные платежи, зачисляемые в бюджеты муниципальных округов (от физических лиц в рамках проекта «Вода в каждый дом»)</t>
  </si>
  <si>
    <t>11715020142015150</t>
  </si>
  <si>
    <t>Инициативные платежи, зачисляемые в бюджеты муниципальных округов (от физических лиц на устройство комплексной спортивно-игровой площадки «Радуга детства»)</t>
  </si>
  <si>
    <t>11715020142016150</t>
  </si>
  <si>
    <t>Инициативные платежи, зачисляемые в бюджеты муниципальных округов (от физических лиц на обустройство пешеходной зоны в с. Родники)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</si>
  <si>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</si>
  <si>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</si>
  <si>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</si>
  <si>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</si>
  <si>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</si>
  <si>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</si>
  <si>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</si>
  <si>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</si>
  <si>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</si>
  <si>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</si>
  <si>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</si>
  <si>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</si>
  <si>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20215002140000150</t>
  </si>
  <si>
    <t>Дотации бюджетам муниципальных округов на поддержку мер по обеспечению сбалансированности бюджетов</t>
  </si>
  <si>
    <t>20219999000000150</t>
  </si>
  <si>
    <t>Прочие дотации</t>
  </si>
  <si>
    <t>20219999140000150</t>
  </si>
  <si>
    <t>Прочие дотации бюджетам муниципальных округов</t>
  </si>
  <si>
    <t>20219999142724150</t>
  </si>
  <si>
    <t>Дотации бюджетам муниципальных округов (на частичную компенсацию расходов на повышение оплаты труда отдельным категориям работников бюджетной сферы)</t>
  </si>
  <si>
    <t>20220000000000150</t>
  </si>
  <si>
    <t>Субсидии бюджетам бюджетной системы Российской Федерации (межбюджетные субсидии)</t>
  </si>
  <si>
    <t>20225172140000150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</si>
  <si>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</si>
  <si>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</si>
  <si>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</si>
  <si>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</si>
  <si>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</si>
  <si>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20225519000000150</t>
  </si>
  <si>
    <t>Субсидии бюджетам на поддержку отрасли культуры</t>
  </si>
  <si>
    <t>20225519140000150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</si>
  <si>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</si>
  <si>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20229999000000150</t>
  </si>
  <si>
    <t>Прочие субсидии</t>
  </si>
  <si>
    <t>20229999140000150</t>
  </si>
  <si>
    <t>Прочие субсидии бюджетам муниципальных округов</t>
  </si>
  <si>
    <t>20229999147395150</t>
  </si>
  <si>
    <t>Прочие 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</si>
  <si>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20229999147397150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</si>
  <si>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</si>
  <si>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20229999147398150</t>
  </si>
  <si>
    <t>Прочие субсидии бюджетам муниципальных округов (на проведение мероприятий, направленных на обеспечение безопасного участия детей в дорожном движении)</t>
  </si>
  <si>
    <t>20229999147413150</t>
  </si>
  <si>
    <t>Прочие субсидии бюджетам муниципальных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</si>
  <si>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20229999147430150</t>
  </si>
  <si>
    <t>Прочие субсидии бюджетам муниципальных округов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</si>
  <si>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20229999147456150</t>
  </si>
  <si>
    <t>Прочие субсидии бюджетам муниципальных округов (на поддержку деятельности муниципальных молодежных центров)</t>
  </si>
  <si>
    <t>20229999147461150</t>
  </si>
  <si>
    <t>Прочие субсидии бюджетам муниципальных округов (на строительство муниципальных объектов коммунальной и транспортной инфраструктуры)</t>
  </si>
  <si>
    <t>20229999147470150</t>
  </si>
  <si>
    <t>Прочие субсидии бюджетам муниципальных округов (на создание условий для предоставления горячего питания обучающимся общеобразовательных организаций)</t>
  </si>
  <si>
    <t>20229999147482150</t>
  </si>
  <si>
    <t>Прочие субсидии бюджетам муниципальных округов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</si>
  <si>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20229999147488150</t>
  </si>
  <si>
    <t>Прочие субсидии бюджетам муниципальных округов (на комплектование книжных фондов библиотек)</t>
  </si>
  <si>
    <t>20229999147509150</t>
  </si>
  <si>
    <t>Прочие 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</si>
  <si>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20229999147553150</t>
  </si>
  <si>
    <t>Прочие субсидии бюджетам муниципальных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</si>
  <si>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20229999147563150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</si>
  <si>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</si>
  <si>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20229999147568150</t>
  </si>
  <si>
    <t>Прочие субсидии бюджетам муниципальных округов (на увеличение охвата детей, обучающихся по дополнительным общеразвивающим программам)</t>
  </si>
  <si>
    <t>20229999147571150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</si>
  <si>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</si>
  <si>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20229999147572150</t>
  </si>
  <si>
    <t>Прочие субсидии бюджетам муниципальных округов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водоотведения)</t>
  </si>
  <si>
    <t>20229999147579150</t>
  </si>
  <si>
    <t>Прочие субсидии бюджетам муниципальных округов (на реализацию муниципальных программ (подпрограмм) поддержки социально ориентированных некоммерческих организаций)</t>
  </si>
  <si>
    <t>20229999147607150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</si>
  <si>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</si>
  <si>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20229999147668150</t>
  </si>
  <si>
    <t>Прочие субсидии бюджетам муниципальных округов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деятельности.</t>
  </si>
  <si>
    <t>066</t>
  </si>
  <si>
    <t>20229999147681150</t>
  </si>
  <si>
    <t>Прочие субсидии бюджетам муниципальных округов (на поставку, установку эллинга и приобретение автотранспорта)</t>
  </si>
  <si>
    <t>20229999147840150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</si>
  <si>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</si>
  <si>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</si>
  <si>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</si>
  <si>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</si>
  <si>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</si>
  <si>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</si>
  <si>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</si>
  <si>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20230024140289150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</si>
  <si>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</si>
  <si>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20230024147408150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</si>
  <si>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</si>
  <si>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20230024147409150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</si>
  <si>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</si>
  <si>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20230024147429150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</si>
  <si>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</si>
  <si>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20230024147514150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</si>
  <si>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</si>
  <si>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20230024147517150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</si>
  <si>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</si>
  <si>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20230024147518150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</si>
  <si>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</si>
  <si>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20230024147519150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</si>
  <si>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</si>
  <si>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20230024147552150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</si>
  <si>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</si>
  <si>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20230024147554150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</si>
  <si>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</si>
  <si>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20230024147564150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</si>
  <si>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</si>
  <si>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20230024147566150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</si>
  <si>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</si>
  <si>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20230024147570150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</si>
  <si>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</si>
  <si>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20230024147587150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</si>
  <si>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</si>
  <si>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20230024147588150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</si>
  <si>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</si>
  <si>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20230024147604150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</si>
  <si>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</si>
  <si>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20230024147647150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</si>
  <si>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</si>
  <si>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20230024147649150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</si>
  <si>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</si>
  <si>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20230024147846150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</si>
  <si>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</si>
  <si>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</si>
  <si>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</si>
  <si>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</si>
  <si>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</si>
  <si>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</si>
  <si>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</si>
  <si>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20235118140000150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</si>
  <si>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</si>
  <si>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</si>
  <si>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</si>
  <si>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20235120140000150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</si>
  <si>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</si>
  <si>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20240000000000150</t>
  </si>
  <si>
    <t>Иные межбюджетные трансферты</t>
  </si>
  <si>
    <t>20245179140000150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</si>
  <si>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</si>
  <si>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</si>
  <si>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</si>
  <si>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</si>
  <si>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</si>
  <si>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20249999000000150</t>
  </si>
  <si>
    <t>Прочие межбюджетные трансферты, передаваемые бюджетам</t>
  </si>
  <si>
    <t>20249999140000150</t>
  </si>
  <si>
    <t>Прочие межбюджетные трансферты, передаваемые бюджетам муниципальных округов за содействие развитию налогового потенциала</t>
  </si>
  <si>
    <t>20249999140853150</t>
  </si>
  <si>
    <t>Прочие межбюджетные трансферты, передаваемые бюджетам муниципальных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</si>
  <si>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20249999141033150</t>
  </si>
  <si>
    <t>Прочие межбюджетные трансферты, передаваемые бюджетам муниципальных округов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культуры, по министерству финансов Красноярского края)</t>
  </si>
  <si>
    <t>20249999147412150</t>
  </si>
  <si>
    <t>Прочие межбюджетные трансферты бюджетам муниципальных округов (на обеспечение первичных мер пожарной безопасности)</t>
  </si>
  <si>
    <t>20249999147418150</t>
  </si>
  <si>
    <t>Прочие межбюджетные трансферты бюджетам муниципальных округов (на поддержку физкультурно-спортивных клубов по месту жительства)</t>
  </si>
  <si>
    <t>20249999147463150</t>
  </si>
  <si>
    <t>Прочие межбюджетные трансферты, передаваемые бюджетам муниципальных округов (на обустройство мест (площадок) накопления отходов потребления и (или) приобретение контейнерного оборудования)</t>
  </si>
  <si>
    <t>20249999147484150</t>
  </si>
  <si>
    <t>Прочие межбюджетные трансферты, передаваемые бюджетам муниципальных округов (на создание (реконструкцию) и капитальный ремонт культурно-досуговых учреждений в сельской местности)</t>
  </si>
  <si>
    <t>20249999147555150</t>
  </si>
  <si>
    <t>Прочие межбюджетные трансферты, передаваемые бюджетам муниципальных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</si>
  <si>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20249999147641150</t>
  </si>
  <si>
    <t>Прочие межбюджетные трансферты бюджетам муниципальных округов (на осуществление расходов, направленных на реализацию мероприятий по поддержке местных инициатив)</t>
  </si>
  <si>
    <t>20249999147744150</t>
  </si>
  <si>
    <t>Прочие межбюджетные трансферты, передаваемые бюджетам муниципальных округов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районов)</t>
  </si>
  <si>
    <t>20249999147745150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</si>
  <si>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</si>
  <si>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20249999147749150</t>
  </si>
  <si>
    <t>Прочие межбюджетные трансферты, передаваемые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</si>
  <si>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20300000000000000</t>
  </si>
  <si>
    <t>БЕЗВОЗМЕЗДНЫЕ ПОСТУПЛЕНИЯ ОТ ГОСУДАРСТВЕННЫХ (МУНИЦИПАЛЬНЫХ) ОРГАНИЗАЦИЙ</t>
  </si>
  <si>
    <t>20304000140000150</t>
  </si>
  <si>
    <t>Безвозмездные поступления от государственных (муниципальных) организаций в бюджеты муниципальных округов</t>
  </si>
  <si>
    <t>20304099140000150</t>
  </si>
  <si>
    <t>Прочие безвозмездные поступления от государственных (муниципальных) организаций в бюджеты муниципальных округов</t>
  </si>
  <si>
    <t>20304099140030150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</si>
  <si>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Парная)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</si>
  <si>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</si>
  <si>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</si>
  <si>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21900000140000150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</si>
  <si>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</si>
  <si>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21960010140000150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</si>
  <si>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</si>
  <si>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</t>
  </si>
  <si>
    <t>рублей</t>
  </si>
  <si>
    <t>Процент исполнения</t>
  </si>
  <si>
    <t>Приложение 1</t>
  </si>
  <si>
    <t>Доходы бюджета округа по кодам классификации доходов бюджета за 2023 год</t>
  </si>
  <si>
    <t>Зачислено</t>
  </si>
  <si>
    <t>Утвержденные бюджетные назначения на 2023 год</t>
  </si>
  <si>
    <t>Уточненные бюджетные назначения на 2023 год</t>
  </si>
  <si>
    <t>20249999141011150</t>
  </si>
  <si>
    <t>20249999147687150</t>
  </si>
  <si>
    <t>10101012023000110</t>
  </si>
  <si>
    <t>10102010013000110</t>
  </si>
  <si>
    <t>10102020013000110</t>
  </si>
  <si>
    <t>10102030013000110</t>
  </si>
  <si>
    <t>10501021013000110</t>
  </si>
  <si>
    <t>10502010023000110</t>
  </si>
  <si>
    <t>10502020020000110</t>
  </si>
  <si>
    <t>10502020021000110</t>
  </si>
  <si>
    <t>10503010013000110</t>
  </si>
  <si>
    <t>10606032143000110</t>
  </si>
  <si>
    <t>11105012142100120</t>
  </si>
  <si>
    <t>11105024142100120</t>
  </si>
  <si>
    <t>11105074142100120</t>
  </si>
  <si>
    <t>11705000000000180</t>
  </si>
  <si>
    <t>11705040140000180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</si>
  <si>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</si>
  <si>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</si>
  <si>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</si>
  <si>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</si>
  <si>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</si>
  <si>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</si>
  <si>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</si>
  <si>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</si>
  <si>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</si>
  <si>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Земельный налог с организаций, обладающих земельным участком, расположенным в границах муниципальных округов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</si>
  <si>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(пени по соответствующему платежу)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</si>
  <si>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 (пени по соответствующему платежу)</t>
  </si>
  <si>
    <t>Доходы от сдачи в аренду имущества, составляющего казну муниципальных округов (за исключением земельных участков) (пени по соответствующему платежу)</t>
  </si>
  <si>
    <t>Прочие неналоговые доходы</t>
  </si>
  <si>
    <t>Прочие неналоговые доходы бюджетов муниципальных округов</t>
  </si>
  <si>
    <t>Прочие межбюджетные трансферты, передаваемые бюджетам муниципальных округов (резервный фонд Правительства Красноярского края в рамках непрограммных расходов отдельных органов исполнительной власти)</t>
  </si>
  <si>
    <t>Прочие межбюджетные трансферты, передаваемые бюджетам муниципальных округов (на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бюджета, по министерству экономики и регионального развития Красноярского края)</t>
  </si>
  <si>
    <t>к решению Шарыповского окружного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</si>
</sst>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1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Arial"/>
      <family val="2"/>
      <charset val="204"/>
    </font>
    <font>
      <sz val="10"/>
      <name val="MS Sans Serif"/>
      <family val="2"/>
      <charset val="204"/>
    </font>
    <font>
      <sz val="10"/>
      <name val="Arial Cyr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164" fontId="4" fillId="0" borderId="4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/>
    <xf numFmtId="0" fontId="3" fillId="2" borderId="0" xfId="1" applyFont="1" applyFill="1"/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7" fillId="2" borderId="0" xfId="0" applyFont="1" applyFill="1" applyBorder="1" applyAlignment="1" applyProtection="1"/>
    <xf numFmtId="0" fontId="8" fillId="2" borderId="0" xfId="1" applyFont="1" applyFill="1" applyBorder="1" applyAlignment="1" applyProtection="1"/>
    <xf numFmtId="0" fontId="7" fillId="2" borderId="0" xfId="1" applyFont="1" applyFill="1" applyBorder="1" applyAlignment="1" applyProtection="1"/>
    <xf numFmtId="0" fontId="7" fillId="2" borderId="0" xfId="0" applyFont="1" applyFill="1" applyBorder="1" applyAlignment="1" applyProtection="1">
      <alignment wrapText="1"/>
    </xf>
    <xf numFmtId="49" fontId="9" fillId="2" borderId="0" xfId="1" applyNumberFormat="1" applyFont="1" applyFill="1" applyBorder="1" applyAlignment="1" applyProtection="1"/>
    <xf numFmtId="0" fontId="4" fillId="2" borderId="0" xfId="1" applyFont="1" applyFill="1" applyBorder="1" applyAlignment="1" applyProtection="1"/>
    <xf numFmtId="0" fontId="4" fillId="2" borderId="0" xfId="0" applyFont="1" applyFill="1" applyBorder="1" applyAlignment="1" applyProtection="1">
      <alignment vertical="center" wrapText="1"/>
    </xf>
    <xf numFmtId="4" fontId="0" fillId="0" borderId="0" xfId="0" applyNumberFormat="1"/>
    <xf numFmtId="0" fontId="4" fillId="2" borderId="0" xfId="1" applyFont="1" applyFill="1" applyAlignment="1">
      <alignment horizontal="right"/>
    </xf>
    <xf numFmtId="49" fontId="4" fillId="0" borderId="7" xfId="0" applyNumberFormat="1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right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164" fontId="4" fillId="0" borderId="10" xfId="0" applyNumberFormat="1" applyFont="1" applyBorder="1" applyAlignment="1" applyProtection="1">
      <alignment horizontal="left" vertical="center" wrapText="1"/>
    </xf>
    <xf numFmtId="4" fontId="4" fillId="0" borderId="10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2" borderId="3" xfId="0" applyNumberFormat="1" applyFont="1" applyFill="1" applyBorder="1" applyAlignment="1" applyProtection="1">
      <alignment horizontal="righ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right" vertical="center" wrapText="1"/>
    </xf>
    <xf numFmtId="4" fontId="4" fillId="2" borderId="6" xfId="0" applyNumberFormat="1" applyFont="1" applyFill="1" applyBorder="1" applyAlignment="1" applyProtection="1">
      <alignment horizontal="right" vertical="center" wrapText="1"/>
    </xf>
    <xf numFmtId="4" fontId="4" fillId="2" borderId="9" xfId="0" applyNumberFormat="1" applyFont="1" applyFill="1" applyBorder="1" applyAlignment="1" applyProtection="1">
      <alignment horizontal="right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2" borderId="11" xfId="0" applyNumberFormat="1" applyFont="1" applyFill="1" applyBorder="1" applyAlignment="1" applyProtection="1">
      <alignment horizontal="right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" fontId="4" fillId="2" borderId="4" xfId="0" applyNumberFormat="1" applyFont="1" applyFill="1" applyBorder="1" applyAlignment="1" applyProtection="1">
      <alignment horizontal="right" vertical="center" wrapText="1"/>
    </xf>
    <xf numFmtId="4" fontId="4" fillId="2" borderId="3" xfId="0" applyNumberFormat="1" applyFont="1" applyFill="1" applyBorder="1" applyAlignment="1" applyProtection="1">
      <alignment horizontal="right"/>
    </xf>
    <xf numFmtId="0" fontId="0" fillId="2" borderId="0" xfId="0" applyFill="1"/>
    <xf numFmtId="0" fontId="4" fillId="2" borderId="0" xfId="1" applyFont="1" applyFill="1"/>
    <xf numFmtId="0" fontId="4" fillId="0" borderId="0" xfId="0" applyFont="1"/>
    <xf numFmtId="0" fontId="10" fillId="0" borderId="0" xfId="0" applyFont="1" applyAlignment="1">
      <alignment vertical="center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/>
    </xf>
    <xf numFmtId="165" fontId="4" fillId="0" borderId="1" xfId="0" applyNumberFormat="1" applyFont="1" applyBorder="1"/>
    <xf numFmtId="0" fontId="4" fillId="2" borderId="0" xfId="1" applyFont="1" applyFill="1" applyAlignment="1">
      <alignment vertical="center" wrapText="1"/>
    </xf>
    <xf numFmtId="0" fontId="4" fillId="2" borderId="0" xfId="1" applyFont="1" applyFill="1" applyAlignment="1"/>
    <xf numFmtId="0" fontId="7" fillId="2" borderId="0" xfId="1" applyFont="1" applyFill="1" applyBorder="1" applyAlignment="1" applyProtection="1">
      <alignment horizontal="left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0" xfId="1" applyFont="1" applyFill="1" applyAlignment="1">
      <alignment horizontal="left" wrapText="1"/>
    </xf>
    <xf numFmtId="0" fontId="4" fillId="2" borderId="0" xfId="1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08"/>
  <sheetViews>
    <sheetView showGridLines="0" tabSelected="1" topLeftCell="A109" zoomScale="110" zoomScaleNormal="110" workbookViewId="0">
      <selection activeCell="H14" sqref="H14"/>
    </sheetView>
  </sheetViews>
  <sheetFormatPr defaultRowHeight="12.75" customHeight="1" outlineLevelRow="7" x14ac:dyDescent="0.2"/>
  <cols>
    <col min="1" max="1" width="5.28515625" customWidth="1"/>
    <col min="2" max="2" width="18.42578125" style="50" customWidth="1"/>
    <col min="3" max="3" width="49.5703125" style="52" customWidth="1"/>
    <col min="4" max="4" width="16.28515625" customWidth="1"/>
    <col min="5" max="5" width="15.42578125" customWidth="1"/>
    <col min="6" max="6" width="15.42578125" style="50" customWidth="1"/>
    <col min="7" max="7" width="10.28515625" customWidth="1"/>
    <col min="8" max="8" width="9.140625" customWidth="1"/>
    <col min="9" max="9" width="9.85546875" bestFit="1" customWidth="1"/>
    <col min="10" max="10" width="12.7109375" bestFit="1" customWidth="1"/>
  </cols>
  <sheetData>
    <row r="1" spans="1:8" ht="12.75" customHeight="1" x14ac:dyDescent="0.2">
      <c r="A1" s="64"/>
      <c r="B1" s="64"/>
      <c r="C1" s="64"/>
      <c r="D1" s="64"/>
      <c r="E1" s="22"/>
      <c r="F1" s="22"/>
      <c r="G1" s="18"/>
    </row>
    <row r="2" spans="1:8" ht="12.75" customHeight="1" x14ac:dyDescent="0.2">
      <c r="A2" s="19"/>
      <c r="B2" s="19"/>
      <c r="C2" s="51"/>
      <c r="D2" s="63"/>
      <c r="E2" s="63"/>
      <c r="F2" s="67" t="s">
        <v>498</v>
      </c>
      <c r="G2" s="67"/>
    </row>
    <row r="3" spans="1:8" ht="33.75" customHeight="1" x14ac:dyDescent="0.2">
      <c r="A3" s="19"/>
      <c r="B3" s="19"/>
      <c r="C3" s="51"/>
      <c r="D3" s="62"/>
      <c r="E3" s="62"/>
      <c r="F3" s="68" t="s">
        <v>537</v>
      </c>
      <c r="G3" s="68"/>
      <c r="H3" s="1"/>
    </row>
    <row r="4" spans="1:8" x14ac:dyDescent="0.2">
      <c r="A4" s="19"/>
      <c r="B4" s="19"/>
      <c r="C4" s="51"/>
      <c r="D4" s="65"/>
      <c r="E4" s="65"/>
      <c r="F4" s="65"/>
      <c r="G4" s="65"/>
      <c r="H4" s="1"/>
    </row>
    <row r="5" spans="1:8" ht="14.25" x14ac:dyDescent="0.2">
      <c r="A5" s="23"/>
      <c r="B5" s="24"/>
      <c r="C5" s="53"/>
      <c r="D5" s="20"/>
      <c r="E5" s="21"/>
      <c r="F5" s="25"/>
      <c r="G5" s="18"/>
      <c r="H5" s="2"/>
    </row>
    <row r="6" spans="1:8" ht="14.25" x14ac:dyDescent="0.2">
      <c r="A6" s="26"/>
      <c r="B6" s="26"/>
      <c r="C6" s="26"/>
      <c r="D6" s="30"/>
      <c r="E6" s="18"/>
      <c r="F6" s="18"/>
      <c r="G6" s="18"/>
      <c r="H6" s="2"/>
    </row>
    <row r="7" spans="1:8" x14ac:dyDescent="0.2">
      <c r="A7" s="66" t="s">
        <v>499</v>
      </c>
      <c r="B7" s="66"/>
      <c r="C7" s="66"/>
      <c r="D7" s="66"/>
      <c r="E7" s="66"/>
      <c r="F7" s="66"/>
      <c r="G7" s="66"/>
      <c r="H7" s="3"/>
    </row>
    <row r="8" spans="1:8" x14ac:dyDescent="0.2">
      <c r="A8" s="27"/>
      <c r="B8" s="27"/>
      <c r="C8" s="27"/>
      <c r="D8" s="27"/>
      <c r="E8" s="22"/>
      <c r="F8" s="28" t="s">
        <v>496</v>
      </c>
      <c r="G8" s="28"/>
    </row>
    <row r="9" spans="1:8" ht="63.75" x14ac:dyDescent="0.2">
      <c r="A9" s="4" t="s">
        <v>0</v>
      </c>
      <c r="B9" s="54" t="s">
        <v>1</v>
      </c>
      <c r="C9" s="4" t="s">
        <v>2</v>
      </c>
      <c r="D9" s="16" t="s">
        <v>501</v>
      </c>
      <c r="E9" s="16" t="s">
        <v>502</v>
      </c>
      <c r="F9" s="16" t="s">
        <v>500</v>
      </c>
      <c r="G9" s="17" t="s">
        <v>497</v>
      </c>
    </row>
    <row r="10" spans="1:8" x14ac:dyDescent="0.2">
      <c r="A10" s="9" t="s">
        <v>3</v>
      </c>
      <c r="B10" s="55" t="s">
        <v>4</v>
      </c>
      <c r="C10" s="10" t="s">
        <v>5</v>
      </c>
      <c r="D10" s="11">
        <v>620858548.44000006</v>
      </c>
      <c r="E10" s="11">
        <v>620858548.44000006</v>
      </c>
      <c r="F10" s="41">
        <f>F11+F43+F57+F85+F100+F109+F134+F146+F158+F172+F211</f>
        <v>628221232.04999995</v>
      </c>
      <c r="G10" s="61">
        <f>F10/E10*100</f>
        <v>101.18588745028956</v>
      </c>
    </row>
    <row r="11" spans="1:8" outlineLevel="1" x14ac:dyDescent="0.2">
      <c r="A11" s="9" t="s">
        <v>6</v>
      </c>
      <c r="B11" s="55" t="s">
        <v>7</v>
      </c>
      <c r="C11" s="10" t="s">
        <v>8</v>
      </c>
      <c r="D11" s="11">
        <v>481635242</v>
      </c>
      <c r="E11" s="11">
        <v>481635242</v>
      </c>
      <c r="F11" s="41">
        <f>F12+F18</f>
        <v>489633244.06999999</v>
      </c>
      <c r="G11" s="61">
        <f t="shared" ref="G11:G74" si="0">F11/E11*100</f>
        <v>101.66059319845205</v>
      </c>
    </row>
    <row r="12" spans="1:8" outlineLevel="2" x14ac:dyDescent="0.2">
      <c r="A12" s="9" t="s">
        <v>6</v>
      </c>
      <c r="B12" s="55" t="s">
        <v>9</v>
      </c>
      <c r="C12" s="10" t="s">
        <v>10</v>
      </c>
      <c r="D12" s="11">
        <v>329935242</v>
      </c>
      <c r="E12" s="11">
        <v>329935242</v>
      </c>
      <c r="F12" s="41">
        <f>F13</f>
        <v>332777128.89999998</v>
      </c>
      <c r="G12" s="61">
        <f t="shared" si="0"/>
        <v>100.86134687606364</v>
      </c>
    </row>
    <row r="13" spans="1:8" ht="38.25" outlineLevel="3" x14ac:dyDescent="0.2">
      <c r="A13" s="9" t="s">
        <v>6</v>
      </c>
      <c r="B13" s="55" t="s">
        <v>11</v>
      </c>
      <c r="C13" s="10" t="s">
        <v>12</v>
      </c>
      <c r="D13" s="11">
        <v>329935242</v>
      </c>
      <c r="E13" s="11">
        <v>329935242</v>
      </c>
      <c r="F13" s="41">
        <f>F14+F17</f>
        <v>332777128.89999998</v>
      </c>
      <c r="G13" s="61">
        <f t="shared" si="0"/>
        <v>100.86134687606364</v>
      </c>
    </row>
    <row r="14" spans="1:8" ht="38.25" outlineLevel="4" x14ac:dyDescent="0.2">
      <c r="A14" s="9" t="s">
        <v>6</v>
      </c>
      <c r="B14" s="55" t="s">
        <v>13</v>
      </c>
      <c r="C14" s="10" t="s">
        <v>14</v>
      </c>
      <c r="D14" s="11">
        <v>329935242</v>
      </c>
      <c r="E14" s="11">
        <v>329935242</v>
      </c>
      <c r="F14" s="41">
        <v>332777172.39999998</v>
      </c>
      <c r="G14" s="61">
        <f t="shared" si="0"/>
        <v>100.86136006046907</v>
      </c>
    </row>
    <row r="15" spans="1:8" ht="76.5" outlineLevel="5" collapsed="1" x14ac:dyDescent="0.2">
      <c r="A15" s="9" t="s">
        <v>6</v>
      </c>
      <c r="B15" s="55" t="s">
        <v>15</v>
      </c>
      <c r="C15" s="10" t="s">
        <v>16</v>
      </c>
      <c r="D15" s="11">
        <v>329935242</v>
      </c>
      <c r="E15" s="11">
        <v>329935242</v>
      </c>
      <c r="F15" s="41">
        <v>332777172.39999998</v>
      </c>
      <c r="G15" s="61">
        <f t="shared" si="0"/>
        <v>100.86136006046907</v>
      </c>
    </row>
    <row r="16" spans="1:8" ht="76.5" hidden="1" outlineLevel="7" x14ac:dyDescent="0.2">
      <c r="A16" s="5" t="s">
        <v>6</v>
      </c>
      <c r="B16" s="56" t="s">
        <v>15</v>
      </c>
      <c r="C16" s="6" t="s">
        <v>16</v>
      </c>
      <c r="D16" s="7">
        <v>329935242</v>
      </c>
      <c r="E16" s="7">
        <v>329935242</v>
      </c>
      <c r="F16" s="42"/>
      <c r="G16" s="61">
        <f t="shared" si="0"/>
        <v>0</v>
      </c>
    </row>
    <row r="17" spans="1:7" ht="76.5" outlineLevel="7" x14ac:dyDescent="0.2">
      <c r="A17" s="31" t="s">
        <v>6</v>
      </c>
      <c r="B17" s="55" t="s">
        <v>505</v>
      </c>
      <c r="C17" s="45" t="s">
        <v>520</v>
      </c>
      <c r="D17" s="32">
        <v>0</v>
      </c>
      <c r="E17" s="32">
        <v>0</v>
      </c>
      <c r="F17" s="43">
        <v>-43.5</v>
      </c>
      <c r="G17" s="61" t="e">
        <f t="shared" si="0"/>
        <v>#DIV/0!</v>
      </c>
    </row>
    <row r="18" spans="1:7" outlineLevel="2" x14ac:dyDescent="0.2">
      <c r="A18" s="9" t="s">
        <v>6</v>
      </c>
      <c r="B18" s="55" t="s">
        <v>17</v>
      </c>
      <c r="C18" s="10" t="s">
        <v>18</v>
      </c>
      <c r="D18" s="11">
        <v>151700000</v>
      </c>
      <c r="E18" s="11">
        <v>151700000</v>
      </c>
      <c r="F18" s="41">
        <f>FIO+F23+F27+F31+F34+F37+F40</f>
        <v>156856115.17000002</v>
      </c>
      <c r="G18" s="61">
        <f t="shared" si="0"/>
        <v>103.39888936717205</v>
      </c>
    </row>
    <row r="19" spans="1:7" ht="63.75" outlineLevel="3" x14ac:dyDescent="0.2">
      <c r="A19" s="9" t="s">
        <v>6</v>
      </c>
      <c r="B19" s="55" t="s">
        <v>19</v>
      </c>
      <c r="C19" s="12" t="s">
        <v>20</v>
      </c>
      <c r="D19" s="11">
        <v>145144000</v>
      </c>
      <c r="E19" s="11">
        <v>145144000</v>
      </c>
      <c r="F19" s="41">
        <f>F20+F22</f>
        <v>150465152.86000001</v>
      </c>
      <c r="G19" s="61">
        <f t="shared" si="0"/>
        <v>103.66611975693105</v>
      </c>
    </row>
    <row r="20" spans="1:7" ht="89.25" outlineLevel="4" collapsed="1" x14ac:dyDescent="0.2">
      <c r="A20" s="9" t="s">
        <v>6</v>
      </c>
      <c r="B20" s="55" t="s">
        <v>21</v>
      </c>
      <c r="C20" s="12" t="s">
        <v>22</v>
      </c>
      <c r="D20" s="11">
        <v>145144000</v>
      </c>
      <c r="E20" s="11">
        <v>145144000</v>
      </c>
      <c r="F20" s="41">
        <v>150466404.12</v>
      </c>
      <c r="G20" s="61">
        <f t="shared" si="0"/>
        <v>103.66698183872569</v>
      </c>
    </row>
    <row r="21" spans="1:7" ht="89.25" hidden="1" outlineLevel="7" x14ac:dyDescent="0.2">
      <c r="A21" s="5" t="s">
        <v>6</v>
      </c>
      <c r="B21" s="56" t="s">
        <v>21</v>
      </c>
      <c r="C21" s="8" t="s">
        <v>22</v>
      </c>
      <c r="D21" s="7">
        <v>145144000</v>
      </c>
      <c r="E21" s="7">
        <v>145144000</v>
      </c>
      <c r="F21" s="42"/>
      <c r="G21" s="61">
        <f t="shared" si="0"/>
        <v>0</v>
      </c>
    </row>
    <row r="22" spans="1:7" ht="102" outlineLevel="7" x14ac:dyDescent="0.2">
      <c r="A22" s="9" t="s">
        <v>6</v>
      </c>
      <c r="B22" s="55" t="s">
        <v>506</v>
      </c>
      <c r="C22" s="37" t="s">
        <v>521</v>
      </c>
      <c r="D22" s="32">
        <v>0</v>
      </c>
      <c r="E22" s="32">
        <v>0</v>
      </c>
      <c r="F22" s="43">
        <v>-1251.26</v>
      </c>
      <c r="G22" s="61" t="e">
        <f t="shared" si="0"/>
        <v>#DIV/0!</v>
      </c>
    </row>
    <row r="23" spans="1:7" ht="102" outlineLevel="3" x14ac:dyDescent="0.2">
      <c r="A23" s="40" t="s">
        <v>6</v>
      </c>
      <c r="B23" s="55" t="s">
        <v>23</v>
      </c>
      <c r="C23" s="12" t="s">
        <v>24</v>
      </c>
      <c r="D23" s="11">
        <v>280000</v>
      </c>
      <c r="E23" s="11">
        <v>280000</v>
      </c>
      <c r="F23" s="41">
        <f>F24+F26</f>
        <v>165999.56</v>
      </c>
      <c r="G23" s="61">
        <f t="shared" si="0"/>
        <v>59.285557142857137</v>
      </c>
    </row>
    <row r="24" spans="1:7" ht="127.5" outlineLevel="4" collapsed="1" x14ac:dyDescent="0.2">
      <c r="A24" s="9" t="s">
        <v>6</v>
      </c>
      <c r="B24" s="55" t="s">
        <v>25</v>
      </c>
      <c r="C24" s="12" t="s">
        <v>26</v>
      </c>
      <c r="D24" s="11">
        <v>280000</v>
      </c>
      <c r="E24" s="11">
        <v>280000</v>
      </c>
      <c r="F24" s="41">
        <v>166149.56</v>
      </c>
      <c r="G24" s="61">
        <f t="shared" si="0"/>
        <v>59.339128571428567</v>
      </c>
    </row>
    <row r="25" spans="1:7" ht="127.5" hidden="1" outlineLevel="7" x14ac:dyDescent="0.2">
      <c r="A25" s="5" t="s">
        <v>6</v>
      </c>
      <c r="B25" s="56" t="s">
        <v>25</v>
      </c>
      <c r="C25" s="8" t="s">
        <v>26</v>
      </c>
      <c r="D25" s="7">
        <v>280000</v>
      </c>
      <c r="E25" s="7">
        <v>280000</v>
      </c>
      <c r="F25" s="42"/>
      <c r="G25" s="61">
        <f t="shared" si="0"/>
        <v>0</v>
      </c>
    </row>
    <row r="26" spans="1:7" ht="127.5" outlineLevel="7" x14ac:dyDescent="0.2">
      <c r="A26" s="9" t="s">
        <v>6</v>
      </c>
      <c r="B26" s="55" t="s">
        <v>507</v>
      </c>
      <c r="C26" s="37" t="s">
        <v>522</v>
      </c>
      <c r="D26" s="32">
        <v>0</v>
      </c>
      <c r="E26" s="32">
        <v>0</v>
      </c>
      <c r="F26" s="43">
        <v>-150</v>
      </c>
      <c r="G26" s="61" t="e">
        <f t="shared" si="0"/>
        <v>#DIV/0!</v>
      </c>
    </row>
    <row r="27" spans="1:7" ht="38.25" outlineLevel="3" x14ac:dyDescent="0.2">
      <c r="A27" s="9" t="s">
        <v>6</v>
      </c>
      <c r="B27" s="55" t="s">
        <v>27</v>
      </c>
      <c r="C27" s="10" t="s">
        <v>28</v>
      </c>
      <c r="D27" s="11">
        <v>1300000</v>
      </c>
      <c r="E27" s="11">
        <v>1300000</v>
      </c>
      <c r="F27" s="41">
        <f>F28+F30</f>
        <v>1271716.93</v>
      </c>
      <c r="G27" s="61">
        <f t="shared" si="0"/>
        <v>97.824379230769225</v>
      </c>
    </row>
    <row r="28" spans="1:7" ht="63.75" outlineLevel="4" collapsed="1" x14ac:dyDescent="0.2">
      <c r="A28" s="9" t="s">
        <v>6</v>
      </c>
      <c r="B28" s="55" t="s">
        <v>29</v>
      </c>
      <c r="C28" s="10" t="s">
        <v>30</v>
      </c>
      <c r="D28" s="11">
        <v>1300000</v>
      </c>
      <c r="E28" s="11">
        <v>1300000</v>
      </c>
      <c r="F28" s="41">
        <v>1268532.97</v>
      </c>
      <c r="G28" s="61">
        <f t="shared" si="0"/>
        <v>97.579459230769231</v>
      </c>
    </row>
    <row r="29" spans="1:7" ht="63.75" hidden="1" outlineLevel="7" x14ac:dyDescent="0.2">
      <c r="A29" s="5" t="s">
        <v>6</v>
      </c>
      <c r="B29" s="56" t="s">
        <v>29</v>
      </c>
      <c r="C29" s="6" t="s">
        <v>30</v>
      </c>
      <c r="D29" s="7">
        <v>1300000</v>
      </c>
      <c r="E29" s="7">
        <v>1300000</v>
      </c>
      <c r="F29" s="42"/>
      <c r="G29" s="61">
        <f t="shared" si="0"/>
        <v>0</v>
      </c>
    </row>
    <row r="30" spans="1:7" ht="76.5" outlineLevel="7" x14ac:dyDescent="0.2">
      <c r="A30" s="9" t="s">
        <v>6</v>
      </c>
      <c r="B30" s="55" t="s">
        <v>508</v>
      </c>
      <c r="C30" s="45" t="s">
        <v>523</v>
      </c>
      <c r="D30" s="32">
        <v>0</v>
      </c>
      <c r="E30" s="32">
        <v>0</v>
      </c>
      <c r="F30" s="43">
        <v>3183.96</v>
      </c>
      <c r="G30" s="61" t="e">
        <f t="shared" si="0"/>
        <v>#DIV/0!</v>
      </c>
    </row>
    <row r="31" spans="1:7" ht="76.5" outlineLevel="3" x14ac:dyDescent="0.2">
      <c r="A31" s="9" t="s">
        <v>6</v>
      </c>
      <c r="B31" s="55" t="s">
        <v>31</v>
      </c>
      <c r="C31" s="12" t="s">
        <v>32</v>
      </c>
      <c r="D31" s="11">
        <v>76000</v>
      </c>
      <c r="E31" s="11">
        <v>76000</v>
      </c>
      <c r="F31" s="41">
        <f>F32</f>
        <v>71933.399999999994</v>
      </c>
      <c r="G31" s="61">
        <f t="shared" si="0"/>
        <v>94.649210526315784</v>
      </c>
    </row>
    <row r="32" spans="1:7" ht="102" outlineLevel="4" collapsed="1" x14ac:dyDescent="0.2">
      <c r="A32" s="9" t="s">
        <v>6</v>
      </c>
      <c r="B32" s="55" t="s">
        <v>33</v>
      </c>
      <c r="C32" s="12" t="s">
        <v>34</v>
      </c>
      <c r="D32" s="11">
        <v>76000</v>
      </c>
      <c r="E32" s="11">
        <v>76000</v>
      </c>
      <c r="F32" s="41">
        <v>71933.399999999994</v>
      </c>
      <c r="G32" s="61">
        <f t="shared" si="0"/>
        <v>94.649210526315784</v>
      </c>
    </row>
    <row r="33" spans="1:7" ht="102" hidden="1" outlineLevel="7" x14ac:dyDescent="0.2">
      <c r="A33" s="5" t="s">
        <v>6</v>
      </c>
      <c r="B33" s="56" t="s">
        <v>33</v>
      </c>
      <c r="C33" s="8" t="s">
        <v>34</v>
      </c>
      <c r="D33" s="7">
        <v>76000</v>
      </c>
      <c r="E33" s="7">
        <v>76000</v>
      </c>
      <c r="F33" s="42"/>
      <c r="G33" s="61">
        <f t="shared" si="0"/>
        <v>0</v>
      </c>
    </row>
    <row r="34" spans="1:7" ht="38.25" outlineLevel="3" x14ac:dyDescent="0.2">
      <c r="A34" s="9" t="s">
        <v>6</v>
      </c>
      <c r="B34" s="55" t="s">
        <v>35</v>
      </c>
      <c r="C34" s="10" t="s">
        <v>36</v>
      </c>
      <c r="D34" s="11">
        <v>1900000</v>
      </c>
      <c r="E34" s="11">
        <v>1900000</v>
      </c>
      <c r="F34" s="41">
        <f>F35</f>
        <v>2022718.82</v>
      </c>
      <c r="G34" s="61">
        <f t="shared" si="0"/>
        <v>106.4588852631579</v>
      </c>
    </row>
    <row r="35" spans="1:7" ht="63.75" outlineLevel="4" collapsed="1" x14ac:dyDescent="0.2">
      <c r="A35" s="9" t="s">
        <v>6</v>
      </c>
      <c r="B35" s="55" t="s">
        <v>37</v>
      </c>
      <c r="C35" s="10" t="s">
        <v>38</v>
      </c>
      <c r="D35" s="11">
        <v>1900000</v>
      </c>
      <c r="E35" s="11">
        <v>1900000</v>
      </c>
      <c r="F35" s="41">
        <v>2022718.82</v>
      </c>
      <c r="G35" s="61">
        <f t="shared" si="0"/>
        <v>106.4588852631579</v>
      </c>
    </row>
    <row r="36" spans="1:7" ht="63.75" hidden="1" outlineLevel="7" x14ac:dyDescent="0.2">
      <c r="A36" s="5" t="s">
        <v>6</v>
      </c>
      <c r="B36" s="56" t="s">
        <v>37</v>
      </c>
      <c r="C36" s="6" t="s">
        <v>38</v>
      </c>
      <c r="D36" s="7">
        <v>1900000</v>
      </c>
      <c r="E36" s="7">
        <v>1900000</v>
      </c>
      <c r="F36" s="42"/>
      <c r="G36" s="61">
        <f t="shared" si="0"/>
        <v>0</v>
      </c>
    </row>
    <row r="37" spans="1:7" ht="51" outlineLevel="3" x14ac:dyDescent="0.2">
      <c r="A37" s="9" t="s">
        <v>6</v>
      </c>
      <c r="B37" s="55" t="s">
        <v>39</v>
      </c>
      <c r="C37" s="10" t="s">
        <v>40</v>
      </c>
      <c r="D37" s="11">
        <v>1200000</v>
      </c>
      <c r="E37" s="11">
        <v>1200000</v>
      </c>
      <c r="F37" s="41">
        <f>F38</f>
        <v>1152494.3999999999</v>
      </c>
      <c r="G37" s="61">
        <f t="shared" si="0"/>
        <v>96.041199999999989</v>
      </c>
    </row>
    <row r="38" spans="1:7" ht="76.5" outlineLevel="4" collapsed="1" x14ac:dyDescent="0.2">
      <c r="A38" s="9" t="s">
        <v>6</v>
      </c>
      <c r="B38" s="55" t="s">
        <v>41</v>
      </c>
      <c r="C38" s="12" t="s">
        <v>42</v>
      </c>
      <c r="D38" s="11">
        <v>1200000</v>
      </c>
      <c r="E38" s="11">
        <v>1200000</v>
      </c>
      <c r="F38" s="41">
        <v>1152494.3999999999</v>
      </c>
      <c r="G38" s="61">
        <f t="shared" si="0"/>
        <v>96.041199999999989</v>
      </c>
    </row>
    <row r="39" spans="1:7" ht="76.5" hidden="1" outlineLevel="7" x14ac:dyDescent="0.2">
      <c r="A39" s="5" t="s">
        <v>6</v>
      </c>
      <c r="B39" s="56" t="s">
        <v>41</v>
      </c>
      <c r="C39" s="8" t="s">
        <v>42</v>
      </c>
      <c r="D39" s="7">
        <v>1200000</v>
      </c>
      <c r="E39" s="7">
        <v>1200000</v>
      </c>
      <c r="F39" s="42"/>
      <c r="G39" s="61">
        <f t="shared" si="0"/>
        <v>0</v>
      </c>
    </row>
    <row r="40" spans="1:7" ht="51" outlineLevel="3" x14ac:dyDescent="0.2">
      <c r="A40" s="9" t="s">
        <v>6</v>
      </c>
      <c r="B40" s="55" t="s">
        <v>43</v>
      </c>
      <c r="C40" s="10" t="s">
        <v>44</v>
      </c>
      <c r="D40" s="11">
        <v>1800000</v>
      </c>
      <c r="E40" s="11">
        <v>1800000</v>
      </c>
      <c r="F40" s="41">
        <f>F41</f>
        <v>1706099.2</v>
      </c>
      <c r="G40" s="61">
        <f t="shared" si="0"/>
        <v>94.78328888888889</v>
      </c>
    </row>
    <row r="41" spans="1:7" ht="76.5" outlineLevel="4" collapsed="1" x14ac:dyDescent="0.2">
      <c r="A41" s="9" t="s">
        <v>6</v>
      </c>
      <c r="B41" s="55" t="s">
        <v>45</v>
      </c>
      <c r="C41" s="12" t="s">
        <v>46</v>
      </c>
      <c r="D41" s="11">
        <v>1800000</v>
      </c>
      <c r="E41" s="11">
        <v>1800000</v>
      </c>
      <c r="F41" s="41">
        <v>1706099.2</v>
      </c>
      <c r="G41" s="61">
        <f t="shared" si="0"/>
        <v>94.78328888888889</v>
      </c>
    </row>
    <row r="42" spans="1:7" ht="76.5" hidden="1" outlineLevel="7" x14ac:dyDescent="0.2">
      <c r="A42" s="5" t="s">
        <v>6</v>
      </c>
      <c r="B42" s="56" t="s">
        <v>45</v>
      </c>
      <c r="C42" s="8" t="s">
        <v>46</v>
      </c>
      <c r="D42" s="7">
        <v>1800000</v>
      </c>
      <c r="E42" s="7">
        <v>1800000</v>
      </c>
      <c r="F42" s="42"/>
      <c r="G42" s="61">
        <f t="shared" si="0"/>
        <v>0</v>
      </c>
    </row>
    <row r="43" spans="1:7" ht="38.25" outlineLevel="1" x14ac:dyDescent="0.2">
      <c r="A43" s="9" t="s">
        <v>6</v>
      </c>
      <c r="B43" s="55" t="s">
        <v>47</v>
      </c>
      <c r="C43" s="10" t="s">
        <v>48</v>
      </c>
      <c r="D43" s="11">
        <v>6900800</v>
      </c>
      <c r="E43" s="11">
        <v>6900800</v>
      </c>
      <c r="F43" s="41">
        <f>F44</f>
        <v>7170980.5899999989</v>
      </c>
      <c r="G43" s="61">
        <f t="shared" si="0"/>
        <v>103.91520678761881</v>
      </c>
    </row>
    <row r="44" spans="1:7" ht="25.5" outlineLevel="2" x14ac:dyDescent="0.2">
      <c r="A44" s="9" t="s">
        <v>6</v>
      </c>
      <c r="B44" s="55" t="s">
        <v>49</v>
      </c>
      <c r="C44" s="10" t="s">
        <v>50</v>
      </c>
      <c r="D44" s="11">
        <v>6900800</v>
      </c>
      <c r="E44" s="11">
        <v>6900800</v>
      </c>
      <c r="F44" s="41">
        <f>F45+F48+F51+F54</f>
        <v>7170980.5899999989</v>
      </c>
      <c r="G44" s="61">
        <f t="shared" si="0"/>
        <v>103.91520678761881</v>
      </c>
    </row>
    <row r="45" spans="1:7" ht="63.75" outlineLevel="3" x14ac:dyDescent="0.2">
      <c r="A45" s="9" t="s">
        <v>6</v>
      </c>
      <c r="B45" s="55" t="s">
        <v>51</v>
      </c>
      <c r="C45" s="10" t="s">
        <v>52</v>
      </c>
      <c r="D45" s="11">
        <v>3558000</v>
      </c>
      <c r="E45" s="11">
        <v>3558000</v>
      </c>
      <c r="F45" s="41">
        <f>F46</f>
        <v>3715675.9</v>
      </c>
      <c r="G45" s="61">
        <f t="shared" si="0"/>
        <v>104.4315879707701</v>
      </c>
    </row>
    <row r="46" spans="1:7" ht="102" outlineLevel="4" collapsed="1" x14ac:dyDescent="0.2">
      <c r="A46" s="9" t="s">
        <v>6</v>
      </c>
      <c r="B46" s="55" t="s">
        <v>53</v>
      </c>
      <c r="C46" s="12" t="s">
        <v>54</v>
      </c>
      <c r="D46" s="11">
        <v>3558000</v>
      </c>
      <c r="E46" s="11">
        <v>3558000</v>
      </c>
      <c r="F46" s="41">
        <v>3715675.9</v>
      </c>
      <c r="G46" s="61">
        <f t="shared" si="0"/>
        <v>104.4315879707701</v>
      </c>
    </row>
    <row r="47" spans="1:7" ht="102" hidden="1" outlineLevel="7" x14ac:dyDescent="0.2">
      <c r="A47" s="5" t="s">
        <v>6</v>
      </c>
      <c r="B47" s="56" t="s">
        <v>53</v>
      </c>
      <c r="C47" s="8" t="s">
        <v>54</v>
      </c>
      <c r="D47" s="7">
        <v>3558000</v>
      </c>
      <c r="E47" s="7">
        <v>3558000</v>
      </c>
      <c r="F47" s="42"/>
      <c r="G47" s="61">
        <f t="shared" si="0"/>
        <v>0</v>
      </c>
    </row>
    <row r="48" spans="1:7" ht="89.25" outlineLevel="3" x14ac:dyDescent="0.2">
      <c r="A48" s="9" t="s">
        <v>6</v>
      </c>
      <c r="B48" s="55" t="s">
        <v>55</v>
      </c>
      <c r="C48" s="12" t="s">
        <v>56</v>
      </c>
      <c r="D48" s="11">
        <v>20200</v>
      </c>
      <c r="E48" s="11">
        <v>20200</v>
      </c>
      <c r="F48" s="41">
        <f>F49</f>
        <v>19406.53</v>
      </c>
      <c r="G48" s="61">
        <f t="shared" si="0"/>
        <v>96.071930693069291</v>
      </c>
    </row>
    <row r="49" spans="1:7" ht="114.75" outlineLevel="4" collapsed="1" x14ac:dyDescent="0.2">
      <c r="A49" s="9" t="s">
        <v>6</v>
      </c>
      <c r="B49" s="55" t="s">
        <v>57</v>
      </c>
      <c r="C49" s="12" t="s">
        <v>58</v>
      </c>
      <c r="D49" s="11">
        <v>20200</v>
      </c>
      <c r="E49" s="11">
        <v>20200</v>
      </c>
      <c r="F49" s="41">
        <v>19406.53</v>
      </c>
      <c r="G49" s="61">
        <f t="shared" si="0"/>
        <v>96.071930693069291</v>
      </c>
    </row>
    <row r="50" spans="1:7" ht="114.75" hidden="1" outlineLevel="7" x14ac:dyDescent="0.2">
      <c r="A50" s="5" t="s">
        <v>6</v>
      </c>
      <c r="B50" s="56" t="s">
        <v>57</v>
      </c>
      <c r="C50" s="8" t="s">
        <v>58</v>
      </c>
      <c r="D50" s="7">
        <v>20200</v>
      </c>
      <c r="E50" s="7">
        <v>20200</v>
      </c>
      <c r="F50" s="42"/>
      <c r="G50" s="61">
        <f t="shared" si="0"/>
        <v>0</v>
      </c>
    </row>
    <row r="51" spans="1:7" ht="63.75" outlineLevel="3" x14ac:dyDescent="0.2">
      <c r="A51" s="9" t="s">
        <v>6</v>
      </c>
      <c r="B51" s="55" t="s">
        <v>59</v>
      </c>
      <c r="C51" s="10" t="s">
        <v>60</v>
      </c>
      <c r="D51" s="11">
        <v>3707300</v>
      </c>
      <c r="E51" s="11">
        <v>3707300</v>
      </c>
      <c r="F51" s="41">
        <f>F52</f>
        <v>3840441.03</v>
      </c>
      <c r="G51" s="61">
        <f t="shared" si="0"/>
        <v>103.59132063766083</v>
      </c>
    </row>
    <row r="52" spans="1:7" ht="102" outlineLevel="4" collapsed="1" x14ac:dyDescent="0.2">
      <c r="A52" s="9" t="s">
        <v>6</v>
      </c>
      <c r="B52" s="55" t="s">
        <v>61</v>
      </c>
      <c r="C52" s="12" t="s">
        <v>62</v>
      </c>
      <c r="D52" s="11">
        <v>3707300</v>
      </c>
      <c r="E52" s="11">
        <v>3707300</v>
      </c>
      <c r="F52" s="41">
        <v>3840441.03</v>
      </c>
      <c r="G52" s="61">
        <f t="shared" si="0"/>
        <v>103.59132063766083</v>
      </c>
    </row>
    <row r="53" spans="1:7" ht="102" hidden="1" outlineLevel="7" x14ac:dyDescent="0.2">
      <c r="A53" s="5" t="s">
        <v>6</v>
      </c>
      <c r="B53" s="56" t="s">
        <v>61</v>
      </c>
      <c r="C53" s="8" t="s">
        <v>62</v>
      </c>
      <c r="D53" s="7">
        <v>3707300</v>
      </c>
      <c r="E53" s="7">
        <v>3707300</v>
      </c>
      <c r="F53" s="42"/>
      <c r="G53" s="61">
        <f t="shared" si="0"/>
        <v>0</v>
      </c>
    </row>
    <row r="54" spans="1:7" ht="63.75" outlineLevel="3" x14ac:dyDescent="0.2">
      <c r="A54" s="9" t="s">
        <v>6</v>
      </c>
      <c r="B54" s="55" t="s">
        <v>63</v>
      </c>
      <c r="C54" s="10" t="s">
        <v>64</v>
      </c>
      <c r="D54" s="11">
        <v>-384700</v>
      </c>
      <c r="E54" s="11">
        <v>-384700</v>
      </c>
      <c r="F54" s="41">
        <f>F55</f>
        <v>-404542.87</v>
      </c>
      <c r="G54" s="61">
        <f t="shared" si="0"/>
        <v>105.15801143748375</v>
      </c>
    </row>
    <row r="55" spans="1:7" ht="102" outlineLevel="4" collapsed="1" x14ac:dyDescent="0.2">
      <c r="A55" s="9" t="s">
        <v>6</v>
      </c>
      <c r="B55" s="55" t="s">
        <v>65</v>
      </c>
      <c r="C55" s="12" t="s">
        <v>66</v>
      </c>
      <c r="D55" s="11">
        <v>-384700</v>
      </c>
      <c r="E55" s="11">
        <v>-384700</v>
      </c>
      <c r="F55" s="41">
        <v>-404542.87</v>
      </c>
      <c r="G55" s="61">
        <f t="shared" si="0"/>
        <v>105.15801143748375</v>
      </c>
    </row>
    <row r="56" spans="1:7" ht="102" hidden="1" outlineLevel="7" x14ac:dyDescent="0.2">
      <c r="A56" s="5" t="s">
        <v>6</v>
      </c>
      <c r="B56" s="56" t="s">
        <v>65</v>
      </c>
      <c r="C56" s="8" t="s">
        <v>66</v>
      </c>
      <c r="D56" s="7">
        <v>-384700</v>
      </c>
      <c r="E56" s="7">
        <v>-384700</v>
      </c>
      <c r="F56" s="42"/>
      <c r="G56" s="61">
        <f t="shared" si="0"/>
        <v>0</v>
      </c>
    </row>
    <row r="57" spans="1:7" outlineLevel="1" x14ac:dyDescent="0.2">
      <c r="A57" s="9" t="s">
        <v>6</v>
      </c>
      <c r="B57" s="55" t="s">
        <v>67</v>
      </c>
      <c r="C57" s="10" t="s">
        <v>68</v>
      </c>
      <c r="D57" s="11">
        <v>24467000</v>
      </c>
      <c r="E57" s="11">
        <v>24467000</v>
      </c>
      <c r="F57" s="41">
        <f>F58+F68+F76+F81</f>
        <v>23617075.039999999</v>
      </c>
      <c r="G57" s="61">
        <f t="shared" si="0"/>
        <v>96.526239588016509</v>
      </c>
    </row>
    <row r="58" spans="1:7" ht="25.5" outlineLevel="2" x14ac:dyDescent="0.2">
      <c r="A58" s="9" t="s">
        <v>6</v>
      </c>
      <c r="B58" s="55" t="s">
        <v>69</v>
      </c>
      <c r="C58" s="10" t="s">
        <v>70</v>
      </c>
      <c r="D58" s="11">
        <v>16400000</v>
      </c>
      <c r="E58" s="11">
        <v>16400000</v>
      </c>
      <c r="F58" s="41">
        <f>F59+F63</f>
        <v>15847976.210000001</v>
      </c>
      <c r="G58" s="61">
        <f t="shared" si="0"/>
        <v>96.634001280487809</v>
      </c>
    </row>
    <row r="59" spans="1:7" ht="25.5" outlineLevel="3" x14ac:dyDescent="0.2">
      <c r="A59" s="9" t="s">
        <v>6</v>
      </c>
      <c r="B59" s="55" t="s">
        <v>71</v>
      </c>
      <c r="C59" s="10" t="s">
        <v>72</v>
      </c>
      <c r="D59" s="11">
        <v>14500000</v>
      </c>
      <c r="E59" s="11">
        <v>14500000</v>
      </c>
      <c r="F59" s="41">
        <f>F60</f>
        <v>14051341.970000001</v>
      </c>
      <c r="G59" s="61">
        <f t="shared" si="0"/>
        <v>96.905806689655165</v>
      </c>
    </row>
    <row r="60" spans="1:7" ht="25.5" outlineLevel="4" x14ac:dyDescent="0.2">
      <c r="A60" s="9" t="s">
        <v>6</v>
      </c>
      <c r="B60" s="55" t="s">
        <v>73</v>
      </c>
      <c r="C60" s="10" t="s">
        <v>72</v>
      </c>
      <c r="D60" s="11">
        <v>14500000</v>
      </c>
      <c r="E60" s="11">
        <v>14500000</v>
      </c>
      <c r="F60" s="41">
        <f>F61</f>
        <v>14051341.970000001</v>
      </c>
      <c r="G60" s="61">
        <f t="shared" si="0"/>
        <v>96.905806689655165</v>
      </c>
    </row>
    <row r="61" spans="1:7" ht="51" outlineLevel="5" collapsed="1" x14ac:dyDescent="0.2">
      <c r="A61" s="9" t="s">
        <v>6</v>
      </c>
      <c r="B61" s="55" t="s">
        <v>74</v>
      </c>
      <c r="C61" s="10" t="s">
        <v>75</v>
      </c>
      <c r="D61" s="11">
        <v>14500000</v>
      </c>
      <c r="E61" s="11">
        <v>14500000</v>
      </c>
      <c r="F61" s="41">
        <v>14051341.970000001</v>
      </c>
      <c r="G61" s="61">
        <f t="shared" si="0"/>
        <v>96.905806689655165</v>
      </c>
    </row>
    <row r="62" spans="1:7" ht="51" hidden="1" outlineLevel="7" x14ac:dyDescent="0.2">
      <c r="A62" s="5" t="s">
        <v>6</v>
      </c>
      <c r="B62" s="56" t="s">
        <v>74</v>
      </c>
      <c r="C62" s="6" t="s">
        <v>75</v>
      </c>
      <c r="D62" s="7">
        <v>14500000</v>
      </c>
      <c r="E62" s="7">
        <v>14500000</v>
      </c>
      <c r="F62" s="42"/>
      <c r="G62" s="61">
        <f t="shared" si="0"/>
        <v>0</v>
      </c>
    </row>
    <row r="63" spans="1:7" ht="38.25" outlineLevel="3" x14ac:dyDescent="0.2">
      <c r="A63" s="9" t="s">
        <v>6</v>
      </c>
      <c r="B63" s="55" t="s">
        <v>76</v>
      </c>
      <c r="C63" s="10" t="s">
        <v>77</v>
      </c>
      <c r="D63" s="11">
        <v>1900000</v>
      </c>
      <c r="E63" s="11">
        <v>1900000</v>
      </c>
      <c r="F63" s="41">
        <f>F64</f>
        <v>1796634.24</v>
      </c>
      <c r="G63" s="61">
        <f t="shared" si="0"/>
        <v>94.559696842105268</v>
      </c>
    </row>
    <row r="64" spans="1:7" ht="63.75" outlineLevel="4" x14ac:dyDescent="0.2">
      <c r="A64" s="9" t="s">
        <v>6</v>
      </c>
      <c r="B64" s="55" t="s">
        <v>78</v>
      </c>
      <c r="C64" s="10" t="s">
        <v>79</v>
      </c>
      <c r="D64" s="11">
        <v>1900000</v>
      </c>
      <c r="E64" s="11">
        <v>1900000</v>
      </c>
      <c r="F64" s="41">
        <f>F65+F67</f>
        <v>1796634.24</v>
      </c>
      <c r="G64" s="61">
        <f t="shared" si="0"/>
        <v>94.559696842105268</v>
      </c>
    </row>
    <row r="65" spans="1:7" ht="89.25" outlineLevel="5" collapsed="1" x14ac:dyDescent="0.2">
      <c r="A65" s="9" t="s">
        <v>6</v>
      </c>
      <c r="B65" s="55" t="s">
        <v>80</v>
      </c>
      <c r="C65" s="12" t="s">
        <v>81</v>
      </c>
      <c r="D65" s="11">
        <v>1900000</v>
      </c>
      <c r="E65" s="11">
        <v>1900000</v>
      </c>
      <c r="F65" s="41">
        <v>1791071.41</v>
      </c>
      <c r="G65" s="61">
        <f t="shared" si="0"/>
        <v>94.266916315789473</v>
      </c>
    </row>
    <row r="66" spans="1:7" ht="89.25" hidden="1" outlineLevel="7" x14ac:dyDescent="0.2">
      <c r="A66" s="5" t="s">
        <v>6</v>
      </c>
      <c r="B66" s="56" t="s">
        <v>80</v>
      </c>
      <c r="C66" s="8" t="s">
        <v>81</v>
      </c>
      <c r="D66" s="7">
        <v>1900000</v>
      </c>
      <c r="E66" s="7">
        <v>1900000</v>
      </c>
      <c r="F66" s="42"/>
      <c r="G66" s="61">
        <f t="shared" si="0"/>
        <v>0</v>
      </c>
    </row>
    <row r="67" spans="1:7" ht="89.25" outlineLevel="7" x14ac:dyDescent="0.2">
      <c r="A67" s="9" t="s">
        <v>6</v>
      </c>
      <c r="B67" s="55" t="s">
        <v>509</v>
      </c>
      <c r="C67" s="37" t="s">
        <v>524</v>
      </c>
      <c r="D67" s="32">
        <v>0</v>
      </c>
      <c r="E67" s="32">
        <v>0</v>
      </c>
      <c r="F67" s="43">
        <v>5562.83</v>
      </c>
      <c r="G67" s="61" t="e">
        <f t="shared" si="0"/>
        <v>#DIV/0!</v>
      </c>
    </row>
    <row r="68" spans="1:7" ht="25.5" outlineLevel="2" x14ac:dyDescent="0.2">
      <c r="A68" s="9" t="s">
        <v>6</v>
      </c>
      <c r="B68" s="55" t="s">
        <v>82</v>
      </c>
      <c r="C68" s="10" t="s">
        <v>83</v>
      </c>
      <c r="D68" s="11">
        <v>-33000</v>
      </c>
      <c r="E68" s="11">
        <v>-33000</v>
      </c>
      <c r="F68" s="41">
        <f>F69+F73</f>
        <v>-32687.119999999999</v>
      </c>
      <c r="G68" s="61">
        <f t="shared" si="0"/>
        <v>99.051878787878792</v>
      </c>
    </row>
    <row r="69" spans="1:7" ht="25.5" outlineLevel="3" x14ac:dyDescent="0.2">
      <c r="A69" s="9" t="s">
        <v>6</v>
      </c>
      <c r="B69" s="55" t="s">
        <v>84</v>
      </c>
      <c r="C69" s="10" t="s">
        <v>83</v>
      </c>
      <c r="D69" s="11">
        <v>-33000</v>
      </c>
      <c r="E69" s="11">
        <v>-33000</v>
      </c>
      <c r="F69" s="41">
        <f>F70+F72</f>
        <v>-32783</v>
      </c>
      <c r="G69" s="61">
        <f t="shared" si="0"/>
        <v>99.342424242424244</v>
      </c>
    </row>
    <row r="70" spans="1:7" ht="51" outlineLevel="4" collapsed="1" x14ac:dyDescent="0.2">
      <c r="A70" s="9" t="s">
        <v>6</v>
      </c>
      <c r="B70" s="55" t="s">
        <v>85</v>
      </c>
      <c r="C70" s="10" t="s">
        <v>86</v>
      </c>
      <c r="D70" s="11">
        <v>-33000</v>
      </c>
      <c r="E70" s="11">
        <v>-33000</v>
      </c>
      <c r="F70" s="41">
        <v>-32495.14</v>
      </c>
      <c r="G70" s="61">
        <f t="shared" si="0"/>
        <v>98.470121212121214</v>
      </c>
    </row>
    <row r="71" spans="1:7" ht="51" hidden="1" outlineLevel="7" x14ac:dyDescent="0.2">
      <c r="A71" s="5" t="s">
        <v>6</v>
      </c>
      <c r="B71" s="56" t="s">
        <v>85</v>
      </c>
      <c r="C71" s="44" t="s">
        <v>86</v>
      </c>
      <c r="D71" s="35">
        <v>-33000</v>
      </c>
      <c r="E71" s="35">
        <v>-33000</v>
      </c>
      <c r="F71" s="46"/>
      <c r="G71" s="61">
        <f t="shared" si="0"/>
        <v>0</v>
      </c>
    </row>
    <row r="72" spans="1:7" ht="51" outlineLevel="7" x14ac:dyDescent="0.2">
      <c r="A72" s="9" t="s">
        <v>6</v>
      </c>
      <c r="B72" s="57" t="s">
        <v>510</v>
      </c>
      <c r="C72" s="45" t="s">
        <v>525</v>
      </c>
      <c r="D72" s="38">
        <v>0</v>
      </c>
      <c r="E72" s="38">
        <v>0</v>
      </c>
      <c r="F72" s="47">
        <v>-287.86</v>
      </c>
      <c r="G72" s="61" t="e">
        <f t="shared" si="0"/>
        <v>#DIV/0!</v>
      </c>
    </row>
    <row r="73" spans="1:7" ht="38.25" outlineLevel="7" x14ac:dyDescent="0.2">
      <c r="A73" s="9" t="s">
        <v>3</v>
      </c>
      <c r="B73" s="57" t="s">
        <v>511</v>
      </c>
      <c r="C73" s="45" t="s">
        <v>527</v>
      </c>
      <c r="D73" s="38">
        <v>0</v>
      </c>
      <c r="E73" s="38">
        <v>0</v>
      </c>
      <c r="F73" s="47">
        <f>F74</f>
        <v>95.88</v>
      </c>
      <c r="G73" s="61" t="e">
        <f t="shared" si="0"/>
        <v>#DIV/0!</v>
      </c>
    </row>
    <row r="74" spans="1:7" ht="63.75" outlineLevel="7" x14ac:dyDescent="0.2">
      <c r="A74" s="9" t="s">
        <v>3</v>
      </c>
      <c r="B74" s="57" t="s">
        <v>512</v>
      </c>
      <c r="C74" s="45" t="s">
        <v>526</v>
      </c>
      <c r="D74" s="38">
        <v>0</v>
      </c>
      <c r="E74" s="38">
        <v>0</v>
      </c>
      <c r="F74" s="47">
        <f>F75</f>
        <v>95.88</v>
      </c>
      <c r="G74" s="61" t="e">
        <f t="shared" si="0"/>
        <v>#DIV/0!</v>
      </c>
    </row>
    <row r="75" spans="1:7" ht="63.75" outlineLevel="7" x14ac:dyDescent="0.2">
      <c r="A75" s="9" t="s">
        <v>6</v>
      </c>
      <c r="B75" s="57" t="s">
        <v>512</v>
      </c>
      <c r="C75" s="45" t="s">
        <v>526</v>
      </c>
      <c r="D75" s="38">
        <v>0</v>
      </c>
      <c r="E75" s="38">
        <v>0</v>
      </c>
      <c r="F75" s="47">
        <v>95.88</v>
      </c>
      <c r="G75" s="61" t="e">
        <f t="shared" ref="G75:G138" si="1">F75/E75*100</f>
        <v>#DIV/0!</v>
      </c>
    </row>
    <row r="76" spans="1:7" outlineLevel="2" x14ac:dyDescent="0.2">
      <c r="A76" s="9" t="s">
        <v>6</v>
      </c>
      <c r="B76" s="55" t="s">
        <v>87</v>
      </c>
      <c r="C76" s="10" t="s">
        <v>88</v>
      </c>
      <c r="D76" s="11">
        <v>6100000</v>
      </c>
      <c r="E76" s="11">
        <v>6100000</v>
      </c>
      <c r="F76" s="41">
        <f>F77</f>
        <v>6066598.7999999998</v>
      </c>
      <c r="G76" s="61">
        <f t="shared" si="1"/>
        <v>99.452439344262288</v>
      </c>
    </row>
    <row r="77" spans="1:7" outlineLevel="3" x14ac:dyDescent="0.2">
      <c r="A77" s="9" t="s">
        <v>6</v>
      </c>
      <c r="B77" s="55" t="s">
        <v>89</v>
      </c>
      <c r="C77" s="10" t="s">
        <v>88</v>
      </c>
      <c r="D77" s="11">
        <v>6100000</v>
      </c>
      <c r="E77" s="11">
        <v>6100000</v>
      </c>
      <c r="F77" s="41">
        <f>F78+F80</f>
        <v>6066598.7999999998</v>
      </c>
      <c r="G77" s="61">
        <f t="shared" si="1"/>
        <v>99.452439344262288</v>
      </c>
    </row>
    <row r="78" spans="1:7" ht="38.25" outlineLevel="4" collapsed="1" x14ac:dyDescent="0.2">
      <c r="A78" s="9" t="s">
        <v>6</v>
      </c>
      <c r="B78" s="55" t="s">
        <v>90</v>
      </c>
      <c r="C78" s="10" t="s">
        <v>91</v>
      </c>
      <c r="D78" s="11">
        <v>6100000</v>
      </c>
      <c r="E78" s="11">
        <v>6100000</v>
      </c>
      <c r="F78" s="41">
        <v>6066588.7999999998</v>
      </c>
      <c r="G78" s="61">
        <f t="shared" si="1"/>
        <v>99.452275409836062</v>
      </c>
    </row>
    <row r="79" spans="1:7" ht="38.25" hidden="1" outlineLevel="7" x14ac:dyDescent="0.2">
      <c r="A79" s="5" t="s">
        <v>6</v>
      </c>
      <c r="B79" s="56" t="s">
        <v>90</v>
      </c>
      <c r="C79" s="6" t="s">
        <v>91</v>
      </c>
      <c r="D79" s="7">
        <v>6100000</v>
      </c>
      <c r="E79" s="7">
        <v>6100000</v>
      </c>
      <c r="F79" s="42"/>
      <c r="G79" s="61">
        <f t="shared" si="1"/>
        <v>0</v>
      </c>
    </row>
    <row r="80" spans="1:7" ht="38.25" outlineLevel="7" x14ac:dyDescent="0.2">
      <c r="A80" s="9" t="s">
        <v>6</v>
      </c>
      <c r="B80" s="55" t="s">
        <v>513</v>
      </c>
      <c r="C80" s="45" t="s">
        <v>528</v>
      </c>
      <c r="D80" s="32">
        <v>0</v>
      </c>
      <c r="E80" s="32">
        <v>0</v>
      </c>
      <c r="F80" s="43">
        <v>10</v>
      </c>
      <c r="G80" s="61" t="e">
        <f t="shared" si="1"/>
        <v>#DIV/0!</v>
      </c>
    </row>
    <row r="81" spans="1:7" ht="25.5" outlineLevel="2" x14ac:dyDescent="0.2">
      <c r="A81" s="9" t="s">
        <v>6</v>
      </c>
      <c r="B81" s="55" t="s">
        <v>92</v>
      </c>
      <c r="C81" s="10" t="s">
        <v>93</v>
      </c>
      <c r="D81" s="11">
        <v>2000000</v>
      </c>
      <c r="E81" s="11">
        <v>2000000</v>
      </c>
      <c r="F81" s="41">
        <f>F82</f>
        <v>1735187.15</v>
      </c>
      <c r="G81" s="61">
        <f t="shared" si="1"/>
        <v>86.759357500000007</v>
      </c>
    </row>
    <row r="82" spans="1:7" ht="38.25" outlineLevel="3" x14ac:dyDescent="0.2">
      <c r="A82" s="9" t="s">
        <v>6</v>
      </c>
      <c r="B82" s="55" t="s">
        <v>94</v>
      </c>
      <c r="C82" s="10" t="s">
        <v>95</v>
      </c>
      <c r="D82" s="11">
        <v>2000000</v>
      </c>
      <c r="E82" s="11">
        <v>2000000</v>
      </c>
      <c r="F82" s="41">
        <f>F83</f>
        <v>1735187.15</v>
      </c>
      <c r="G82" s="61">
        <f t="shared" si="1"/>
        <v>86.759357500000007</v>
      </c>
    </row>
    <row r="83" spans="1:7" ht="63.75" outlineLevel="4" collapsed="1" x14ac:dyDescent="0.2">
      <c r="A83" s="9" t="s">
        <v>6</v>
      </c>
      <c r="B83" s="55" t="s">
        <v>96</v>
      </c>
      <c r="C83" s="10" t="s">
        <v>97</v>
      </c>
      <c r="D83" s="11">
        <v>2000000</v>
      </c>
      <c r="E83" s="11">
        <v>2000000</v>
      </c>
      <c r="F83" s="41">
        <v>1735187.15</v>
      </c>
      <c r="G83" s="61">
        <f t="shared" si="1"/>
        <v>86.759357500000007</v>
      </c>
    </row>
    <row r="84" spans="1:7" ht="63.75" hidden="1" outlineLevel="7" x14ac:dyDescent="0.2">
      <c r="A84" s="5" t="s">
        <v>6</v>
      </c>
      <c r="B84" s="56" t="s">
        <v>96</v>
      </c>
      <c r="C84" s="6" t="s">
        <v>97</v>
      </c>
      <c r="D84" s="7">
        <v>2000000</v>
      </c>
      <c r="E84" s="7">
        <v>2000000</v>
      </c>
      <c r="F84" s="42"/>
      <c r="G84" s="61">
        <f t="shared" si="1"/>
        <v>0</v>
      </c>
    </row>
    <row r="85" spans="1:7" outlineLevel="1" x14ac:dyDescent="0.2">
      <c r="A85" s="9" t="s">
        <v>6</v>
      </c>
      <c r="B85" s="55" t="s">
        <v>98</v>
      </c>
      <c r="C85" s="10" t="s">
        <v>99</v>
      </c>
      <c r="D85" s="11">
        <v>23900000</v>
      </c>
      <c r="E85" s="11">
        <v>23900000</v>
      </c>
      <c r="F85" s="41">
        <f>F86+F90</f>
        <v>23791827.800000001</v>
      </c>
      <c r="G85" s="61">
        <f t="shared" si="1"/>
        <v>99.547396652719669</v>
      </c>
    </row>
    <row r="86" spans="1:7" outlineLevel="2" x14ac:dyDescent="0.2">
      <c r="A86" s="9" t="s">
        <v>6</v>
      </c>
      <c r="B86" s="55" t="s">
        <v>100</v>
      </c>
      <c r="C86" s="10" t="s">
        <v>101</v>
      </c>
      <c r="D86" s="11">
        <v>2400000</v>
      </c>
      <c r="E86" s="11">
        <v>2400000</v>
      </c>
      <c r="F86" s="41">
        <f>F87</f>
        <v>2419341.23</v>
      </c>
      <c r="G86" s="61">
        <f t="shared" si="1"/>
        <v>100.80588458333332</v>
      </c>
    </row>
    <row r="87" spans="1:7" ht="38.25" outlineLevel="3" x14ac:dyDescent="0.2">
      <c r="A87" s="9" t="s">
        <v>6</v>
      </c>
      <c r="B87" s="55" t="s">
        <v>102</v>
      </c>
      <c r="C87" s="10" t="s">
        <v>103</v>
      </c>
      <c r="D87" s="11">
        <v>2400000</v>
      </c>
      <c r="E87" s="11">
        <v>2400000</v>
      </c>
      <c r="F87" s="41">
        <f>F88</f>
        <v>2419341.23</v>
      </c>
      <c r="G87" s="61">
        <f t="shared" si="1"/>
        <v>100.80588458333332</v>
      </c>
    </row>
    <row r="88" spans="1:7" ht="76.5" outlineLevel="4" collapsed="1" x14ac:dyDescent="0.2">
      <c r="A88" s="9" t="s">
        <v>6</v>
      </c>
      <c r="B88" s="55" t="s">
        <v>104</v>
      </c>
      <c r="C88" s="10" t="s">
        <v>105</v>
      </c>
      <c r="D88" s="11">
        <v>2400000</v>
      </c>
      <c r="E88" s="11">
        <v>2400000</v>
      </c>
      <c r="F88" s="41">
        <v>2419341.23</v>
      </c>
      <c r="G88" s="61">
        <f t="shared" si="1"/>
        <v>100.80588458333332</v>
      </c>
    </row>
    <row r="89" spans="1:7" ht="76.5" hidden="1" outlineLevel="7" x14ac:dyDescent="0.2">
      <c r="A89" s="5" t="s">
        <v>6</v>
      </c>
      <c r="B89" s="56" t="s">
        <v>104</v>
      </c>
      <c r="C89" s="6" t="s">
        <v>105</v>
      </c>
      <c r="D89" s="7">
        <v>2400000</v>
      </c>
      <c r="E89" s="7">
        <v>2400000</v>
      </c>
      <c r="F89" s="42"/>
      <c r="G89" s="61">
        <f t="shared" si="1"/>
        <v>0</v>
      </c>
    </row>
    <row r="90" spans="1:7" outlineLevel="2" x14ac:dyDescent="0.2">
      <c r="A90" s="9" t="s">
        <v>6</v>
      </c>
      <c r="B90" s="55" t="s">
        <v>106</v>
      </c>
      <c r="C90" s="10" t="s">
        <v>107</v>
      </c>
      <c r="D90" s="11">
        <v>21500000</v>
      </c>
      <c r="E90" s="11">
        <v>21500000</v>
      </c>
      <c r="F90" s="41">
        <f>F91+F96</f>
        <v>21372486.57</v>
      </c>
      <c r="G90" s="61">
        <f t="shared" si="1"/>
        <v>99.406914279069767</v>
      </c>
    </row>
    <row r="91" spans="1:7" outlineLevel="3" x14ac:dyDescent="0.2">
      <c r="A91" s="9" t="s">
        <v>6</v>
      </c>
      <c r="B91" s="55" t="s">
        <v>108</v>
      </c>
      <c r="C91" s="10" t="s">
        <v>109</v>
      </c>
      <c r="D91" s="11">
        <v>12700000</v>
      </c>
      <c r="E91" s="11">
        <v>12700000</v>
      </c>
      <c r="F91" s="41">
        <f>F92</f>
        <v>12652904.470000001</v>
      </c>
      <c r="G91" s="61">
        <f t="shared" si="1"/>
        <v>99.629169055118112</v>
      </c>
    </row>
    <row r="92" spans="1:7" ht="38.25" outlineLevel="4" x14ac:dyDescent="0.2">
      <c r="A92" s="9" t="s">
        <v>6</v>
      </c>
      <c r="B92" s="55" t="s">
        <v>110</v>
      </c>
      <c r="C92" s="10" t="s">
        <v>111</v>
      </c>
      <c r="D92" s="11">
        <v>12700000</v>
      </c>
      <c r="E92" s="11">
        <v>12700000</v>
      </c>
      <c r="F92" s="41">
        <f>F93+F95</f>
        <v>12652904.470000001</v>
      </c>
      <c r="G92" s="61">
        <f t="shared" si="1"/>
        <v>99.629169055118112</v>
      </c>
    </row>
    <row r="93" spans="1:7" ht="63.75" outlineLevel="5" collapsed="1" x14ac:dyDescent="0.2">
      <c r="A93" s="9" t="s">
        <v>6</v>
      </c>
      <c r="B93" s="55" t="s">
        <v>112</v>
      </c>
      <c r="C93" s="10" t="s">
        <v>113</v>
      </c>
      <c r="D93" s="11">
        <v>12700000</v>
      </c>
      <c r="E93" s="11">
        <v>12700000</v>
      </c>
      <c r="F93" s="41">
        <v>12654166.220000001</v>
      </c>
      <c r="G93" s="61">
        <f t="shared" si="1"/>
        <v>99.639104094488189</v>
      </c>
    </row>
    <row r="94" spans="1:7" ht="63.75" hidden="1" outlineLevel="7" x14ac:dyDescent="0.2">
      <c r="A94" s="5" t="s">
        <v>6</v>
      </c>
      <c r="B94" s="56" t="s">
        <v>112</v>
      </c>
      <c r="C94" s="6" t="s">
        <v>113</v>
      </c>
      <c r="D94" s="7">
        <v>12700000</v>
      </c>
      <c r="E94" s="7">
        <v>12700000</v>
      </c>
      <c r="F94" s="42"/>
      <c r="G94" s="61">
        <f t="shared" si="1"/>
        <v>0</v>
      </c>
    </row>
    <row r="95" spans="1:7" ht="63.75" outlineLevel="7" x14ac:dyDescent="0.2">
      <c r="A95" s="9" t="s">
        <v>6</v>
      </c>
      <c r="B95" s="55" t="s">
        <v>514</v>
      </c>
      <c r="C95" s="45" t="s">
        <v>529</v>
      </c>
      <c r="D95" s="32">
        <v>0</v>
      </c>
      <c r="E95" s="32">
        <v>0</v>
      </c>
      <c r="F95" s="43">
        <v>-1261.75</v>
      </c>
      <c r="G95" s="61" t="e">
        <f t="shared" si="1"/>
        <v>#DIV/0!</v>
      </c>
    </row>
    <row r="96" spans="1:7" outlineLevel="3" x14ac:dyDescent="0.2">
      <c r="A96" s="9" t="s">
        <v>6</v>
      </c>
      <c r="B96" s="55" t="s">
        <v>114</v>
      </c>
      <c r="C96" s="10" t="s">
        <v>115</v>
      </c>
      <c r="D96" s="11">
        <v>8800000</v>
      </c>
      <c r="E96" s="11">
        <v>8800000</v>
      </c>
      <c r="F96" s="41">
        <f>F97</f>
        <v>8719582.0999999996</v>
      </c>
      <c r="G96" s="61">
        <f t="shared" si="1"/>
        <v>99.086160227272728</v>
      </c>
    </row>
    <row r="97" spans="1:9" ht="38.25" outlineLevel="4" x14ac:dyDescent="0.2">
      <c r="A97" s="9" t="s">
        <v>6</v>
      </c>
      <c r="B97" s="55" t="s">
        <v>116</v>
      </c>
      <c r="C97" s="10" t="s">
        <v>117</v>
      </c>
      <c r="D97" s="11">
        <v>8800000</v>
      </c>
      <c r="E97" s="11">
        <v>8800000</v>
      </c>
      <c r="F97" s="41">
        <f>F98</f>
        <v>8719582.0999999996</v>
      </c>
      <c r="G97" s="61">
        <f t="shared" si="1"/>
        <v>99.086160227272728</v>
      </c>
    </row>
    <row r="98" spans="1:9" ht="63.75" outlineLevel="5" collapsed="1" x14ac:dyDescent="0.2">
      <c r="A98" s="9" t="s">
        <v>6</v>
      </c>
      <c r="B98" s="55" t="s">
        <v>118</v>
      </c>
      <c r="C98" s="10" t="s">
        <v>119</v>
      </c>
      <c r="D98" s="11">
        <v>8800000</v>
      </c>
      <c r="E98" s="11">
        <v>8800000</v>
      </c>
      <c r="F98" s="41">
        <v>8719582.0999999996</v>
      </c>
      <c r="G98" s="61">
        <f t="shared" si="1"/>
        <v>99.086160227272728</v>
      </c>
    </row>
    <row r="99" spans="1:9" ht="63.75" hidden="1" outlineLevel="7" x14ac:dyDescent="0.2">
      <c r="A99" s="5" t="s">
        <v>6</v>
      </c>
      <c r="B99" s="56" t="s">
        <v>118</v>
      </c>
      <c r="C99" s="6" t="s">
        <v>119</v>
      </c>
      <c r="D99" s="7">
        <v>8800000</v>
      </c>
      <c r="E99" s="7">
        <v>8800000</v>
      </c>
      <c r="F99" s="42"/>
      <c r="G99" s="61">
        <f t="shared" si="1"/>
        <v>0</v>
      </c>
    </row>
    <row r="100" spans="1:9" outlineLevel="1" x14ac:dyDescent="0.2">
      <c r="A100" s="9" t="s">
        <v>3</v>
      </c>
      <c r="B100" s="55" t="s">
        <v>120</v>
      </c>
      <c r="C100" s="10" t="s">
        <v>121</v>
      </c>
      <c r="D100" s="11">
        <v>203500</v>
      </c>
      <c r="E100" s="11">
        <v>203500</v>
      </c>
      <c r="F100" s="41">
        <f>F101+F105</f>
        <v>204511.21</v>
      </c>
      <c r="G100" s="61">
        <f t="shared" si="1"/>
        <v>100.4969090909091</v>
      </c>
    </row>
    <row r="101" spans="1:9" ht="25.5" outlineLevel="2" x14ac:dyDescent="0.2">
      <c r="A101" s="9" t="s">
        <v>6</v>
      </c>
      <c r="B101" s="55" t="s">
        <v>122</v>
      </c>
      <c r="C101" s="10" t="s">
        <v>123</v>
      </c>
      <c r="D101" s="11">
        <v>180000</v>
      </c>
      <c r="E101" s="11">
        <v>180000</v>
      </c>
      <c r="F101" s="41">
        <f>F102</f>
        <v>180361.21</v>
      </c>
      <c r="G101" s="61">
        <f t="shared" si="1"/>
        <v>100.20067222222222</v>
      </c>
    </row>
    <row r="102" spans="1:9" ht="38.25" outlineLevel="3" x14ac:dyDescent="0.2">
      <c r="A102" s="9" t="s">
        <v>6</v>
      </c>
      <c r="B102" s="55" t="s">
        <v>124</v>
      </c>
      <c r="C102" s="10" t="s">
        <v>125</v>
      </c>
      <c r="D102" s="11">
        <v>180000</v>
      </c>
      <c r="E102" s="11">
        <v>180000</v>
      </c>
      <c r="F102" s="41">
        <f>F103</f>
        <v>180361.21</v>
      </c>
      <c r="G102" s="61">
        <f t="shared" si="1"/>
        <v>100.20067222222222</v>
      </c>
    </row>
    <row r="103" spans="1:9" ht="63.75" outlineLevel="4" collapsed="1" x14ac:dyDescent="0.2">
      <c r="A103" s="9" t="s">
        <v>6</v>
      </c>
      <c r="B103" s="55" t="s">
        <v>126</v>
      </c>
      <c r="C103" s="10" t="s">
        <v>127</v>
      </c>
      <c r="D103" s="11">
        <v>180000</v>
      </c>
      <c r="E103" s="11">
        <v>180000</v>
      </c>
      <c r="F103" s="41">
        <v>180361.21</v>
      </c>
      <c r="G103" s="61">
        <f t="shared" si="1"/>
        <v>100.20067222222222</v>
      </c>
    </row>
    <row r="104" spans="1:9" ht="63.75" hidden="1" outlineLevel="7" x14ac:dyDescent="0.2">
      <c r="A104" s="5" t="s">
        <v>6</v>
      </c>
      <c r="B104" s="56" t="s">
        <v>126</v>
      </c>
      <c r="C104" s="6" t="s">
        <v>127</v>
      </c>
      <c r="D104" s="7">
        <v>180000</v>
      </c>
      <c r="E104" s="7">
        <v>180000</v>
      </c>
      <c r="F104" s="42"/>
      <c r="G104" s="61">
        <f t="shared" si="1"/>
        <v>0</v>
      </c>
    </row>
    <row r="105" spans="1:9" ht="38.25" outlineLevel="2" x14ac:dyDescent="0.2">
      <c r="A105" s="9" t="s">
        <v>128</v>
      </c>
      <c r="B105" s="55" t="s">
        <v>129</v>
      </c>
      <c r="C105" s="10" t="s">
        <v>130</v>
      </c>
      <c r="D105" s="11">
        <v>23500</v>
      </c>
      <c r="E105" s="11">
        <v>23500</v>
      </c>
      <c r="F105" s="41">
        <f>F106</f>
        <v>24150</v>
      </c>
      <c r="G105" s="61">
        <f t="shared" si="1"/>
        <v>102.76595744680851</v>
      </c>
    </row>
    <row r="106" spans="1:9" ht="63.75" outlineLevel="3" x14ac:dyDescent="0.2">
      <c r="A106" s="9" t="s">
        <v>128</v>
      </c>
      <c r="B106" s="55" t="s">
        <v>131</v>
      </c>
      <c r="C106" s="10" t="s">
        <v>132</v>
      </c>
      <c r="D106" s="11">
        <v>23500</v>
      </c>
      <c r="E106" s="11">
        <v>23500</v>
      </c>
      <c r="F106" s="41">
        <f>F107</f>
        <v>24150</v>
      </c>
      <c r="G106" s="61">
        <f t="shared" si="1"/>
        <v>102.76595744680851</v>
      </c>
    </row>
    <row r="107" spans="1:9" ht="63.75" outlineLevel="4" collapsed="1" x14ac:dyDescent="0.2">
      <c r="A107" s="9" t="s">
        <v>128</v>
      </c>
      <c r="B107" s="55" t="s">
        <v>133</v>
      </c>
      <c r="C107" s="10" t="s">
        <v>132</v>
      </c>
      <c r="D107" s="11">
        <v>23500</v>
      </c>
      <c r="E107" s="11">
        <v>23500</v>
      </c>
      <c r="F107" s="41">
        <v>24150</v>
      </c>
      <c r="G107" s="61">
        <f t="shared" si="1"/>
        <v>102.76595744680851</v>
      </c>
    </row>
    <row r="108" spans="1:9" ht="63.75" hidden="1" outlineLevel="7" x14ac:dyDescent="0.2">
      <c r="A108" s="5" t="s">
        <v>128</v>
      </c>
      <c r="B108" s="56" t="s">
        <v>133</v>
      </c>
      <c r="C108" s="6" t="s">
        <v>132</v>
      </c>
      <c r="D108" s="7">
        <v>23500</v>
      </c>
      <c r="E108" s="7">
        <v>23500</v>
      </c>
      <c r="F108" s="42"/>
      <c r="G108" s="61">
        <f t="shared" si="1"/>
        <v>0</v>
      </c>
    </row>
    <row r="109" spans="1:9" ht="38.25" outlineLevel="1" x14ac:dyDescent="0.2">
      <c r="A109" s="9" t="s">
        <v>128</v>
      </c>
      <c r="B109" s="55" t="s">
        <v>134</v>
      </c>
      <c r="C109" s="10" t="s">
        <v>135</v>
      </c>
      <c r="D109" s="11">
        <v>25120253</v>
      </c>
      <c r="E109" s="11">
        <v>25120253</v>
      </c>
      <c r="F109" s="41">
        <f>F110+F126+F130</f>
        <v>25299145.620000001</v>
      </c>
      <c r="G109" s="61">
        <f t="shared" si="1"/>
        <v>100.71214497720227</v>
      </c>
    </row>
    <row r="110" spans="1:9" ht="76.5" outlineLevel="2" x14ac:dyDescent="0.2">
      <c r="A110" s="9" t="s">
        <v>128</v>
      </c>
      <c r="B110" s="55" t="s">
        <v>136</v>
      </c>
      <c r="C110" s="12" t="s">
        <v>137</v>
      </c>
      <c r="D110" s="11">
        <v>24820000</v>
      </c>
      <c r="E110" s="11">
        <v>24820000</v>
      </c>
      <c r="F110" s="41">
        <f>F111+F116+F121</f>
        <v>24999808.77</v>
      </c>
      <c r="G110" s="61">
        <f t="shared" si="1"/>
        <v>100.72445112812247</v>
      </c>
      <c r="I110" s="29"/>
    </row>
    <row r="111" spans="1:9" ht="63.75" outlineLevel="3" x14ac:dyDescent="0.2">
      <c r="A111" s="9" t="s">
        <v>128</v>
      </c>
      <c r="B111" s="55" t="s">
        <v>138</v>
      </c>
      <c r="C111" s="10" t="s">
        <v>139</v>
      </c>
      <c r="D111" s="11">
        <v>16500000</v>
      </c>
      <c r="E111" s="11">
        <v>16500000</v>
      </c>
      <c r="F111" s="41">
        <f>F112</f>
        <v>16630795.77</v>
      </c>
      <c r="G111" s="61">
        <f t="shared" si="1"/>
        <v>100.79270163636363</v>
      </c>
    </row>
    <row r="112" spans="1:9" ht="76.5" outlineLevel="4" x14ac:dyDescent="0.2">
      <c r="A112" s="9" t="s">
        <v>128</v>
      </c>
      <c r="B112" s="55" t="s">
        <v>140</v>
      </c>
      <c r="C112" s="12" t="s">
        <v>141</v>
      </c>
      <c r="D112" s="11">
        <v>16500000</v>
      </c>
      <c r="E112" s="11">
        <v>16500000</v>
      </c>
      <c r="F112" s="41">
        <f>F113+F115</f>
        <v>16630795.77</v>
      </c>
      <c r="G112" s="61">
        <f t="shared" si="1"/>
        <v>100.79270163636363</v>
      </c>
    </row>
    <row r="113" spans="1:7" ht="89.25" outlineLevel="5" collapsed="1" x14ac:dyDescent="0.2">
      <c r="A113" s="9" t="s">
        <v>128</v>
      </c>
      <c r="B113" s="55" t="s">
        <v>142</v>
      </c>
      <c r="C113" s="12" t="s">
        <v>143</v>
      </c>
      <c r="D113" s="11">
        <v>16500000</v>
      </c>
      <c r="E113" s="11">
        <v>16500000</v>
      </c>
      <c r="F113" s="41">
        <v>16523309.67</v>
      </c>
      <c r="G113" s="61">
        <f t="shared" si="1"/>
        <v>100.14127072727273</v>
      </c>
    </row>
    <row r="114" spans="1:7" ht="89.25" hidden="1" outlineLevel="7" x14ac:dyDescent="0.2">
      <c r="A114" s="5" t="s">
        <v>128</v>
      </c>
      <c r="B114" s="56" t="s">
        <v>142</v>
      </c>
      <c r="C114" s="8" t="s">
        <v>143</v>
      </c>
      <c r="D114" s="7">
        <v>16500000</v>
      </c>
      <c r="E114" s="7">
        <v>16500000</v>
      </c>
      <c r="F114" s="42"/>
      <c r="G114" s="61">
        <f t="shared" si="1"/>
        <v>0</v>
      </c>
    </row>
    <row r="115" spans="1:7" ht="76.5" outlineLevel="7" x14ac:dyDescent="0.2">
      <c r="A115" s="9" t="s">
        <v>128</v>
      </c>
      <c r="B115" s="55" t="s">
        <v>515</v>
      </c>
      <c r="C115" s="37" t="s">
        <v>530</v>
      </c>
      <c r="D115" s="32">
        <v>0</v>
      </c>
      <c r="E115" s="32">
        <v>0</v>
      </c>
      <c r="F115" s="43">
        <v>107486.1</v>
      </c>
      <c r="G115" s="61" t="e">
        <f t="shared" si="1"/>
        <v>#DIV/0!</v>
      </c>
    </row>
    <row r="116" spans="1:7" ht="76.5" outlineLevel="3" x14ac:dyDescent="0.2">
      <c r="A116" s="9" t="s">
        <v>128</v>
      </c>
      <c r="B116" s="55" t="s">
        <v>144</v>
      </c>
      <c r="C116" s="12" t="s">
        <v>145</v>
      </c>
      <c r="D116" s="11">
        <v>7500000</v>
      </c>
      <c r="E116" s="11">
        <v>7500000</v>
      </c>
      <c r="F116" s="41">
        <f>F117</f>
        <v>7453265.4299999997</v>
      </c>
      <c r="G116" s="61">
        <f t="shared" si="1"/>
        <v>99.376872399999996</v>
      </c>
    </row>
    <row r="117" spans="1:7" ht="76.5" outlineLevel="4" x14ac:dyDescent="0.2">
      <c r="A117" s="9" t="s">
        <v>128</v>
      </c>
      <c r="B117" s="55" t="s">
        <v>146</v>
      </c>
      <c r="C117" s="10" t="s">
        <v>147</v>
      </c>
      <c r="D117" s="11">
        <v>7500000</v>
      </c>
      <c r="E117" s="11">
        <v>7500000</v>
      </c>
      <c r="F117" s="41">
        <f>F118+F120</f>
        <v>7453265.4299999997</v>
      </c>
      <c r="G117" s="61">
        <f t="shared" si="1"/>
        <v>99.376872399999996</v>
      </c>
    </row>
    <row r="118" spans="1:7" ht="89.25" outlineLevel="5" collapsed="1" x14ac:dyDescent="0.2">
      <c r="A118" s="9" t="s">
        <v>128</v>
      </c>
      <c r="B118" s="55" t="s">
        <v>148</v>
      </c>
      <c r="C118" s="12" t="s">
        <v>149</v>
      </c>
      <c r="D118" s="11">
        <v>7500000</v>
      </c>
      <c r="E118" s="11">
        <v>7500000</v>
      </c>
      <c r="F118" s="41">
        <v>7450712.3499999996</v>
      </c>
      <c r="G118" s="61">
        <f t="shared" si="1"/>
        <v>99.342831333333322</v>
      </c>
    </row>
    <row r="119" spans="1:7" ht="89.25" hidden="1" outlineLevel="7" x14ac:dyDescent="0.2">
      <c r="A119" s="5" t="s">
        <v>128</v>
      </c>
      <c r="B119" s="56" t="s">
        <v>148</v>
      </c>
      <c r="C119" s="8" t="s">
        <v>149</v>
      </c>
      <c r="D119" s="7">
        <v>7500000</v>
      </c>
      <c r="E119" s="7">
        <v>7500000</v>
      </c>
      <c r="F119" s="42"/>
      <c r="G119" s="61">
        <f t="shared" si="1"/>
        <v>0</v>
      </c>
    </row>
    <row r="120" spans="1:7" ht="76.5" outlineLevel="7" x14ac:dyDescent="0.2">
      <c r="A120" s="9" t="s">
        <v>128</v>
      </c>
      <c r="B120" s="55" t="s">
        <v>516</v>
      </c>
      <c r="C120" s="37" t="s">
        <v>531</v>
      </c>
      <c r="D120" s="32">
        <v>0</v>
      </c>
      <c r="E120" s="32">
        <v>0</v>
      </c>
      <c r="F120" s="43">
        <v>2553.08</v>
      </c>
      <c r="G120" s="61" t="e">
        <f t="shared" si="1"/>
        <v>#DIV/0!</v>
      </c>
    </row>
    <row r="121" spans="1:7" ht="38.25" outlineLevel="3" x14ac:dyDescent="0.2">
      <c r="A121" s="9" t="s">
        <v>128</v>
      </c>
      <c r="B121" s="55" t="s">
        <v>150</v>
      </c>
      <c r="C121" s="10" t="s">
        <v>151</v>
      </c>
      <c r="D121" s="11">
        <v>820000</v>
      </c>
      <c r="E121" s="11">
        <v>820000</v>
      </c>
      <c r="F121" s="41">
        <f>F122</f>
        <v>915747.57000000007</v>
      </c>
      <c r="G121" s="61">
        <f t="shared" si="1"/>
        <v>111.67653292682928</v>
      </c>
    </row>
    <row r="122" spans="1:7" ht="38.25" outlineLevel="4" x14ac:dyDescent="0.2">
      <c r="A122" s="9" t="s">
        <v>128</v>
      </c>
      <c r="B122" s="55" t="s">
        <v>152</v>
      </c>
      <c r="C122" s="10" t="s">
        <v>153</v>
      </c>
      <c r="D122" s="11">
        <v>820000</v>
      </c>
      <c r="E122" s="11">
        <v>820000</v>
      </c>
      <c r="F122" s="41">
        <f>F123+F125</f>
        <v>915747.57000000007</v>
      </c>
      <c r="G122" s="61">
        <f t="shared" si="1"/>
        <v>111.67653292682928</v>
      </c>
    </row>
    <row r="123" spans="1:7" ht="51" outlineLevel="5" collapsed="1" x14ac:dyDescent="0.2">
      <c r="A123" s="9" t="s">
        <v>128</v>
      </c>
      <c r="B123" s="55" t="s">
        <v>154</v>
      </c>
      <c r="C123" s="10" t="s">
        <v>155</v>
      </c>
      <c r="D123" s="11">
        <v>820000</v>
      </c>
      <c r="E123" s="11">
        <v>820000</v>
      </c>
      <c r="F123" s="41">
        <v>912211.91</v>
      </c>
      <c r="G123" s="61">
        <f t="shared" si="1"/>
        <v>111.24535487804879</v>
      </c>
    </row>
    <row r="124" spans="1:7" ht="51" hidden="1" outlineLevel="7" x14ac:dyDescent="0.2">
      <c r="A124" s="5" t="s">
        <v>128</v>
      </c>
      <c r="B124" s="56" t="s">
        <v>154</v>
      </c>
      <c r="C124" s="6" t="s">
        <v>155</v>
      </c>
      <c r="D124" s="7">
        <v>820000</v>
      </c>
      <c r="E124" s="7">
        <v>820000</v>
      </c>
      <c r="F124" s="42"/>
      <c r="G124" s="61">
        <f t="shared" si="1"/>
        <v>0</v>
      </c>
    </row>
    <row r="125" spans="1:7" ht="38.25" outlineLevel="7" x14ac:dyDescent="0.2">
      <c r="A125" s="9" t="s">
        <v>128</v>
      </c>
      <c r="B125" s="55" t="s">
        <v>517</v>
      </c>
      <c r="C125" s="45" t="s">
        <v>532</v>
      </c>
      <c r="D125" s="32">
        <v>0</v>
      </c>
      <c r="E125" s="32">
        <v>0</v>
      </c>
      <c r="F125" s="43">
        <v>3535.66</v>
      </c>
      <c r="G125" s="61" t="e">
        <f t="shared" si="1"/>
        <v>#DIV/0!</v>
      </c>
    </row>
    <row r="126" spans="1:7" ht="51" outlineLevel="2" x14ac:dyDescent="0.2">
      <c r="A126" s="9" t="s">
        <v>128</v>
      </c>
      <c r="B126" s="55" t="s">
        <v>156</v>
      </c>
      <c r="C126" s="10" t="s">
        <v>157</v>
      </c>
      <c r="D126" s="11">
        <v>253</v>
      </c>
      <c r="E126" s="11">
        <v>253</v>
      </c>
      <c r="F126" s="41">
        <f>F127</f>
        <v>252.84</v>
      </c>
      <c r="G126" s="61">
        <f t="shared" si="1"/>
        <v>99.936758893280626</v>
      </c>
    </row>
    <row r="127" spans="1:7" ht="63.75" outlineLevel="3" x14ac:dyDescent="0.2">
      <c r="A127" s="9" t="s">
        <v>128</v>
      </c>
      <c r="B127" s="55" t="s">
        <v>158</v>
      </c>
      <c r="C127" s="10" t="s">
        <v>159</v>
      </c>
      <c r="D127" s="11">
        <v>253</v>
      </c>
      <c r="E127" s="11">
        <v>253</v>
      </c>
      <c r="F127" s="41">
        <f>F128</f>
        <v>252.84</v>
      </c>
      <c r="G127" s="61">
        <f t="shared" si="1"/>
        <v>99.936758893280626</v>
      </c>
    </row>
    <row r="128" spans="1:7" ht="140.25" outlineLevel="4" collapsed="1" x14ac:dyDescent="0.2">
      <c r="A128" s="9" t="s">
        <v>128</v>
      </c>
      <c r="B128" s="55" t="s">
        <v>160</v>
      </c>
      <c r="C128" s="12" t="s">
        <v>161</v>
      </c>
      <c r="D128" s="11">
        <v>253</v>
      </c>
      <c r="E128" s="11">
        <v>253</v>
      </c>
      <c r="F128" s="41">
        <v>252.84</v>
      </c>
      <c r="G128" s="61">
        <f t="shared" si="1"/>
        <v>99.936758893280626</v>
      </c>
    </row>
    <row r="129" spans="1:7" ht="140.25" hidden="1" outlineLevel="7" x14ac:dyDescent="0.2">
      <c r="A129" s="5" t="s">
        <v>128</v>
      </c>
      <c r="B129" s="56" t="s">
        <v>160</v>
      </c>
      <c r="C129" s="8" t="s">
        <v>161</v>
      </c>
      <c r="D129" s="7">
        <v>253</v>
      </c>
      <c r="E129" s="7">
        <v>253</v>
      </c>
      <c r="F129" s="42"/>
      <c r="G129" s="61">
        <f t="shared" si="1"/>
        <v>0</v>
      </c>
    </row>
    <row r="130" spans="1:7" ht="76.5" outlineLevel="2" x14ac:dyDescent="0.2">
      <c r="A130" s="9" t="s">
        <v>128</v>
      </c>
      <c r="B130" s="55" t="s">
        <v>162</v>
      </c>
      <c r="C130" s="12" t="s">
        <v>163</v>
      </c>
      <c r="D130" s="11">
        <v>300000</v>
      </c>
      <c r="E130" s="11">
        <v>300000</v>
      </c>
      <c r="F130" s="41">
        <f>F131</f>
        <v>299084.01</v>
      </c>
      <c r="G130" s="61">
        <f t="shared" si="1"/>
        <v>99.694670000000002</v>
      </c>
    </row>
    <row r="131" spans="1:7" ht="76.5" outlineLevel="3" x14ac:dyDescent="0.2">
      <c r="A131" s="9" t="s">
        <v>128</v>
      </c>
      <c r="B131" s="55" t="s">
        <v>164</v>
      </c>
      <c r="C131" s="12" t="s">
        <v>165</v>
      </c>
      <c r="D131" s="11">
        <v>300000</v>
      </c>
      <c r="E131" s="11">
        <v>300000</v>
      </c>
      <c r="F131" s="41">
        <f>F132</f>
        <v>299084.01</v>
      </c>
      <c r="G131" s="61">
        <f t="shared" si="1"/>
        <v>99.694670000000002</v>
      </c>
    </row>
    <row r="132" spans="1:7" ht="76.5" outlineLevel="4" collapsed="1" x14ac:dyDescent="0.2">
      <c r="A132" s="9" t="s">
        <v>128</v>
      </c>
      <c r="B132" s="55" t="s">
        <v>166</v>
      </c>
      <c r="C132" s="10" t="s">
        <v>167</v>
      </c>
      <c r="D132" s="11">
        <v>300000</v>
      </c>
      <c r="E132" s="11">
        <v>300000</v>
      </c>
      <c r="F132" s="41">
        <v>299084.01</v>
      </c>
      <c r="G132" s="61">
        <f t="shared" si="1"/>
        <v>99.694670000000002</v>
      </c>
    </row>
    <row r="133" spans="1:7" ht="76.5" hidden="1" outlineLevel="7" x14ac:dyDescent="0.2">
      <c r="A133" s="5" t="s">
        <v>128</v>
      </c>
      <c r="B133" s="56" t="s">
        <v>166</v>
      </c>
      <c r="C133" s="6" t="s">
        <v>167</v>
      </c>
      <c r="D133" s="7">
        <v>300000</v>
      </c>
      <c r="E133" s="7">
        <v>300000</v>
      </c>
      <c r="F133" s="42"/>
      <c r="G133" s="61">
        <f t="shared" si="1"/>
        <v>0</v>
      </c>
    </row>
    <row r="134" spans="1:7" ht="25.5" outlineLevel="1" x14ac:dyDescent="0.2">
      <c r="A134" s="9" t="s">
        <v>168</v>
      </c>
      <c r="B134" s="55" t="s">
        <v>169</v>
      </c>
      <c r="C134" s="10" t="s">
        <v>170</v>
      </c>
      <c r="D134" s="11">
        <v>50700000</v>
      </c>
      <c r="E134" s="11">
        <v>50700000</v>
      </c>
      <c r="F134" s="41">
        <f>F135</f>
        <v>50581602.18</v>
      </c>
      <c r="G134" s="61">
        <f t="shared" si="1"/>
        <v>99.766473727810649</v>
      </c>
    </row>
    <row r="135" spans="1:7" outlineLevel="2" x14ac:dyDescent="0.2">
      <c r="A135" s="9" t="s">
        <v>168</v>
      </c>
      <c r="B135" s="55" t="s">
        <v>171</v>
      </c>
      <c r="C135" s="10" t="s">
        <v>172</v>
      </c>
      <c r="D135" s="11">
        <v>50700000</v>
      </c>
      <c r="E135" s="11">
        <v>50700000</v>
      </c>
      <c r="F135" s="41">
        <f>F136+F139+F142</f>
        <v>50581602.18</v>
      </c>
      <c r="G135" s="61">
        <f t="shared" si="1"/>
        <v>99.766473727810649</v>
      </c>
    </row>
    <row r="136" spans="1:7" ht="25.5" outlineLevel="3" x14ac:dyDescent="0.2">
      <c r="A136" s="9" t="s">
        <v>168</v>
      </c>
      <c r="B136" s="55" t="s">
        <v>173</v>
      </c>
      <c r="C136" s="10" t="s">
        <v>174</v>
      </c>
      <c r="D136" s="11">
        <v>2300000</v>
      </c>
      <c r="E136" s="11">
        <v>2300000</v>
      </c>
      <c r="F136" s="41">
        <f>F137</f>
        <v>2269949.23</v>
      </c>
      <c r="G136" s="61">
        <f t="shared" si="1"/>
        <v>98.693444782608694</v>
      </c>
    </row>
    <row r="137" spans="1:7" ht="63.75" outlineLevel="4" collapsed="1" x14ac:dyDescent="0.2">
      <c r="A137" s="9" t="s">
        <v>168</v>
      </c>
      <c r="B137" s="55" t="s">
        <v>175</v>
      </c>
      <c r="C137" s="10" t="s">
        <v>176</v>
      </c>
      <c r="D137" s="11">
        <v>2300000</v>
      </c>
      <c r="E137" s="11">
        <v>2300000</v>
      </c>
      <c r="F137" s="41">
        <v>2269949.23</v>
      </c>
      <c r="G137" s="61">
        <f t="shared" si="1"/>
        <v>98.693444782608694</v>
      </c>
    </row>
    <row r="138" spans="1:7" ht="63.75" hidden="1" outlineLevel="7" x14ac:dyDescent="0.2">
      <c r="A138" s="5" t="s">
        <v>168</v>
      </c>
      <c r="B138" s="56" t="s">
        <v>175</v>
      </c>
      <c r="C138" s="6" t="s">
        <v>176</v>
      </c>
      <c r="D138" s="7">
        <v>2300000</v>
      </c>
      <c r="E138" s="7">
        <v>2300000</v>
      </c>
      <c r="F138" s="42"/>
      <c r="G138" s="61">
        <f t="shared" si="1"/>
        <v>0</v>
      </c>
    </row>
    <row r="139" spans="1:7" outlineLevel="3" x14ac:dyDescent="0.2">
      <c r="A139" s="9" t="s">
        <v>168</v>
      </c>
      <c r="B139" s="55" t="s">
        <v>177</v>
      </c>
      <c r="C139" s="10" t="s">
        <v>178</v>
      </c>
      <c r="D139" s="11">
        <v>900000</v>
      </c>
      <c r="E139" s="11">
        <v>900000</v>
      </c>
      <c r="F139" s="41">
        <f>F140</f>
        <v>877606.39</v>
      </c>
      <c r="G139" s="61">
        <f t="shared" ref="G139:G202" si="2">F139/E139*100</f>
        <v>97.511821111111104</v>
      </c>
    </row>
    <row r="140" spans="1:7" ht="51" outlineLevel="4" collapsed="1" x14ac:dyDescent="0.2">
      <c r="A140" s="9" t="s">
        <v>168</v>
      </c>
      <c r="B140" s="55" t="s">
        <v>179</v>
      </c>
      <c r="C140" s="10" t="s">
        <v>180</v>
      </c>
      <c r="D140" s="11">
        <v>900000</v>
      </c>
      <c r="E140" s="11">
        <v>900000</v>
      </c>
      <c r="F140" s="41">
        <v>877606.39</v>
      </c>
      <c r="G140" s="61">
        <f t="shared" si="2"/>
        <v>97.511821111111104</v>
      </c>
    </row>
    <row r="141" spans="1:7" ht="51" hidden="1" outlineLevel="7" x14ac:dyDescent="0.2">
      <c r="A141" s="5" t="s">
        <v>168</v>
      </c>
      <c r="B141" s="56" t="s">
        <v>179</v>
      </c>
      <c r="C141" s="6" t="s">
        <v>180</v>
      </c>
      <c r="D141" s="7">
        <v>900000</v>
      </c>
      <c r="E141" s="7">
        <v>900000</v>
      </c>
      <c r="F141" s="42"/>
      <c r="G141" s="61">
        <f t="shared" si="2"/>
        <v>0</v>
      </c>
    </row>
    <row r="142" spans="1:7" outlineLevel="3" x14ac:dyDescent="0.2">
      <c r="A142" s="9" t="s">
        <v>168</v>
      </c>
      <c r="B142" s="55" t="s">
        <v>181</v>
      </c>
      <c r="C142" s="10" t="s">
        <v>182</v>
      </c>
      <c r="D142" s="11">
        <v>47500000</v>
      </c>
      <c r="E142" s="11">
        <v>47500000</v>
      </c>
      <c r="F142" s="41">
        <f>F143</f>
        <v>47434046.560000002</v>
      </c>
      <c r="G142" s="61">
        <f t="shared" si="2"/>
        <v>99.861150652631579</v>
      </c>
    </row>
    <row r="143" spans="1:7" outlineLevel="4" x14ac:dyDescent="0.2">
      <c r="A143" s="9" t="s">
        <v>168</v>
      </c>
      <c r="B143" s="55" t="s">
        <v>183</v>
      </c>
      <c r="C143" s="10" t="s">
        <v>184</v>
      </c>
      <c r="D143" s="11">
        <v>47500000</v>
      </c>
      <c r="E143" s="11">
        <v>47500000</v>
      </c>
      <c r="F143" s="41">
        <f>F144</f>
        <v>47434046.560000002</v>
      </c>
      <c r="G143" s="61">
        <f t="shared" si="2"/>
        <v>99.861150652631579</v>
      </c>
    </row>
    <row r="144" spans="1:7" ht="51" outlineLevel="5" collapsed="1" x14ac:dyDescent="0.2">
      <c r="A144" s="9" t="s">
        <v>168</v>
      </c>
      <c r="B144" s="55" t="s">
        <v>185</v>
      </c>
      <c r="C144" s="10" t="s">
        <v>186</v>
      </c>
      <c r="D144" s="11">
        <v>47500000</v>
      </c>
      <c r="E144" s="11">
        <v>47500000</v>
      </c>
      <c r="F144" s="41">
        <v>47434046.560000002</v>
      </c>
      <c r="G144" s="61">
        <f t="shared" si="2"/>
        <v>99.861150652631579</v>
      </c>
    </row>
    <row r="145" spans="1:7" ht="51" hidden="1" outlineLevel="7" x14ac:dyDescent="0.2">
      <c r="A145" s="5" t="s">
        <v>168</v>
      </c>
      <c r="B145" s="56" t="s">
        <v>185</v>
      </c>
      <c r="C145" s="6" t="s">
        <v>186</v>
      </c>
      <c r="D145" s="7">
        <v>47500000</v>
      </c>
      <c r="E145" s="7">
        <v>47500000</v>
      </c>
      <c r="F145" s="42"/>
      <c r="G145" s="61">
        <f t="shared" si="2"/>
        <v>0</v>
      </c>
    </row>
    <row r="146" spans="1:7" ht="25.5" outlineLevel="1" x14ac:dyDescent="0.2">
      <c r="A146" s="9" t="s">
        <v>3</v>
      </c>
      <c r="B146" s="55" t="s">
        <v>187</v>
      </c>
      <c r="C146" s="10" t="s">
        <v>188</v>
      </c>
      <c r="D146" s="11">
        <v>3312805</v>
      </c>
      <c r="E146" s="11">
        <v>3312805</v>
      </c>
      <c r="F146" s="41">
        <f>F147+F151</f>
        <v>3326711.4800000004</v>
      </c>
      <c r="G146" s="61">
        <f t="shared" si="2"/>
        <v>100.4197796127451</v>
      </c>
    </row>
    <row r="147" spans="1:7" outlineLevel="2" x14ac:dyDescent="0.2">
      <c r="A147" s="9" t="s">
        <v>128</v>
      </c>
      <c r="B147" s="55" t="s">
        <v>189</v>
      </c>
      <c r="C147" s="10" t="s">
        <v>190</v>
      </c>
      <c r="D147" s="11">
        <v>2748800</v>
      </c>
      <c r="E147" s="11">
        <v>2748800</v>
      </c>
      <c r="F147" s="41">
        <f>F148</f>
        <v>2749939.2</v>
      </c>
      <c r="G147" s="61">
        <f t="shared" si="2"/>
        <v>100.04144353899885</v>
      </c>
    </row>
    <row r="148" spans="1:7" outlineLevel="3" x14ac:dyDescent="0.2">
      <c r="A148" s="9" t="s">
        <v>128</v>
      </c>
      <c r="B148" s="55" t="s">
        <v>191</v>
      </c>
      <c r="C148" s="10" t="s">
        <v>192</v>
      </c>
      <c r="D148" s="11">
        <v>2748800</v>
      </c>
      <c r="E148" s="11">
        <v>2748800</v>
      </c>
      <c r="F148" s="41">
        <f>F149</f>
        <v>2749939.2</v>
      </c>
      <c r="G148" s="61">
        <f t="shared" si="2"/>
        <v>100.04144353899885</v>
      </c>
    </row>
    <row r="149" spans="1:7" ht="25.5" outlineLevel="4" collapsed="1" x14ac:dyDescent="0.2">
      <c r="A149" s="9" t="s">
        <v>128</v>
      </c>
      <c r="B149" s="55" t="s">
        <v>193</v>
      </c>
      <c r="C149" s="10" t="s">
        <v>194</v>
      </c>
      <c r="D149" s="11">
        <v>2748800</v>
      </c>
      <c r="E149" s="11">
        <v>2748800</v>
      </c>
      <c r="F149" s="41">
        <v>2749939.2</v>
      </c>
      <c r="G149" s="61">
        <f t="shared" si="2"/>
        <v>100.04144353899885</v>
      </c>
    </row>
    <row r="150" spans="1:7" ht="25.5" hidden="1" outlineLevel="7" x14ac:dyDescent="0.2">
      <c r="A150" s="5" t="s">
        <v>128</v>
      </c>
      <c r="B150" s="56" t="s">
        <v>193</v>
      </c>
      <c r="C150" s="6" t="s">
        <v>194</v>
      </c>
      <c r="D150" s="7">
        <v>2748800</v>
      </c>
      <c r="E150" s="7">
        <v>2748800</v>
      </c>
      <c r="F150" s="42"/>
      <c r="G150" s="61">
        <f t="shared" si="2"/>
        <v>0</v>
      </c>
    </row>
    <row r="151" spans="1:7" outlineLevel="2" x14ac:dyDescent="0.2">
      <c r="A151" s="9" t="s">
        <v>3</v>
      </c>
      <c r="B151" s="55" t="s">
        <v>195</v>
      </c>
      <c r="C151" s="10" t="s">
        <v>196</v>
      </c>
      <c r="D151" s="11">
        <v>564005</v>
      </c>
      <c r="E151" s="11">
        <v>564005</v>
      </c>
      <c r="F151" s="41">
        <f>F152</f>
        <v>576772.28</v>
      </c>
      <c r="G151" s="61">
        <f t="shared" si="2"/>
        <v>102.2636820595562</v>
      </c>
    </row>
    <row r="152" spans="1:7" outlineLevel="3" x14ac:dyDescent="0.2">
      <c r="A152" s="9" t="s">
        <v>3</v>
      </c>
      <c r="B152" s="55" t="s">
        <v>197</v>
      </c>
      <c r="C152" s="10" t="s">
        <v>198</v>
      </c>
      <c r="D152" s="11">
        <v>564005</v>
      </c>
      <c r="E152" s="11">
        <v>564005</v>
      </c>
      <c r="F152" s="41">
        <f>F153</f>
        <v>576772.28</v>
      </c>
      <c r="G152" s="61">
        <f t="shared" si="2"/>
        <v>102.2636820595562</v>
      </c>
    </row>
    <row r="153" spans="1:7" ht="25.5" outlineLevel="4" x14ac:dyDescent="0.2">
      <c r="A153" s="9" t="s">
        <v>3</v>
      </c>
      <c r="B153" s="55" t="s">
        <v>199</v>
      </c>
      <c r="C153" s="10" t="s">
        <v>200</v>
      </c>
      <c r="D153" s="11">
        <v>564005</v>
      </c>
      <c r="E153" s="11">
        <v>564005</v>
      </c>
      <c r="F153" s="41">
        <f>F154+F155+F156+F157</f>
        <v>576772.28</v>
      </c>
      <c r="G153" s="61">
        <f t="shared" si="2"/>
        <v>102.2636820595562</v>
      </c>
    </row>
    <row r="154" spans="1:7" ht="25.5" outlineLevel="7" x14ac:dyDescent="0.2">
      <c r="A154" s="5" t="s">
        <v>201</v>
      </c>
      <c r="B154" s="56" t="s">
        <v>199</v>
      </c>
      <c r="C154" s="6" t="s">
        <v>200</v>
      </c>
      <c r="D154" s="7">
        <v>168706</v>
      </c>
      <c r="E154" s="7">
        <v>168706</v>
      </c>
      <c r="F154" s="42">
        <v>168705.96</v>
      </c>
      <c r="G154" s="61">
        <f t="shared" si="2"/>
        <v>99.999976290114162</v>
      </c>
    </row>
    <row r="155" spans="1:7" ht="25.5" outlineLevel="7" x14ac:dyDescent="0.2">
      <c r="A155" s="5" t="s">
        <v>202</v>
      </c>
      <c r="B155" s="56" t="s">
        <v>199</v>
      </c>
      <c r="C155" s="6" t="s">
        <v>200</v>
      </c>
      <c r="D155" s="7">
        <v>6300</v>
      </c>
      <c r="E155" s="7">
        <v>6300</v>
      </c>
      <c r="F155" s="42">
        <v>6300.69</v>
      </c>
      <c r="G155" s="61">
        <f t="shared" si="2"/>
        <v>100.01095238095236</v>
      </c>
    </row>
    <row r="156" spans="1:7" ht="25.5" outlineLevel="7" x14ac:dyDescent="0.2">
      <c r="A156" s="5" t="s">
        <v>128</v>
      </c>
      <c r="B156" s="56" t="s">
        <v>199</v>
      </c>
      <c r="C156" s="6" t="s">
        <v>200</v>
      </c>
      <c r="D156" s="7">
        <v>181294.4</v>
      </c>
      <c r="E156" s="7">
        <v>181294.4</v>
      </c>
      <c r="F156" s="42">
        <v>194061.03</v>
      </c>
      <c r="G156" s="61">
        <f t="shared" si="2"/>
        <v>107.04193290029917</v>
      </c>
    </row>
    <row r="157" spans="1:7" ht="25.5" outlineLevel="7" x14ac:dyDescent="0.2">
      <c r="A157" s="5" t="s">
        <v>128</v>
      </c>
      <c r="B157" s="56" t="s">
        <v>199</v>
      </c>
      <c r="C157" s="6" t="s">
        <v>200</v>
      </c>
      <c r="D157" s="7">
        <v>207704.6</v>
      </c>
      <c r="E157" s="7">
        <v>207704.6</v>
      </c>
      <c r="F157" s="42">
        <v>207704.6</v>
      </c>
      <c r="G157" s="61">
        <f t="shared" si="2"/>
        <v>100</v>
      </c>
    </row>
    <row r="158" spans="1:7" ht="25.5" outlineLevel="1" x14ac:dyDescent="0.2">
      <c r="A158" s="9" t="s">
        <v>128</v>
      </c>
      <c r="B158" s="55" t="s">
        <v>203</v>
      </c>
      <c r="C158" s="10" t="s">
        <v>204</v>
      </c>
      <c r="D158" s="11">
        <v>1285500</v>
      </c>
      <c r="E158" s="11">
        <v>1285500</v>
      </c>
      <c r="F158" s="41">
        <f>F159+F162+F169</f>
        <v>1275817.3799999999</v>
      </c>
      <c r="G158" s="61">
        <f t="shared" si="2"/>
        <v>99.246781796966161</v>
      </c>
    </row>
    <row r="159" spans="1:7" outlineLevel="2" x14ac:dyDescent="0.2">
      <c r="A159" s="9" t="s">
        <v>128</v>
      </c>
      <c r="B159" s="55" t="s">
        <v>205</v>
      </c>
      <c r="C159" s="10" t="s">
        <v>206</v>
      </c>
      <c r="D159" s="11">
        <v>-1100</v>
      </c>
      <c r="E159" s="11">
        <v>-1100</v>
      </c>
      <c r="F159" s="41">
        <f>F160</f>
        <v>-1063.0899999999999</v>
      </c>
      <c r="G159" s="61">
        <f t="shared" si="2"/>
        <v>96.644545454545451</v>
      </c>
    </row>
    <row r="160" spans="1:7" ht="25.5" outlineLevel="3" collapsed="1" x14ac:dyDescent="0.2">
      <c r="A160" s="9" t="s">
        <v>128</v>
      </c>
      <c r="B160" s="55" t="s">
        <v>207</v>
      </c>
      <c r="C160" s="10" t="s">
        <v>208</v>
      </c>
      <c r="D160" s="11">
        <v>-1100</v>
      </c>
      <c r="E160" s="11">
        <v>-1100</v>
      </c>
      <c r="F160" s="41">
        <v>-1063.0899999999999</v>
      </c>
      <c r="G160" s="61">
        <f t="shared" si="2"/>
        <v>96.644545454545451</v>
      </c>
    </row>
    <row r="161" spans="1:9" ht="25.5" hidden="1" outlineLevel="7" x14ac:dyDescent="0.2">
      <c r="A161" s="5" t="s">
        <v>128</v>
      </c>
      <c r="B161" s="56" t="s">
        <v>207</v>
      </c>
      <c r="C161" s="6" t="s">
        <v>208</v>
      </c>
      <c r="D161" s="7">
        <v>-1100</v>
      </c>
      <c r="E161" s="7">
        <v>-1100</v>
      </c>
      <c r="F161" s="42"/>
      <c r="G161" s="61">
        <f t="shared" si="2"/>
        <v>0</v>
      </c>
    </row>
    <row r="162" spans="1:9" ht="25.5" outlineLevel="2" x14ac:dyDescent="0.2">
      <c r="A162" s="9" t="s">
        <v>128</v>
      </c>
      <c r="B162" s="55" t="s">
        <v>209</v>
      </c>
      <c r="C162" s="10" t="s">
        <v>210</v>
      </c>
      <c r="D162" s="11">
        <v>832600</v>
      </c>
      <c r="E162" s="11">
        <v>832600</v>
      </c>
      <c r="F162" s="41">
        <f>F163+F166</f>
        <v>822715.21</v>
      </c>
      <c r="G162" s="61">
        <f t="shared" si="2"/>
        <v>98.81278044679317</v>
      </c>
    </row>
    <row r="163" spans="1:9" ht="25.5" outlineLevel="3" x14ac:dyDescent="0.2">
      <c r="A163" s="9" t="s">
        <v>128</v>
      </c>
      <c r="B163" s="55" t="s">
        <v>211</v>
      </c>
      <c r="C163" s="10" t="s">
        <v>212</v>
      </c>
      <c r="D163" s="11">
        <v>830000</v>
      </c>
      <c r="E163" s="11">
        <v>830000</v>
      </c>
      <c r="F163" s="41">
        <f>F164</f>
        <v>820149.97</v>
      </c>
      <c r="G163" s="61">
        <f t="shared" si="2"/>
        <v>98.813249397590354</v>
      </c>
    </row>
    <row r="164" spans="1:9" ht="38.25" outlineLevel="4" collapsed="1" x14ac:dyDescent="0.2">
      <c r="A164" s="9" t="s">
        <v>128</v>
      </c>
      <c r="B164" s="55" t="s">
        <v>213</v>
      </c>
      <c r="C164" s="10" t="s">
        <v>214</v>
      </c>
      <c r="D164" s="11">
        <v>830000</v>
      </c>
      <c r="E164" s="11">
        <v>830000</v>
      </c>
      <c r="F164" s="41">
        <v>820149.97</v>
      </c>
      <c r="G164" s="61">
        <f t="shared" si="2"/>
        <v>98.813249397590354</v>
      </c>
    </row>
    <row r="165" spans="1:9" ht="38.25" hidden="1" outlineLevel="7" x14ac:dyDescent="0.2">
      <c r="A165" s="5" t="s">
        <v>128</v>
      </c>
      <c r="B165" s="56" t="s">
        <v>213</v>
      </c>
      <c r="C165" s="6" t="s">
        <v>214</v>
      </c>
      <c r="D165" s="7">
        <v>830000</v>
      </c>
      <c r="E165" s="7">
        <v>830000</v>
      </c>
      <c r="F165" s="42"/>
      <c r="G165" s="61">
        <f t="shared" si="2"/>
        <v>0</v>
      </c>
    </row>
    <row r="166" spans="1:9" ht="51" outlineLevel="3" x14ac:dyDescent="0.2">
      <c r="A166" s="9" t="s">
        <v>128</v>
      </c>
      <c r="B166" s="55" t="s">
        <v>215</v>
      </c>
      <c r="C166" s="10" t="s">
        <v>216</v>
      </c>
      <c r="D166" s="11">
        <v>2600</v>
      </c>
      <c r="E166" s="11">
        <v>2600</v>
      </c>
      <c r="F166" s="41">
        <f>F167</f>
        <v>2565.2399999999998</v>
      </c>
      <c r="G166" s="61">
        <f t="shared" si="2"/>
        <v>98.663076923076915</v>
      </c>
    </row>
    <row r="167" spans="1:9" ht="51" outlineLevel="4" collapsed="1" x14ac:dyDescent="0.2">
      <c r="A167" s="9" t="s">
        <v>128</v>
      </c>
      <c r="B167" s="55" t="s">
        <v>217</v>
      </c>
      <c r="C167" s="10" t="s">
        <v>218</v>
      </c>
      <c r="D167" s="11">
        <v>2600</v>
      </c>
      <c r="E167" s="11">
        <v>2600</v>
      </c>
      <c r="F167" s="41">
        <v>2565.2399999999998</v>
      </c>
      <c r="G167" s="61">
        <f t="shared" si="2"/>
        <v>98.663076923076915</v>
      </c>
    </row>
    <row r="168" spans="1:9" ht="51" hidden="1" outlineLevel="7" x14ac:dyDescent="0.2">
      <c r="A168" s="5" t="s">
        <v>128</v>
      </c>
      <c r="B168" s="56" t="s">
        <v>217</v>
      </c>
      <c r="C168" s="6" t="s">
        <v>218</v>
      </c>
      <c r="D168" s="7">
        <v>2600</v>
      </c>
      <c r="E168" s="7">
        <v>2600</v>
      </c>
      <c r="F168" s="42"/>
      <c r="G168" s="61">
        <f t="shared" si="2"/>
        <v>0</v>
      </c>
    </row>
    <row r="169" spans="1:9" ht="25.5" outlineLevel="2" x14ac:dyDescent="0.2">
      <c r="A169" s="9" t="s">
        <v>128</v>
      </c>
      <c r="B169" s="55" t="s">
        <v>219</v>
      </c>
      <c r="C169" s="10" t="s">
        <v>220</v>
      </c>
      <c r="D169" s="11">
        <v>454000</v>
      </c>
      <c r="E169" s="11">
        <v>454000</v>
      </c>
      <c r="F169" s="41">
        <f>F170</f>
        <v>454165.26</v>
      </c>
      <c r="G169" s="61">
        <f t="shared" si="2"/>
        <v>100.03640088105728</v>
      </c>
    </row>
    <row r="170" spans="1:9" ht="38.25" outlineLevel="3" collapsed="1" x14ac:dyDescent="0.2">
      <c r="A170" s="9" t="s">
        <v>128</v>
      </c>
      <c r="B170" s="55" t="s">
        <v>221</v>
      </c>
      <c r="C170" s="10" t="s">
        <v>222</v>
      </c>
      <c r="D170" s="11">
        <v>454000</v>
      </c>
      <c r="E170" s="11">
        <v>454000</v>
      </c>
      <c r="F170" s="41">
        <v>454165.26</v>
      </c>
      <c r="G170" s="61">
        <f t="shared" si="2"/>
        <v>100.03640088105728</v>
      </c>
    </row>
    <row r="171" spans="1:9" ht="38.25" hidden="1" outlineLevel="7" x14ac:dyDescent="0.2">
      <c r="A171" s="5" t="s">
        <v>128</v>
      </c>
      <c r="B171" s="56" t="s">
        <v>221</v>
      </c>
      <c r="C171" s="6" t="s">
        <v>222</v>
      </c>
      <c r="D171" s="7">
        <v>454000</v>
      </c>
      <c r="E171" s="7">
        <v>454000</v>
      </c>
      <c r="F171" s="42"/>
      <c r="G171" s="61">
        <f t="shared" si="2"/>
        <v>0</v>
      </c>
    </row>
    <row r="172" spans="1:9" outlineLevel="1" x14ac:dyDescent="0.2">
      <c r="A172" s="9" t="s">
        <v>3</v>
      </c>
      <c r="B172" s="55" t="s">
        <v>223</v>
      </c>
      <c r="C172" s="10" t="s">
        <v>224</v>
      </c>
      <c r="D172" s="11">
        <v>2282880</v>
      </c>
      <c r="E172" s="11">
        <v>2282880</v>
      </c>
      <c r="F172" s="41">
        <f>F173+F186+F189+F194+F202+F206</f>
        <v>2269774.2800000003</v>
      </c>
      <c r="G172" s="61">
        <f t="shared" si="2"/>
        <v>99.425912881973659</v>
      </c>
      <c r="I172" s="29"/>
    </row>
    <row r="173" spans="1:9" ht="38.25" outlineLevel="2" x14ac:dyDescent="0.2">
      <c r="A173" s="9" t="s">
        <v>225</v>
      </c>
      <c r="B173" s="55" t="s">
        <v>226</v>
      </c>
      <c r="C173" s="10" t="s">
        <v>227</v>
      </c>
      <c r="D173" s="11">
        <v>13350</v>
      </c>
      <c r="E173" s="11">
        <v>13350</v>
      </c>
      <c r="F173" s="41">
        <f>F174+F177+F180+F183</f>
        <v>15828.720000000001</v>
      </c>
      <c r="G173" s="61">
        <f t="shared" si="2"/>
        <v>118.56719101123596</v>
      </c>
    </row>
    <row r="174" spans="1:9" ht="51" outlineLevel="3" x14ac:dyDescent="0.2">
      <c r="A174" s="9" t="s">
        <v>225</v>
      </c>
      <c r="B174" s="55" t="s">
        <v>228</v>
      </c>
      <c r="C174" s="10" t="s">
        <v>229</v>
      </c>
      <c r="D174" s="11">
        <v>4450</v>
      </c>
      <c r="E174" s="11">
        <v>4450</v>
      </c>
      <c r="F174" s="41">
        <f>F175</f>
        <v>4428.5</v>
      </c>
      <c r="G174" s="61">
        <f t="shared" si="2"/>
        <v>99.516853932584269</v>
      </c>
    </row>
    <row r="175" spans="1:9" ht="76.5" outlineLevel="4" collapsed="1" x14ac:dyDescent="0.2">
      <c r="A175" s="9" t="s">
        <v>225</v>
      </c>
      <c r="B175" s="55" t="s">
        <v>230</v>
      </c>
      <c r="C175" s="12" t="s">
        <v>231</v>
      </c>
      <c r="D175" s="11">
        <v>4450</v>
      </c>
      <c r="E175" s="11">
        <v>4450</v>
      </c>
      <c r="F175" s="41">
        <v>4428.5</v>
      </c>
      <c r="G175" s="61">
        <f t="shared" si="2"/>
        <v>99.516853932584269</v>
      </c>
    </row>
    <row r="176" spans="1:9" ht="76.5" hidden="1" outlineLevel="7" x14ac:dyDescent="0.2">
      <c r="A176" s="5" t="s">
        <v>225</v>
      </c>
      <c r="B176" s="56" t="s">
        <v>230</v>
      </c>
      <c r="C176" s="8" t="s">
        <v>231</v>
      </c>
      <c r="D176" s="7">
        <v>4450</v>
      </c>
      <c r="E176" s="7">
        <v>4450</v>
      </c>
      <c r="F176" s="42"/>
      <c r="G176" s="61">
        <f t="shared" si="2"/>
        <v>0</v>
      </c>
    </row>
    <row r="177" spans="1:7" ht="63.75" outlineLevel="3" x14ac:dyDescent="0.2">
      <c r="A177" s="9" t="s">
        <v>225</v>
      </c>
      <c r="B177" s="55" t="s">
        <v>232</v>
      </c>
      <c r="C177" s="10" t="s">
        <v>233</v>
      </c>
      <c r="D177" s="11">
        <v>5500</v>
      </c>
      <c r="E177" s="11">
        <v>5500</v>
      </c>
      <c r="F177" s="41">
        <f>F178</f>
        <v>8000.22</v>
      </c>
      <c r="G177" s="61">
        <f t="shared" si="2"/>
        <v>145.45854545454546</v>
      </c>
    </row>
    <row r="178" spans="1:7" ht="89.25" outlineLevel="4" collapsed="1" x14ac:dyDescent="0.2">
      <c r="A178" s="9" t="s">
        <v>225</v>
      </c>
      <c r="B178" s="55" t="s">
        <v>234</v>
      </c>
      <c r="C178" s="12" t="s">
        <v>235</v>
      </c>
      <c r="D178" s="11">
        <v>5500</v>
      </c>
      <c r="E178" s="11">
        <v>5500</v>
      </c>
      <c r="F178" s="41">
        <v>8000.22</v>
      </c>
      <c r="G178" s="61">
        <f t="shared" si="2"/>
        <v>145.45854545454546</v>
      </c>
    </row>
    <row r="179" spans="1:7" ht="89.25" hidden="1" outlineLevel="7" x14ac:dyDescent="0.2">
      <c r="A179" s="5" t="s">
        <v>225</v>
      </c>
      <c r="B179" s="56" t="s">
        <v>234</v>
      </c>
      <c r="C179" s="8" t="s">
        <v>235</v>
      </c>
      <c r="D179" s="7">
        <v>5500</v>
      </c>
      <c r="E179" s="7">
        <v>5500</v>
      </c>
      <c r="F179" s="42"/>
      <c r="G179" s="61">
        <f t="shared" si="2"/>
        <v>0</v>
      </c>
    </row>
    <row r="180" spans="1:7" ht="51" outlineLevel="3" x14ac:dyDescent="0.2">
      <c r="A180" s="9" t="s">
        <v>225</v>
      </c>
      <c r="B180" s="55" t="s">
        <v>236</v>
      </c>
      <c r="C180" s="10" t="s">
        <v>237</v>
      </c>
      <c r="D180" s="11">
        <v>150</v>
      </c>
      <c r="E180" s="11">
        <v>150</v>
      </c>
      <c r="F180" s="41">
        <f>F181</f>
        <v>150</v>
      </c>
      <c r="G180" s="61">
        <f t="shared" si="2"/>
        <v>100</v>
      </c>
    </row>
    <row r="181" spans="1:7" ht="76.5" outlineLevel="4" collapsed="1" x14ac:dyDescent="0.2">
      <c r="A181" s="9" t="s">
        <v>225</v>
      </c>
      <c r="B181" s="55" t="s">
        <v>238</v>
      </c>
      <c r="C181" s="12" t="s">
        <v>239</v>
      </c>
      <c r="D181" s="11">
        <v>150</v>
      </c>
      <c r="E181" s="11">
        <v>150</v>
      </c>
      <c r="F181" s="41">
        <v>150</v>
      </c>
      <c r="G181" s="61">
        <f t="shared" si="2"/>
        <v>100</v>
      </c>
    </row>
    <row r="182" spans="1:7" ht="76.5" hidden="1" outlineLevel="7" x14ac:dyDescent="0.2">
      <c r="A182" s="5" t="s">
        <v>225</v>
      </c>
      <c r="B182" s="56" t="s">
        <v>238</v>
      </c>
      <c r="C182" s="8" t="s">
        <v>239</v>
      </c>
      <c r="D182" s="7">
        <v>150</v>
      </c>
      <c r="E182" s="7">
        <v>150</v>
      </c>
      <c r="F182" s="42"/>
      <c r="G182" s="61">
        <f t="shared" si="2"/>
        <v>0</v>
      </c>
    </row>
    <row r="183" spans="1:7" ht="63.75" outlineLevel="3" x14ac:dyDescent="0.2">
      <c r="A183" s="9" t="s">
        <v>225</v>
      </c>
      <c r="B183" s="55" t="s">
        <v>240</v>
      </c>
      <c r="C183" s="10" t="s">
        <v>241</v>
      </c>
      <c r="D183" s="11">
        <v>3250</v>
      </c>
      <c r="E183" s="11">
        <v>3250</v>
      </c>
      <c r="F183" s="41">
        <f>F184</f>
        <v>3250</v>
      </c>
      <c r="G183" s="61">
        <f t="shared" si="2"/>
        <v>100</v>
      </c>
    </row>
    <row r="184" spans="1:7" ht="89.25" outlineLevel="4" collapsed="1" x14ac:dyDescent="0.2">
      <c r="A184" s="9" t="s">
        <v>225</v>
      </c>
      <c r="B184" s="55" t="s">
        <v>242</v>
      </c>
      <c r="C184" s="12" t="s">
        <v>243</v>
      </c>
      <c r="D184" s="11">
        <v>3250</v>
      </c>
      <c r="E184" s="11">
        <v>3250</v>
      </c>
      <c r="F184" s="41">
        <v>3250</v>
      </c>
      <c r="G184" s="61">
        <f t="shared" si="2"/>
        <v>100</v>
      </c>
    </row>
    <row r="185" spans="1:7" ht="89.25" hidden="1" outlineLevel="7" x14ac:dyDescent="0.2">
      <c r="A185" s="5" t="s">
        <v>225</v>
      </c>
      <c r="B185" s="56" t="s">
        <v>242</v>
      </c>
      <c r="C185" s="8" t="s">
        <v>243</v>
      </c>
      <c r="D185" s="7">
        <v>3250</v>
      </c>
      <c r="E185" s="7">
        <v>3250</v>
      </c>
      <c r="F185" s="42"/>
      <c r="G185" s="61">
        <f t="shared" si="2"/>
        <v>0</v>
      </c>
    </row>
    <row r="186" spans="1:7" ht="38.25" outlineLevel="2" x14ac:dyDescent="0.2">
      <c r="A186" s="9" t="s">
        <v>128</v>
      </c>
      <c r="B186" s="55" t="s">
        <v>244</v>
      </c>
      <c r="C186" s="10" t="s">
        <v>245</v>
      </c>
      <c r="D186" s="11">
        <v>143000</v>
      </c>
      <c r="E186" s="11">
        <v>143000</v>
      </c>
      <c r="F186" s="41">
        <f>F187</f>
        <v>144199.73000000001</v>
      </c>
      <c r="G186" s="61">
        <f t="shared" si="2"/>
        <v>100.83897202797203</v>
      </c>
    </row>
    <row r="187" spans="1:7" ht="51" outlineLevel="3" collapsed="1" x14ac:dyDescent="0.2">
      <c r="A187" s="9" t="s">
        <v>128</v>
      </c>
      <c r="B187" s="55" t="s">
        <v>246</v>
      </c>
      <c r="C187" s="10" t="s">
        <v>247</v>
      </c>
      <c r="D187" s="11">
        <v>143000</v>
      </c>
      <c r="E187" s="11">
        <v>143000</v>
      </c>
      <c r="F187" s="41">
        <v>144199.73000000001</v>
      </c>
      <c r="G187" s="61">
        <f t="shared" si="2"/>
        <v>100.83897202797203</v>
      </c>
    </row>
    <row r="188" spans="1:7" ht="51" hidden="1" outlineLevel="7" x14ac:dyDescent="0.2">
      <c r="A188" s="5" t="s">
        <v>128</v>
      </c>
      <c r="B188" s="56" t="s">
        <v>246</v>
      </c>
      <c r="C188" s="6" t="s">
        <v>247</v>
      </c>
      <c r="D188" s="7">
        <v>143000</v>
      </c>
      <c r="E188" s="7">
        <v>143000</v>
      </c>
      <c r="F188" s="42"/>
      <c r="G188" s="61">
        <f t="shared" si="2"/>
        <v>0</v>
      </c>
    </row>
    <row r="189" spans="1:7" ht="102" outlineLevel="2" x14ac:dyDescent="0.2">
      <c r="A189" s="9" t="s">
        <v>3</v>
      </c>
      <c r="B189" s="55" t="s">
        <v>248</v>
      </c>
      <c r="C189" s="12" t="s">
        <v>249</v>
      </c>
      <c r="D189" s="11">
        <v>254400</v>
      </c>
      <c r="E189" s="11">
        <v>254400</v>
      </c>
      <c r="F189" s="41">
        <f>F190</f>
        <v>250858.29</v>
      </c>
      <c r="G189" s="61">
        <f t="shared" si="2"/>
        <v>98.607818396226421</v>
      </c>
    </row>
    <row r="190" spans="1:7" ht="51" outlineLevel="3" x14ac:dyDescent="0.2">
      <c r="A190" s="9" t="s">
        <v>3</v>
      </c>
      <c r="B190" s="55" t="s">
        <v>250</v>
      </c>
      <c r="C190" s="10" t="s">
        <v>251</v>
      </c>
      <c r="D190" s="11">
        <v>254400</v>
      </c>
      <c r="E190" s="11">
        <v>254400</v>
      </c>
      <c r="F190" s="41">
        <f>F191</f>
        <v>250858.29</v>
      </c>
      <c r="G190" s="61">
        <f t="shared" si="2"/>
        <v>98.607818396226421</v>
      </c>
    </row>
    <row r="191" spans="1:7" ht="76.5" outlineLevel="4" x14ac:dyDescent="0.2">
      <c r="A191" s="9" t="s">
        <v>3</v>
      </c>
      <c r="B191" s="55" t="s">
        <v>252</v>
      </c>
      <c r="C191" s="10" t="s">
        <v>253</v>
      </c>
      <c r="D191" s="11">
        <v>254400</v>
      </c>
      <c r="E191" s="11">
        <v>254400</v>
      </c>
      <c r="F191" s="41">
        <f>F192+F193</f>
        <v>250858.29</v>
      </c>
      <c r="G191" s="61">
        <f t="shared" si="2"/>
        <v>98.607818396226421</v>
      </c>
    </row>
    <row r="192" spans="1:7" ht="76.5" outlineLevel="7" x14ac:dyDescent="0.2">
      <c r="A192" s="5" t="s">
        <v>201</v>
      </c>
      <c r="B192" s="56" t="s">
        <v>252</v>
      </c>
      <c r="C192" s="6" t="s">
        <v>253</v>
      </c>
      <c r="D192" s="7">
        <v>4400</v>
      </c>
      <c r="E192" s="7">
        <v>4400</v>
      </c>
      <c r="F192" s="42">
        <v>4355.5600000000004</v>
      </c>
      <c r="G192" s="61">
        <f t="shared" si="2"/>
        <v>98.990000000000009</v>
      </c>
    </row>
    <row r="193" spans="1:7" ht="76.5" outlineLevel="7" x14ac:dyDescent="0.2">
      <c r="A193" s="5" t="s">
        <v>128</v>
      </c>
      <c r="B193" s="56" t="s">
        <v>252</v>
      </c>
      <c r="C193" s="6" t="s">
        <v>253</v>
      </c>
      <c r="D193" s="7">
        <v>250000</v>
      </c>
      <c r="E193" s="7">
        <v>250000</v>
      </c>
      <c r="F193" s="42">
        <v>246502.73</v>
      </c>
      <c r="G193" s="61">
        <f t="shared" si="2"/>
        <v>98.601091999999994</v>
      </c>
    </row>
    <row r="194" spans="1:7" ht="25.5" outlineLevel="2" x14ac:dyDescent="0.2">
      <c r="A194" s="9" t="s">
        <v>3</v>
      </c>
      <c r="B194" s="55" t="s">
        <v>254</v>
      </c>
      <c r="C194" s="10" t="s">
        <v>255</v>
      </c>
      <c r="D194" s="11">
        <v>1562700</v>
      </c>
      <c r="E194" s="11">
        <v>1562700</v>
      </c>
      <c r="F194" s="41">
        <f>F195+F198</f>
        <v>1530619.06</v>
      </c>
      <c r="G194" s="61">
        <f t="shared" si="2"/>
        <v>97.947082613425479</v>
      </c>
    </row>
    <row r="195" spans="1:7" ht="25.5" outlineLevel="3" x14ac:dyDescent="0.2">
      <c r="A195" s="9" t="s">
        <v>128</v>
      </c>
      <c r="B195" s="55" t="s">
        <v>256</v>
      </c>
      <c r="C195" s="10" t="s">
        <v>257</v>
      </c>
      <c r="D195" s="11">
        <v>12500</v>
      </c>
      <c r="E195" s="11">
        <v>12500</v>
      </c>
      <c r="F195" s="41">
        <f>F196</f>
        <v>12357.12</v>
      </c>
      <c r="G195" s="61">
        <f t="shared" si="2"/>
        <v>98.856960000000001</v>
      </c>
    </row>
    <row r="196" spans="1:7" ht="140.25" outlineLevel="4" collapsed="1" x14ac:dyDescent="0.2">
      <c r="A196" s="9" t="s">
        <v>128</v>
      </c>
      <c r="B196" s="55" t="s">
        <v>258</v>
      </c>
      <c r="C196" s="12" t="s">
        <v>259</v>
      </c>
      <c r="D196" s="11">
        <v>12500</v>
      </c>
      <c r="E196" s="11">
        <v>12500</v>
      </c>
      <c r="F196" s="41">
        <v>12357.12</v>
      </c>
      <c r="G196" s="61">
        <f t="shared" si="2"/>
        <v>98.856960000000001</v>
      </c>
    </row>
    <row r="197" spans="1:7" ht="140.25" hidden="1" outlineLevel="7" x14ac:dyDescent="0.2">
      <c r="A197" s="5" t="s">
        <v>128</v>
      </c>
      <c r="B197" s="56" t="s">
        <v>258</v>
      </c>
      <c r="C197" s="8" t="s">
        <v>259</v>
      </c>
      <c r="D197" s="7">
        <v>12500</v>
      </c>
      <c r="E197" s="7">
        <v>12500</v>
      </c>
      <c r="F197" s="42"/>
      <c r="G197" s="61">
        <f t="shared" si="2"/>
        <v>0</v>
      </c>
    </row>
    <row r="198" spans="1:7" ht="38.25" outlineLevel="3" x14ac:dyDescent="0.2">
      <c r="A198" s="9" t="s">
        <v>3</v>
      </c>
      <c r="B198" s="55" t="s">
        <v>260</v>
      </c>
      <c r="C198" s="10" t="s">
        <v>261</v>
      </c>
      <c r="D198" s="11">
        <v>1520200</v>
      </c>
      <c r="E198" s="11">
        <v>1520200</v>
      </c>
      <c r="F198" s="41">
        <f>F199</f>
        <v>1518261.94</v>
      </c>
      <c r="G198" s="61">
        <f t="shared" si="2"/>
        <v>99.87251282725957</v>
      </c>
    </row>
    <row r="199" spans="1:7" ht="51" outlineLevel="4" x14ac:dyDescent="0.2">
      <c r="A199" s="9" t="s">
        <v>3</v>
      </c>
      <c r="B199" s="55" t="s">
        <v>262</v>
      </c>
      <c r="C199" s="10" t="s">
        <v>263</v>
      </c>
      <c r="D199" s="11">
        <v>1520200</v>
      </c>
      <c r="E199" s="11">
        <v>1520200</v>
      </c>
      <c r="F199" s="41">
        <f>F200+F201</f>
        <v>1518261.94</v>
      </c>
      <c r="G199" s="61">
        <f t="shared" si="2"/>
        <v>99.87251282725957</v>
      </c>
    </row>
    <row r="200" spans="1:7" ht="51" outlineLevel="7" x14ac:dyDescent="0.2">
      <c r="A200" s="5" t="s">
        <v>264</v>
      </c>
      <c r="B200" s="56" t="s">
        <v>262</v>
      </c>
      <c r="C200" s="6" t="s">
        <v>263</v>
      </c>
      <c r="D200" s="7">
        <v>230200</v>
      </c>
      <c r="E200" s="7">
        <v>230200</v>
      </c>
      <c r="F200" s="42">
        <v>230118</v>
      </c>
      <c r="G200" s="61">
        <f t="shared" si="2"/>
        <v>99.964378801042571</v>
      </c>
    </row>
    <row r="201" spans="1:7" ht="51" outlineLevel="7" x14ac:dyDescent="0.2">
      <c r="A201" s="5" t="s">
        <v>201</v>
      </c>
      <c r="B201" s="56" t="s">
        <v>262</v>
      </c>
      <c r="C201" s="6" t="s">
        <v>263</v>
      </c>
      <c r="D201" s="7">
        <v>1290000</v>
      </c>
      <c r="E201" s="7">
        <v>1290000</v>
      </c>
      <c r="F201" s="42">
        <v>1288143.94</v>
      </c>
      <c r="G201" s="61">
        <f t="shared" si="2"/>
        <v>99.856119379844955</v>
      </c>
    </row>
    <row r="202" spans="1:7" ht="63.75" outlineLevel="3" x14ac:dyDescent="0.2">
      <c r="A202" s="9" t="s">
        <v>265</v>
      </c>
      <c r="B202" s="55" t="s">
        <v>266</v>
      </c>
      <c r="C202" s="10" t="s">
        <v>267</v>
      </c>
      <c r="D202" s="11">
        <v>30000</v>
      </c>
      <c r="E202" s="11">
        <v>30000</v>
      </c>
      <c r="F202" s="41">
        <f>F203</f>
        <v>26110.37</v>
      </c>
      <c r="G202" s="61">
        <f t="shared" si="2"/>
        <v>87.034566666666663</v>
      </c>
    </row>
    <row r="203" spans="1:7" ht="63.75" outlineLevel="4" x14ac:dyDescent="0.2">
      <c r="A203" s="9" t="s">
        <v>265</v>
      </c>
      <c r="B203" s="55" t="s">
        <v>268</v>
      </c>
      <c r="C203" s="10" t="s">
        <v>269</v>
      </c>
      <c r="D203" s="11">
        <v>30000</v>
      </c>
      <c r="E203" s="11">
        <v>30000</v>
      </c>
      <c r="F203" s="41">
        <f>F204</f>
        <v>26110.37</v>
      </c>
      <c r="G203" s="61">
        <f t="shared" ref="G203:G266" si="3">F203/E203*100</f>
        <v>87.034566666666663</v>
      </c>
    </row>
    <row r="204" spans="1:7" ht="127.5" outlineLevel="5" collapsed="1" x14ac:dyDescent="0.2">
      <c r="A204" s="9" t="s">
        <v>265</v>
      </c>
      <c r="B204" s="55" t="s">
        <v>270</v>
      </c>
      <c r="C204" s="12" t="s">
        <v>271</v>
      </c>
      <c r="D204" s="11">
        <v>30000</v>
      </c>
      <c r="E204" s="11">
        <v>30000</v>
      </c>
      <c r="F204" s="41">
        <v>26110.37</v>
      </c>
      <c r="G204" s="61">
        <f t="shared" si="3"/>
        <v>87.034566666666663</v>
      </c>
    </row>
    <row r="205" spans="1:7" ht="127.5" hidden="1" outlineLevel="7" x14ac:dyDescent="0.2">
      <c r="A205" s="5" t="s">
        <v>265</v>
      </c>
      <c r="B205" s="56" t="s">
        <v>270</v>
      </c>
      <c r="C205" s="8" t="s">
        <v>271</v>
      </c>
      <c r="D205" s="7">
        <v>30000</v>
      </c>
      <c r="E205" s="7">
        <v>30000</v>
      </c>
      <c r="F205" s="42"/>
      <c r="G205" s="61">
        <f t="shared" si="3"/>
        <v>0</v>
      </c>
    </row>
    <row r="206" spans="1:7" outlineLevel="2" x14ac:dyDescent="0.2">
      <c r="A206" s="9" t="s">
        <v>3</v>
      </c>
      <c r="B206" s="55" t="s">
        <v>272</v>
      </c>
      <c r="C206" s="10" t="s">
        <v>273</v>
      </c>
      <c r="D206" s="11">
        <v>309430</v>
      </c>
      <c r="E206" s="11">
        <v>309430</v>
      </c>
      <c r="F206" s="41">
        <f>F207</f>
        <v>302158.11</v>
      </c>
      <c r="G206" s="61">
        <f t="shared" si="3"/>
        <v>97.649907895162073</v>
      </c>
    </row>
    <row r="207" spans="1:7" ht="102" outlineLevel="3" x14ac:dyDescent="0.2">
      <c r="A207" s="9" t="s">
        <v>3</v>
      </c>
      <c r="B207" s="55" t="s">
        <v>274</v>
      </c>
      <c r="C207" s="12" t="s">
        <v>275</v>
      </c>
      <c r="D207" s="11">
        <v>309430</v>
      </c>
      <c r="E207" s="11">
        <v>309430</v>
      </c>
      <c r="F207" s="41">
        <f>F208+F209+F210</f>
        <v>302158.11</v>
      </c>
      <c r="G207" s="61">
        <f t="shared" si="3"/>
        <v>97.649907895162073</v>
      </c>
    </row>
    <row r="208" spans="1:7" ht="102" outlineLevel="7" x14ac:dyDescent="0.2">
      <c r="A208" s="5" t="s">
        <v>276</v>
      </c>
      <c r="B208" s="56" t="s">
        <v>274</v>
      </c>
      <c r="C208" s="8" t="s">
        <v>275</v>
      </c>
      <c r="D208" s="7">
        <v>2700</v>
      </c>
      <c r="E208" s="7">
        <v>2700</v>
      </c>
      <c r="F208" s="42">
        <v>2700</v>
      </c>
      <c r="G208" s="61">
        <f t="shared" si="3"/>
        <v>100</v>
      </c>
    </row>
    <row r="209" spans="1:7" ht="102" outlineLevel="7" x14ac:dyDescent="0.2">
      <c r="A209" s="5" t="s">
        <v>277</v>
      </c>
      <c r="B209" s="56" t="s">
        <v>274</v>
      </c>
      <c r="C209" s="8" t="s">
        <v>275</v>
      </c>
      <c r="D209" s="7">
        <v>300000</v>
      </c>
      <c r="E209" s="7">
        <v>300000</v>
      </c>
      <c r="F209" s="42">
        <v>292733.45</v>
      </c>
      <c r="G209" s="61">
        <f t="shared" si="3"/>
        <v>97.577816666666678</v>
      </c>
    </row>
    <row r="210" spans="1:7" ht="102" outlineLevel="7" x14ac:dyDescent="0.2">
      <c r="A210" s="5" t="s">
        <v>128</v>
      </c>
      <c r="B210" s="56" t="s">
        <v>274</v>
      </c>
      <c r="C210" s="8" t="s">
        <v>275</v>
      </c>
      <c r="D210" s="7">
        <v>6730</v>
      </c>
      <c r="E210" s="7">
        <v>6730</v>
      </c>
      <c r="F210" s="42">
        <v>6724.66</v>
      </c>
      <c r="G210" s="61">
        <f t="shared" si="3"/>
        <v>99.920653789004461</v>
      </c>
    </row>
    <row r="211" spans="1:7" outlineLevel="1" x14ac:dyDescent="0.2">
      <c r="A211" s="9" t="s">
        <v>128</v>
      </c>
      <c r="B211" s="55" t="s">
        <v>278</v>
      </c>
      <c r="C211" s="10" t="s">
        <v>279</v>
      </c>
      <c r="D211" s="11">
        <v>1050568.44</v>
      </c>
      <c r="E211" s="11">
        <v>1050568.44</v>
      </c>
      <c r="F211" s="41">
        <f>F212+F215</f>
        <v>1050542.3999999999</v>
      </c>
      <c r="G211" s="61">
        <f t="shared" si="3"/>
        <v>99.997521341874688</v>
      </c>
    </row>
    <row r="212" spans="1:7" outlineLevel="1" x14ac:dyDescent="0.2">
      <c r="A212" s="9" t="s">
        <v>3</v>
      </c>
      <c r="B212" s="55" t="s">
        <v>518</v>
      </c>
      <c r="C212" s="45" t="s">
        <v>533</v>
      </c>
      <c r="D212" s="11">
        <v>0</v>
      </c>
      <c r="E212" s="11">
        <v>0</v>
      </c>
      <c r="F212" s="41">
        <f>F213</f>
        <v>-26.04</v>
      </c>
      <c r="G212" s="61" t="e">
        <f t="shared" si="3"/>
        <v>#DIV/0!</v>
      </c>
    </row>
    <row r="213" spans="1:7" ht="25.5" outlineLevel="1" x14ac:dyDescent="0.2">
      <c r="A213" s="9" t="s">
        <v>3</v>
      </c>
      <c r="B213" s="55" t="s">
        <v>519</v>
      </c>
      <c r="C213" s="45" t="s">
        <v>534</v>
      </c>
      <c r="D213" s="11">
        <v>0</v>
      </c>
      <c r="E213" s="11">
        <v>0</v>
      </c>
      <c r="F213" s="41">
        <f>F214</f>
        <v>-26.04</v>
      </c>
      <c r="G213" s="61" t="e">
        <f t="shared" si="3"/>
        <v>#DIV/0!</v>
      </c>
    </row>
    <row r="214" spans="1:7" ht="25.5" outlineLevel="1" x14ac:dyDescent="0.2">
      <c r="A214" s="9" t="s">
        <v>128</v>
      </c>
      <c r="B214" s="55" t="s">
        <v>519</v>
      </c>
      <c r="C214" s="45" t="s">
        <v>534</v>
      </c>
      <c r="D214" s="11">
        <v>0</v>
      </c>
      <c r="E214" s="11">
        <v>0</v>
      </c>
      <c r="F214" s="41">
        <v>-26.04</v>
      </c>
      <c r="G214" s="61" t="e">
        <f t="shared" si="3"/>
        <v>#DIV/0!</v>
      </c>
    </row>
    <row r="215" spans="1:7" outlineLevel="2" x14ac:dyDescent="0.2">
      <c r="A215" s="9" t="s">
        <v>128</v>
      </c>
      <c r="B215" s="55" t="s">
        <v>280</v>
      </c>
      <c r="C215" s="10" t="s">
        <v>281</v>
      </c>
      <c r="D215" s="11">
        <v>1050568.44</v>
      </c>
      <c r="E215" s="11">
        <v>1050568.44</v>
      </c>
      <c r="F215" s="39">
        <v>1050568.44</v>
      </c>
      <c r="G215" s="61">
        <f t="shared" si="3"/>
        <v>100</v>
      </c>
    </row>
    <row r="216" spans="1:7" ht="25.5" outlineLevel="3" x14ac:dyDescent="0.2">
      <c r="A216" s="9" t="s">
        <v>128</v>
      </c>
      <c r="B216" s="55" t="s">
        <v>282</v>
      </c>
      <c r="C216" s="10" t="s">
        <v>283</v>
      </c>
      <c r="D216" s="11">
        <v>1050568.44</v>
      </c>
      <c r="E216" s="11">
        <v>1050568.44</v>
      </c>
      <c r="F216" s="39">
        <v>1050568.44</v>
      </c>
      <c r="G216" s="61">
        <f t="shared" si="3"/>
        <v>100</v>
      </c>
    </row>
    <row r="217" spans="1:7" ht="51" outlineLevel="4" collapsed="1" x14ac:dyDescent="0.2">
      <c r="A217" s="9" t="s">
        <v>128</v>
      </c>
      <c r="B217" s="55" t="s">
        <v>284</v>
      </c>
      <c r="C217" s="10" t="s">
        <v>285</v>
      </c>
      <c r="D217" s="11">
        <v>120726.91</v>
      </c>
      <c r="E217" s="11">
        <v>120726.91</v>
      </c>
      <c r="F217" s="39">
        <v>120726.91</v>
      </c>
      <c r="G217" s="61">
        <f t="shared" si="3"/>
        <v>100</v>
      </c>
    </row>
    <row r="218" spans="1:7" ht="51" hidden="1" outlineLevel="7" x14ac:dyDescent="0.2">
      <c r="A218" s="5" t="s">
        <v>128</v>
      </c>
      <c r="B218" s="56" t="s">
        <v>284</v>
      </c>
      <c r="C218" s="6" t="s">
        <v>285</v>
      </c>
      <c r="D218" s="7">
        <v>120726.91</v>
      </c>
      <c r="E218" s="7">
        <v>120726.91</v>
      </c>
      <c r="F218" s="48">
        <v>120726.91</v>
      </c>
      <c r="G218" s="61">
        <f t="shared" si="3"/>
        <v>100</v>
      </c>
    </row>
    <row r="219" spans="1:7" ht="51" outlineLevel="4" collapsed="1" x14ac:dyDescent="0.2">
      <c r="A219" s="9" t="s">
        <v>128</v>
      </c>
      <c r="B219" s="55" t="s">
        <v>286</v>
      </c>
      <c r="C219" s="10" t="s">
        <v>287</v>
      </c>
      <c r="D219" s="11">
        <v>103813.42</v>
      </c>
      <c r="E219" s="11">
        <v>103813.42</v>
      </c>
      <c r="F219" s="39">
        <v>103813.42</v>
      </c>
      <c r="G219" s="61">
        <f t="shared" si="3"/>
        <v>100</v>
      </c>
    </row>
    <row r="220" spans="1:7" ht="51" hidden="1" outlineLevel="7" x14ac:dyDescent="0.2">
      <c r="A220" s="5" t="s">
        <v>128</v>
      </c>
      <c r="B220" s="56" t="s">
        <v>286</v>
      </c>
      <c r="C220" s="6" t="s">
        <v>287</v>
      </c>
      <c r="D220" s="7">
        <v>103813.42</v>
      </c>
      <c r="E220" s="7">
        <v>103813.42</v>
      </c>
      <c r="F220" s="48">
        <v>103813.42</v>
      </c>
      <c r="G220" s="61">
        <f t="shared" si="3"/>
        <v>100</v>
      </c>
    </row>
    <row r="221" spans="1:7" ht="51" outlineLevel="4" collapsed="1" x14ac:dyDescent="0.2">
      <c r="A221" s="9" t="s">
        <v>128</v>
      </c>
      <c r="B221" s="55" t="s">
        <v>288</v>
      </c>
      <c r="C221" s="10" t="s">
        <v>289</v>
      </c>
      <c r="D221" s="11">
        <v>55688.17</v>
      </c>
      <c r="E221" s="11">
        <v>55688.17</v>
      </c>
      <c r="F221" s="39">
        <v>55688.17</v>
      </c>
      <c r="G221" s="61">
        <f t="shared" si="3"/>
        <v>100</v>
      </c>
    </row>
    <row r="222" spans="1:7" ht="51" hidden="1" outlineLevel="7" x14ac:dyDescent="0.2">
      <c r="A222" s="5" t="s">
        <v>128</v>
      </c>
      <c r="B222" s="56" t="s">
        <v>288</v>
      </c>
      <c r="C222" s="6" t="s">
        <v>289</v>
      </c>
      <c r="D222" s="7">
        <v>55688.17</v>
      </c>
      <c r="E222" s="7">
        <v>55688.17</v>
      </c>
      <c r="F222" s="48">
        <v>55688.17</v>
      </c>
      <c r="G222" s="61">
        <f t="shared" si="3"/>
        <v>100</v>
      </c>
    </row>
    <row r="223" spans="1:7" ht="51" outlineLevel="4" collapsed="1" x14ac:dyDescent="0.2">
      <c r="A223" s="9" t="s">
        <v>128</v>
      </c>
      <c r="B223" s="55" t="s">
        <v>290</v>
      </c>
      <c r="C223" s="10" t="s">
        <v>291</v>
      </c>
      <c r="D223" s="11">
        <v>120715</v>
      </c>
      <c r="E223" s="11">
        <v>120715</v>
      </c>
      <c r="F223" s="39">
        <v>120715</v>
      </c>
      <c r="G223" s="61">
        <f t="shared" si="3"/>
        <v>100</v>
      </c>
    </row>
    <row r="224" spans="1:7" ht="51" hidden="1" outlineLevel="7" x14ac:dyDescent="0.2">
      <c r="A224" s="5" t="s">
        <v>128</v>
      </c>
      <c r="B224" s="56" t="s">
        <v>290</v>
      </c>
      <c r="C224" s="6" t="s">
        <v>291</v>
      </c>
      <c r="D224" s="7">
        <v>120715</v>
      </c>
      <c r="E224" s="7">
        <v>120715</v>
      </c>
      <c r="F224" s="48">
        <v>120715</v>
      </c>
      <c r="G224" s="61">
        <f t="shared" si="3"/>
        <v>100</v>
      </c>
    </row>
    <row r="225" spans="1:7" ht="51" outlineLevel="4" collapsed="1" x14ac:dyDescent="0.2">
      <c r="A225" s="9" t="s">
        <v>128</v>
      </c>
      <c r="B225" s="55" t="s">
        <v>292</v>
      </c>
      <c r="C225" s="10" t="s">
        <v>293</v>
      </c>
      <c r="D225" s="11">
        <v>111642.22</v>
      </c>
      <c r="E225" s="11">
        <v>111642.22</v>
      </c>
      <c r="F225" s="39">
        <v>111642.22</v>
      </c>
      <c r="G225" s="61">
        <f t="shared" si="3"/>
        <v>100</v>
      </c>
    </row>
    <row r="226" spans="1:7" ht="51" hidden="1" outlineLevel="7" x14ac:dyDescent="0.2">
      <c r="A226" s="5" t="s">
        <v>128</v>
      </c>
      <c r="B226" s="56" t="s">
        <v>292</v>
      </c>
      <c r="C226" s="6" t="s">
        <v>293</v>
      </c>
      <c r="D226" s="7">
        <v>111642.22</v>
      </c>
      <c r="E226" s="7">
        <v>111642.22</v>
      </c>
      <c r="F226" s="48">
        <v>111642.22</v>
      </c>
      <c r="G226" s="61">
        <f t="shared" si="3"/>
        <v>100</v>
      </c>
    </row>
    <row r="227" spans="1:7" ht="63.75" outlineLevel="4" collapsed="1" x14ac:dyDescent="0.2">
      <c r="A227" s="9" t="s">
        <v>128</v>
      </c>
      <c r="B227" s="55" t="s">
        <v>294</v>
      </c>
      <c r="C227" s="10" t="s">
        <v>295</v>
      </c>
      <c r="D227" s="11">
        <v>119805.72</v>
      </c>
      <c r="E227" s="11">
        <v>119805.72</v>
      </c>
      <c r="F227" s="39">
        <v>119805.72</v>
      </c>
      <c r="G227" s="61">
        <f t="shared" si="3"/>
        <v>100</v>
      </c>
    </row>
    <row r="228" spans="1:7" ht="63.75" hidden="1" outlineLevel="7" x14ac:dyDescent="0.2">
      <c r="A228" s="5" t="s">
        <v>128</v>
      </c>
      <c r="B228" s="56" t="s">
        <v>294</v>
      </c>
      <c r="C228" s="6" t="s">
        <v>295</v>
      </c>
      <c r="D228" s="7">
        <v>119805.72</v>
      </c>
      <c r="E228" s="7">
        <v>119805.72</v>
      </c>
      <c r="F228" s="48">
        <v>119805.72</v>
      </c>
      <c r="G228" s="61">
        <f t="shared" si="3"/>
        <v>100</v>
      </c>
    </row>
    <row r="229" spans="1:7" ht="51" outlineLevel="4" collapsed="1" x14ac:dyDescent="0.2">
      <c r="A229" s="9" t="s">
        <v>128</v>
      </c>
      <c r="B229" s="55" t="s">
        <v>296</v>
      </c>
      <c r="C229" s="10" t="s">
        <v>297</v>
      </c>
      <c r="D229" s="11">
        <v>87756</v>
      </c>
      <c r="E229" s="11">
        <v>87756</v>
      </c>
      <c r="F229" s="39">
        <v>87756</v>
      </c>
      <c r="G229" s="61">
        <f t="shared" si="3"/>
        <v>100</v>
      </c>
    </row>
    <row r="230" spans="1:7" ht="51" hidden="1" outlineLevel="7" x14ac:dyDescent="0.2">
      <c r="A230" s="5" t="s">
        <v>128</v>
      </c>
      <c r="B230" s="56" t="s">
        <v>296</v>
      </c>
      <c r="C230" s="6" t="s">
        <v>297</v>
      </c>
      <c r="D230" s="7">
        <v>87756</v>
      </c>
      <c r="E230" s="7">
        <v>87756</v>
      </c>
      <c r="F230" s="48">
        <v>87756</v>
      </c>
      <c r="G230" s="61">
        <f t="shared" si="3"/>
        <v>100</v>
      </c>
    </row>
    <row r="231" spans="1:7" ht="38.25" outlineLevel="4" collapsed="1" x14ac:dyDescent="0.2">
      <c r="A231" s="9" t="s">
        <v>128</v>
      </c>
      <c r="B231" s="55" t="s">
        <v>298</v>
      </c>
      <c r="C231" s="10" t="s">
        <v>299</v>
      </c>
      <c r="D231" s="11">
        <v>51745</v>
      </c>
      <c r="E231" s="11">
        <v>51745</v>
      </c>
      <c r="F231" s="39">
        <v>51745</v>
      </c>
      <c r="G231" s="61">
        <f t="shared" si="3"/>
        <v>100</v>
      </c>
    </row>
    <row r="232" spans="1:7" ht="38.25" hidden="1" outlineLevel="7" x14ac:dyDescent="0.2">
      <c r="A232" s="5" t="s">
        <v>128</v>
      </c>
      <c r="B232" s="56" t="s">
        <v>298</v>
      </c>
      <c r="C232" s="6" t="s">
        <v>299</v>
      </c>
      <c r="D232" s="7">
        <v>51745</v>
      </c>
      <c r="E232" s="7">
        <v>51745</v>
      </c>
      <c r="F232" s="48">
        <v>51745</v>
      </c>
      <c r="G232" s="61">
        <f t="shared" si="3"/>
        <v>100</v>
      </c>
    </row>
    <row r="233" spans="1:7" ht="38.25" outlineLevel="4" collapsed="1" x14ac:dyDescent="0.2">
      <c r="A233" s="9" t="s">
        <v>128</v>
      </c>
      <c r="B233" s="55" t="s">
        <v>300</v>
      </c>
      <c r="C233" s="10" t="s">
        <v>301</v>
      </c>
      <c r="D233" s="11">
        <v>44492</v>
      </c>
      <c r="E233" s="11">
        <v>44492</v>
      </c>
      <c r="F233" s="39">
        <v>44492</v>
      </c>
      <c r="G233" s="61">
        <f t="shared" si="3"/>
        <v>100</v>
      </c>
    </row>
    <row r="234" spans="1:7" ht="38.25" hidden="1" outlineLevel="7" x14ac:dyDescent="0.2">
      <c r="A234" s="5" t="s">
        <v>128</v>
      </c>
      <c r="B234" s="56" t="s">
        <v>300</v>
      </c>
      <c r="C234" s="6" t="s">
        <v>301</v>
      </c>
      <c r="D234" s="7">
        <v>44492</v>
      </c>
      <c r="E234" s="7">
        <v>44492</v>
      </c>
      <c r="F234" s="48">
        <v>44492</v>
      </c>
      <c r="G234" s="61">
        <f t="shared" si="3"/>
        <v>100</v>
      </c>
    </row>
    <row r="235" spans="1:7" ht="38.25" outlineLevel="4" collapsed="1" x14ac:dyDescent="0.2">
      <c r="A235" s="9" t="s">
        <v>128</v>
      </c>
      <c r="B235" s="55" t="s">
        <v>302</v>
      </c>
      <c r="C235" s="10" t="s">
        <v>303</v>
      </c>
      <c r="D235" s="11">
        <v>23867</v>
      </c>
      <c r="E235" s="11">
        <v>23867</v>
      </c>
      <c r="F235" s="39">
        <v>23867</v>
      </c>
      <c r="G235" s="61">
        <f t="shared" si="3"/>
        <v>100</v>
      </c>
    </row>
    <row r="236" spans="1:7" ht="38.25" hidden="1" outlineLevel="7" x14ac:dyDescent="0.2">
      <c r="A236" s="5" t="s">
        <v>128</v>
      </c>
      <c r="B236" s="56" t="s">
        <v>302</v>
      </c>
      <c r="C236" s="6" t="s">
        <v>303</v>
      </c>
      <c r="D236" s="7">
        <v>23867</v>
      </c>
      <c r="E236" s="7">
        <v>23867</v>
      </c>
      <c r="F236" s="48">
        <v>23867</v>
      </c>
      <c r="G236" s="61">
        <f t="shared" si="3"/>
        <v>100</v>
      </c>
    </row>
    <row r="237" spans="1:7" ht="51" outlineLevel="4" collapsed="1" x14ac:dyDescent="0.2">
      <c r="A237" s="9" t="s">
        <v>128</v>
      </c>
      <c r="B237" s="55" t="s">
        <v>304</v>
      </c>
      <c r="C237" s="10" t="s">
        <v>305</v>
      </c>
      <c r="D237" s="11">
        <v>51735</v>
      </c>
      <c r="E237" s="11">
        <v>51735</v>
      </c>
      <c r="F237" s="39">
        <v>51735</v>
      </c>
      <c r="G237" s="61">
        <f t="shared" si="3"/>
        <v>100</v>
      </c>
    </row>
    <row r="238" spans="1:7" ht="51" hidden="1" outlineLevel="7" x14ac:dyDescent="0.2">
      <c r="A238" s="5" t="s">
        <v>128</v>
      </c>
      <c r="B238" s="56" t="s">
        <v>304</v>
      </c>
      <c r="C238" s="6" t="s">
        <v>305</v>
      </c>
      <c r="D238" s="7">
        <v>51735</v>
      </c>
      <c r="E238" s="7">
        <v>51735</v>
      </c>
      <c r="F238" s="48">
        <v>51735</v>
      </c>
      <c r="G238" s="61">
        <f t="shared" si="3"/>
        <v>100</v>
      </c>
    </row>
    <row r="239" spans="1:7" ht="38.25" outlineLevel="4" collapsed="1" x14ac:dyDescent="0.2">
      <c r="A239" s="9" t="s">
        <v>128</v>
      </c>
      <c r="B239" s="55" t="s">
        <v>306</v>
      </c>
      <c r="C239" s="10" t="s">
        <v>307</v>
      </c>
      <c r="D239" s="11">
        <v>63795</v>
      </c>
      <c r="E239" s="11">
        <v>63795</v>
      </c>
      <c r="F239" s="39">
        <v>63795</v>
      </c>
      <c r="G239" s="61">
        <f t="shared" si="3"/>
        <v>100</v>
      </c>
    </row>
    <row r="240" spans="1:7" ht="38.25" hidden="1" outlineLevel="7" x14ac:dyDescent="0.2">
      <c r="A240" s="5" t="s">
        <v>128</v>
      </c>
      <c r="B240" s="56" t="s">
        <v>306</v>
      </c>
      <c r="C240" s="6" t="s">
        <v>307</v>
      </c>
      <c r="D240" s="7">
        <v>63795</v>
      </c>
      <c r="E240" s="7">
        <v>63795</v>
      </c>
      <c r="F240" s="48">
        <v>63795</v>
      </c>
      <c r="G240" s="61">
        <f t="shared" si="3"/>
        <v>100</v>
      </c>
    </row>
    <row r="241" spans="1:7" ht="51" outlineLevel="4" collapsed="1" x14ac:dyDescent="0.2">
      <c r="A241" s="9" t="s">
        <v>128</v>
      </c>
      <c r="B241" s="55" t="s">
        <v>308</v>
      </c>
      <c r="C241" s="10" t="s">
        <v>309</v>
      </c>
      <c r="D241" s="11">
        <v>68460</v>
      </c>
      <c r="E241" s="11">
        <v>68460</v>
      </c>
      <c r="F241" s="39">
        <v>68460</v>
      </c>
      <c r="G241" s="61">
        <f t="shared" si="3"/>
        <v>100</v>
      </c>
    </row>
    <row r="242" spans="1:7" ht="51" hidden="1" outlineLevel="7" x14ac:dyDescent="0.2">
      <c r="A242" s="5" t="s">
        <v>128</v>
      </c>
      <c r="B242" s="56" t="s">
        <v>308</v>
      </c>
      <c r="C242" s="6" t="s">
        <v>309</v>
      </c>
      <c r="D242" s="7">
        <v>68460</v>
      </c>
      <c r="E242" s="7">
        <v>68460</v>
      </c>
      <c r="F242" s="48">
        <v>68460</v>
      </c>
      <c r="G242" s="61">
        <f t="shared" si="3"/>
        <v>100</v>
      </c>
    </row>
    <row r="243" spans="1:7" ht="38.25" outlineLevel="4" collapsed="1" x14ac:dyDescent="0.2">
      <c r="A243" s="9" t="s">
        <v>128</v>
      </c>
      <c r="B243" s="55" t="s">
        <v>310</v>
      </c>
      <c r="C243" s="10" t="s">
        <v>311</v>
      </c>
      <c r="D243" s="11">
        <v>26327</v>
      </c>
      <c r="E243" s="11">
        <v>26327</v>
      </c>
      <c r="F243" s="39">
        <v>26327</v>
      </c>
      <c r="G243" s="61">
        <f t="shared" si="3"/>
        <v>100</v>
      </c>
    </row>
    <row r="244" spans="1:7" ht="38.25" hidden="1" outlineLevel="7" x14ac:dyDescent="0.2">
      <c r="A244" s="5" t="s">
        <v>128</v>
      </c>
      <c r="B244" s="56" t="s">
        <v>310</v>
      </c>
      <c r="C244" s="6" t="s">
        <v>311</v>
      </c>
      <c r="D244" s="7">
        <v>26327</v>
      </c>
      <c r="E244" s="7"/>
      <c r="F244" s="42"/>
      <c r="G244" s="61" t="e">
        <f t="shared" si="3"/>
        <v>#DIV/0!</v>
      </c>
    </row>
    <row r="245" spans="1:7" x14ac:dyDescent="0.2">
      <c r="A245" s="9" t="s">
        <v>3</v>
      </c>
      <c r="B245" s="55" t="s">
        <v>312</v>
      </c>
      <c r="C245" s="10" t="s">
        <v>313</v>
      </c>
      <c r="D245" s="11">
        <v>736853058.32000005</v>
      </c>
      <c r="E245" s="11">
        <f>E246+E398+E403</f>
        <v>739546396.97000003</v>
      </c>
      <c r="F245" s="39">
        <f>F246+F398+F403</f>
        <v>711016595.6500001</v>
      </c>
      <c r="G245" s="61">
        <f t="shared" si="3"/>
        <v>96.142256735089305</v>
      </c>
    </row>
    <row r="246" spans="1:7" ht="38.25" outlineLevel="1" x14ac:dyDescent="0.2">
      <c r="A246" s="9" t="s">
        <v>3</v>
      </c>
      <c r="B246" s="55" t="s">
        <v>314</v>
      </c>
      <c r="C246" s="10" t="s">
        <v>315</v>
      </c>
      <c r="D246" s="11">
        <v>736985829.53999996</v>
      </c>
      <c r="E246" s="11">
        <f>E247+E258+E314+E364</f>
        <v>739679168.19000006</v>
      </c>
      <c r="F246" s="39">
        <f>F247+F258+F314+F364</f>
        <v>711149366.87000012</v>
      </c>
      <c r="G246" s="61">
        <f t="shared" si="3"/>
        <v>96.142949193795388</v>
      </c>
    </row>
    <row r="247" spans="1:7" ht="25.5" outlineLevel="2" x14ac:dyDescent="0.2">
      <c r="A247" s="9" t="s">
        <v>202</v>
      </c>
      <c r="B247" s="55" t="s">
        <v>316</v>
      </c>
      <c r="C247" s="10" t="s">
        <v>317</v>
      </c>
      <c r="D247" s="11">
        <v>110936900</v>
      </c>
      <c r="E247" s="11">
        <v>110936900</v>
      </c>
      <c r="F247" s="39">
        <v>110936900</v>
      </c>
      <c r="G247" s="61">
        <f t="shared" si="3"/>
        <v>100</v>
      </c>
    </row>
    <row r="248" spans="1:7" outlineLevel="3" x14ac:dyDescent="0.2">
      <c r="A248" s="9" t="s">
        <v>202</v>
      </c>
      <c r="B248" s="55" t="s">
        <v>318</v>
      </c>
      <c r="C248" s="10" t="s">
        <v>319</v>
      </c>
      <c r="D248" s="11">
        <v>72403100</v>
      </c>
      <c r="E248" s="11">
        <v>72403100</v>
      </c>
      <c r="F248" s="39">
        <v>72403100</v>
      </c>
      <c r="G248" s="61">
        <f t="shared" si="3"/>
        <v>100</v>
      </c>
    </row>
    <row r="249" spans="1:7" ht="38.25" outlineLevel="4" collapsed="1" x14ac:dyDescent="0.2">
      <c r="A249" s="9" t="s">
        <v>202</v>
      </c>
      <c r="B249" s="55" t="s">
        <v>320</v>
      </c>
      <c r="C249" s="10" t="s">
        <v>321</v>
      </c>
      <c r="D249" s="11">
        <v>72403100</v>
      </c>
      <c r="E249" s="11">
        <v>72403100</v>
      </c>
      <c r="F249" s="39">
        <v>72403100</v>
      </c>
      <c r="G249" s="61">
        <f t="shared" si="3"/>
        <v>100</v>
      </c>
    </row>
    <row r="250" spans="1:7" ht="38.25" hidden="1" outlineLevel="7" x14ac:dyDescent="0.2">
      <c r="A250" s="5" t="s">
        <v>202</v>
      </c>
      <c r="B250" s="56" t="s">
        <v>320</v>
      </c>
      <c r="C250" s="6" t="s">
        <v>321</v>
      </c>
      <c r="D250" s="7">
        <v>72403100</v>
      </c>
      <c r="E250" s="7">
        <v>72403100</v>
      </c>
      <c r="F250" s="48">
        <v>72403100</v>
      </c>
      <c r="G250" s="61">
        <f t="shared" si="3"/>
        <v>100</v>
      </c>
    </row>
    <row r="251" spans="1:7" ht="25.5" outlineLevel="3" x14ac:dyDescent="0.2">
      <c r="A251" s="9" t="s">
        <v>202</v>
      </c>
      <c r="B251" s="55" t="s">
        <v>322</v>
      </c>
      <c r="C251" s="10" t="s">
        <v>323</v>
      </c>
      <c r="D251" s="11">
        <v>19394100</v>
      </c>
      <c r="E251" s="11">
        <v>19394100</v>
      </c>
      <c r="F251" s="39">
        <v>19394100</v>
      </c>
      <c r="G251" s="61">
        <f t="shared" si="3"/>
        <v>100</v>
      </c>
    </row>
    <row r="252" spans="1:7" ht="25.5" outlineLevel="4" collapsed="1" x14ac:dyDescent="0.2">
      <c r="A252" s="9" t="s">
        <v>202</v>
      </c>
      <c r="B252" s="55" t="s">
        <v>324</v>
      </c>
      <c r="C252" s="10" t="s">
        <v>325</v>
      </c>
      <c r="D252" s="11">
        <v>19394100</v>
      </c>
      <c r="E252" s="11">
        <v>19394100</v>
      </c>
      <c r="F252" s="39">
        <v>19394100</v>
      </c>
      <c r="G252" s="61">
        <f t="shared" si="3"/>
        <v>100</v>
      </c>
    </row>
    <row r="253" spans="1:7" ht="25.5" hidden="1" outlineLevel="7" x14ac:dyDescent="0.2">
      <c r="A253" s="5" t="s">
        <v>202</v>
      </c>
      <c r="B253" s="56" t="s">
        <v>324</v>
      </c>
      <c r="C253" s="6" t="s">
        <v>325</v>
      </c>
      <c r="D253" s="7">
        <v>19394100</v>
      </c>
      <c r="E253" s="7">
        <v>19394100</v>
      </c>
      <c r="F253" s="48">
        <v>19394100</v>
      </c>
      <c r="G253" s="61">
        <f t="shared" si="3"/>
        <v>100</v>
      </c>
    </row>
    <row r="254" spans="1:7" outlineLevel="3" x14ac:dyDescent="0.2">
      <c r="A254" s="9" t="s">
        <v>202</v>
      </c>
      <c r="B254" s="55" t="s">
        <v>326</v>
      </c>
      <c r="C254" s="10" t="s">
        <v>327</v>
      </c>
      <c r="D254" s="11">
        <v>19139700</v>
      </c>
      <c r="E254" s="11">
        <v>19139700</v>
      </c>
      <c r="F254" s="39">
        <v>19139700</v>
      </c>
      <c r="G254" s="61">
        <f t="shared" si="3"/>
        <v>100</v>
      </c>
    </row>
    <row r="255" spans="1:7" outlineLevel="4" x14ac:dyDescent="0.2">
      <c r="A255" s="9" t="s">
        <v>202</v>
      </c>
      <c r="B255" s="55" t="s">
        <v>328</v>
      </c>
      <c r="C255" s="10" t="s">
        <v>329</v>
      </c>
      <c r="D255" s="11">
        <v>19139700</v>
      </c>
      <c r="E255" s="11">
        <v>19139700</v>
      </c>
      <c r="F255" s="39">
        <v>19139700</v>
      </c>
      <c r="G255" s="61">
        <f t="shared" si="3"/>
        <v>100</v>
      </c>
    </row>
    <row r="256" spans="1:7" ht="51" outlineLevel="5" collapsed="1" x14ac:dyDescent="0.2">
      <c r="A256" s="9" t="s">
        <v>202</v>
      </c>
      <c r="B256" s="55" t="s">
        <v>330</v>
      </c>
      <c r="C256" s="10" t="s">
        <v>331</v>
      </c>
      <c r="D256" s="11">
        <v>19139700</v>
      </c>
      <c r="E256" s="11">
        <v>19139700</v>
      </c>
      <c r="F256" s="39">
        <v>19139700</v>
      </c>
      <c r="G256" s="61">
        <f t="shared" si="3"/>
        <v>100</v>
      </c>
    </row>
    <row r="257" spans="1:7" ht="51" hidden="1" outlineLevel="7" x14ac:dyDescent="0.2">
      <c r="A257" s="5" t="s">
        <v>202</v>
      </c>
      <c r="B257" s="56" t="s">
        <v>330</v>
      </c>
      <c r="C257" s="6" t="s">
        <v>331</v>
      </c>
      <c r="D257" s="7">
        <v>19139700</v>
      </c>
      <c r="E257" s="7"/>
      <c r="F257" s="42"/>
      <c r="G257" s="61" t="e">
        <f t="shared" si="3"/>
        <v>#DIV/0!</v>
      </c>
    </row>
    <row r="258" spans="1:7" ht="25.5" outlineLevel="2" x14ac:dyDescent="0.2">
      <c r="A258" s="9" t="s">
        <v>3</v>
      </c>
      <c r="B258" s="55" t="s">
        <v>332</v>
      </c>
      <c r="C258" s="10" t="s">
        <v>333</v>
      </c>
      <c r="D258" s="11">
        <v>140351751.61000001</v>
      </c>
      <c r="E258" s="11">
        <v>139855517.41</v>
      </c>
      <c r="F258" s="41">
        <f>F262+F266+F270</f>
        <v>118233906.52999999</v>
      </c>
      <c r="G258" s="61">
        <f t="shared" si="3"/>
        <v>84.54003726101547</v>
      </c>
    </row>
    <row r="259" spans="1:7" ht="89.25" outlineLevel="3" x14ac:dyDescent="0.2">
      <c r="A259" s="9" t="s">
        <v>201</v>
      </c>
      <c r="B259" s="55" t="s">
        <v>334</v>
      </c>
      <c r="C259" s="12" t="s">
        <v>335</v>
      </c>
      <c r="D259" s="11">
        <v>0</v>
      </c>
      <c r="E259" s="11"/>
      <c r="F259" s="41"/>
      <c r="G259" s="61" t="e">
        <f t="shared" si="3"/>
        <v>#DIV/0!</v>
      </c>
    </row>
    <row r="260" spans="1:7" ht="89.25" outlineLevel="7" x14ac:dyDescent="0.2">
      <c r="A260" s="5" t="s">
        <v>201</v>
      </c>
      <c r="B260" s="56" t="s">
        <v>334</v>
      </c>
      <c r="C260" s="8" t="s">
        <v>335</v>
      </c>
      <c r="D260" s="7">
        <v>0</v>
      </c>
      <c r="E260" s="7"/>
      <c r="F260" s="42"/>
      <c r="G260" s="61" t="e">
        <f t="shared" si="3"/>
        <v>#DIV/0!</v>
      </c>
    </row>
    <row r="261" spans="1:7" ht="89.25" outlineLevel="7" x14ac:dyDescent="0.2">
      <c r="A261" s="5" t="s">
        <v>201</v>
      </c>
      <c r="B261" s="56" t="s">
        <v>334</v>
      </c>
      <c r="C261" s="8" t="s">
        <v>335</v>
      </c>
      <c r="D261" s="7">
        <v>0</v>
      </c>
      <c r="E261" s="7"/>
      <c r="F261" s="42"/>
      <c r="G261" s="61" t="e">
        <f t="shared" si="3"/>
        <v>#DIV/0!</v>
      </c>
    </row>
    <row r="262" spans="1:7" ht="51" outlineLevel="3" x14ac:dyDescent="0.2">
      <c r="A262" s="9" t="s">
        <v>201</v>
      </c>
      <c r="B262" s="55" t="s">
        <v>336</v>
      </c>
      <c r="C262" s="10" t="s">
        <v>337</v>
      </c>
      <c r="D262" s="11">
        <v>6105900</v>
      </c>
      <c r="E262" s="11">
        <v>6105900</v>
      </c>
      <c r="F262" s="39">
        <v>6105900</v>
      </c>
      <c r="G262" s="61">
        <f t="shared" si="3"/>
        <v>100</v>
      </c>
    </row>
    <row r="263" spans="1:7" ht="89.25" outlineLevel="4" x14ac:dyDescent="0.2">
      <c r="A263" s="9" t="s">
        <v>201</v>
      </c>
      <c r="B263" s="55" t="s">
        <v>338</v>
      </c>
      <c r="C263" s="12" t="s">
        <v>339</v>
      </c>
      <c r="D263" s="11">
        <v>6105900</v>
      </c>
      <c r="E263" s="11">
        <f>E264+E265</f>
        <v>6105900</v>
      </c>
      <c r="F263" s="39">
        <f>F264+F265</f>
        <v>6105900</v>
      </c>
      <c r="G263" s="61">
        <f t="shared" si="3"/>
        <v>100</v>
      </c>
    </row>
    <row r="264" spans="1:7" ht="89.25" outlineLevel="7" x14ac:dyDescent="0.2">
      <c r="A264" s="5" t="s">
        <v>201</v>
      </c>
      <c r="B264" s="56" t="s">
        <v>338</v>
      </c>
      <c r="C264" s="8" t="s">
        <v>339</v>
      </c>
      <c r="D264" s="7">
        <v>1770711.07</v>
      </c>
      <c r="E264" s="7">
        <v>1770711.07</v>
      </c>
      <c r="F264" s="48">
        <v>1770711.07</v>
      </c>
      <c r="G264" s="61">
        <f t="shared" si="3"/>
        <v>100</v>
      </c>
    </row>
    <row r="265" spans="1:7" ht="89.25" outlineLevel="7" x14ac:dyDescent="0.2">
      <c r="A265" s="5" t="s">
        <v>201</v>
      </c>
      <c r="B265" s="56" t="s">
        <v>338</v>
      </c>
      <c r="C265" s="8" t="s">
        <v>339</v>
      </c>
      <c r="D265" s="7">
        <v>4335188.93</v>
      </c>
      <c r="E265" s="7">
        <v>4335188.93</v>
      </c>
      <c r="F265" s="48">
        <v>4335188.93</v>
      </c>
      <c r="G265" s="61">
        <f t="shared" si="3"/>
        <v>100</v>
      </c>
    </row>
    <row r="266" spans="1:7" outlineLevel="3" x14ac:dyDescent="0.2">
      <c r="A266" s="9" t="s">
        <v>264</v>
      </c>
      <c r="B266" s="55" t="s">
        <v>340</v>
      </c>
      <c r="C266" s="10" t="s">
        <v>341</v>
      </c>
      <c r="D266" s="11">
        <v>355000</v>
      </c>
      <c r="E266" s="11">
        <v>355000</v>
      </c>
      <c r="F266" s="39">
        <v>355000</v>
      </c>
      <c r="G266" s="61">
        <f t="shared" si="3"/>
        <v>100</v>
      </c>
    </row>
    <row r="267" spans="1:7" ht="51" outlineLevel="4" x14ac:dyDescent="0.2">
      <c r="A267" s="9" t="s">
        <v>264</v>
      </c>
      <c r="B267" s="55" t="s">
        <v>342</v>
      </c>
      <c r="C267" s="10" t="s">
        <v>343</v>
      </c>
      <c r="D267" s="11">
        <v>355000</v>
      </c>
      <c r="E267" s="11">
        <v>355000</v>
      </c>
      <c r="F267" s="39">
        <v>355000</v>
      </c>
      <c r="G267" s="61">
        <f t="shared" ref="G267:G330" si="4">F267/E267*100</f>
        <v>100</v>
      </c>
    </row>
    <row r="268" spans="1:7" ht="51" outlineLevel="7" x14ac:dyDescent="0.2">
      <c r="A268" s="5" t="s">
        <v>264</v>
      </c>
      <c r="B268" s="56" t="s">
        <v>342</v>
      </c>
      <c r="C268" s="6" t="s">
        <v>343</v>
      </c>
      <c r="D268" s="7">
        <v>102959.91</v>
      </c>
      <c r="E268" s="7">
        <v>102959.91</v>
      </c>
      <c r="F268" s="48">
        <v>102959.91</v>
      </c>
      <c r="G268" s="61">
        <f t="shared" si="4"/>
        <v>100</v>
      </c>
    </row>
    <row r="269" spans="1:7" ht="51" outlineLevel="7" x14ac:dyDescent="0.2">
      <c r="A269" s="5" t="s">
        <v>264</v>
      </c>
      <c r="B269" s="56" t="s">
        <v>342</v>
      </c>
      <c r="C269" s="6" t="s">
        <v>343</v>
      </c>
      <c r="D269" s="7">
        <v>252040.09</v>
      </c>
      <c r="E269" s="7">
        <v>252040.09</v>
      </c>
      <c r="F269" s="48">
        <v>252040.09</v>
      </c>
      <c r="G269" s="61">
        <f t="shared" si="4"/>
        <v>100</v>
      </c>
    </row>
    <row r="270" spans="1:7" outlineLevel="3" x14ac:dyDescent="0.2">
      <c r="A270" s="9" t="s">
        <v>3</v>
      </c>
      <c r="B270" s="55" t="s">
        <v>344</v>
      </c>
      <c r="C270" s="10" t="s">
        <v>345</v>
      </c>
      <c r="D270" s="11">
        <v>133890851.61</v>
      </c>
      <c r="E270" s="11">
        <f>E271</f>
        <v>133394617.41</v>
      </c>
      <c r="F270" s="41">
        <f>F271</f>
        <v>111773006.52999999</v>
      </c>
      <c r="G270" s="61">
        <f t="shared" si="4"/>
        <v>83.791241880814354</v>
      </c>
    </row>
    <row r="271" spans="1:7" outlineLevel="4" x14ac:dyDescent="0.2">
      <c r="A271" s="9" t="s">
        <v>3</v>
      </c>
      <c r="B271" s="55" t="s">
        <v>346</v>
      </c>
      <c r="C271" s="10" t="s">
        <v>347</v>
      </c>
      <c r="D271" s="11">
        <v>133890851.61</v>
      </c>
      <c r="E271" s="11">
        <f>E272+E274+E276+E278+E280+E282+E284+E286+E288+E290+E292+E294+E296+E298+E300+E302+E304+E306+E308+E310+E312</f>
        <v>133394617.41</v>
      </c>
      <c r="F271" s="41">
        <f>F272+F274+F276+F278+F280+F282+F284+F286+F288+F290+F292+F294+F296+F298+F300+F302+F304+F306+F308+F310+F312</f>
        <v>111773006.52999999</v>
      </c>
      <c r="G271" s="61">
        <f t="shared" si="4"/>
        <v>83.791241880814354</v>
      </c>
    </row>
    <row r="272" spans="1:7" ht="51" outlineLevel="5" collapsed="1" x14ac:dyDescent="0.2">
      <c r="A272" s="9" t="s">
        <v>128</v>
      </c>
      <c r="B272" s="55" t="s">
        <v>348</v>
      </c>
      <c r="C272" s="10" t="s">
        <v>349</v>
      </c>
      <c r="D272" s="11">
        <v>21628000</v>
      </c>
      <c r="E272" s="11">
        <v>21628000</v>
      </c>
      <c r="F272" s="41">
        <v>21492776</v>
      </c>
      <c r="G272" s="61">
        <f t="shared" si="4"/>
        <v>99.374773441834662</v>
      </c>
    </row>
    <row r="273" spans="1:7" ht="51" hidden="1" outlineLevel="7" x14ac:dyDescent="0.2">
      <c r="A273" s="5" t="s">
        <v>128</v>
      </c>
      <c r="B273" s="56" t="s">
        <v>348</v>
      </c>
      <c r="C273" s="6" t="s">
        <v>349</v>
      </c>
      <c r="D273" s="7">
        <v>21628000</v>
      </c>
      <c r="E273" s="7"/>
      <c r="F273" s="42"/>
      <c r="G273" s="61" t="e">
        <f t="shared" si="4"/>
        <v>#DIV/0!</v>
      </c>
    </row>
    <row r="274" spans="1:7" ht="140.25" outlineLevel="5" collapsed="1" x14ac:dyDescent="0.2">
      <c r="A274" s="9" t="s">
        <v>201</v>
      </c>
      <c r="B274" s="55" t="s">
        <v>350</v>
      </c>
      <c r="C274" s="12" t="s">
        <v>351</v>
      </c>
      <c r="D274" s="11">
        <v>528100</v>
      </c>
      <c r="E274" s="11">
        <v>528100</v>
      </c>
      <c r="F274" s="41">
        <v>430500</v>
      </c>
      <c r="G274" s="61">
        <f t="shared" si="4"/>
        <v>81.51865177049801</v>
      </c>
    </row>
    <row r="275" spans="1:7" ht="140.25" hidden="1" outlineLevel="7" x14ac:dyDescent="0.2">
      <c r="A275" s="5" t="s">
        <v>201</v>
      </c>
      <c r="B275" s="56" t="s">
        <v>350</v>
      </c>
      <c r="C275" s="8" t="s">
        <v>351</v>
      </c>
      <c r="D275" s="7">
        <v>528100</v>
      </c>
      <c r="E275" s="7"/>
      <c r="F275" s="42"/>
      <c r="G275" s="61" t="e">
        <f t="shared" si="4"/>
        <v>#DIV/0!</v>
      </c>
    </row>
    <row r="276" spans="1:7" ht="38.25" outlineLevel="5" collapsed="1" x14ac:dyDescent="0.2">
      <c r="A276" s="9" t="s">
        <v>201</v>
      </c>
      <c r="B276" s="55" t="s">
        <v>352</v>
      </c>
      <c r="C276" s="10" t="s">
        <v>353</v>
      </c>
      <c r="D276" s="11">
        <v>43200</v>
      </c>
      <c r="E276" s="11">
        <v>43200</v>
      </c>
      <c r="F276" s="41">
        <v>43200</v>
      </c>
      <c r="G276" s="61">
        <f t="shared" si="4"/>
        <v>100</v>
      </c>
    </row>
    <row r="277" spans="1:7" ht="38.25" hidden="1" outlineLevel="7" x14ac:dyDescent="0.2">
      <c r="A277" s="5" t="s">
        <v>201</v>
      </c>
      <c r="B277" s="56" t="s">
        <v>352</v>
      </c>
      <c r="C277" s="6" t="s">
        <v>353</v>
      </c>
      <c r="D277" s="7">
        <v>43200</v>
      </c>
      <c r="E277" s="7"/>
      <c r="F277" s="42"/>
      <c r="G277" s="61" t="e">
        <f t="shared" si="4"/>
        <v>#DIV/0!</v>
      </c>
    </row>
    <row r="278" spans="1:7" ht="51" outlineLevel="5" collapsed="1" x14ac:dyDescent="0.2">
      <c r="A278" s="9" t="s">
        <v>128</v>
      </c>
      <c r="B278" s="55" t="s">
        <v>354</v>
      </c>
      <c r="C278" s="10" t="s">
        <v>355</v>
      </c>
      <c r="D278" s="11">
        <v>60000</v>
      </c>
      <c r="E278" s="11">
        <v>60000</v>
      </c>
      <c r="F278" s="41">
        <v>59740.14</v>
      </c>
      <c r="G278" s="61">
        <f t="shared" si="4"/>
        <v>99.566900000000004</v>
      </c>
    </row>
    <row r="279" spans="1:7" ht="51" hidden="1" outlineLevel="7" x14ac:dyDescent="0.2">
      <c r="A279" s="5" t="s">
        <v>128</v>
      </c>
      <c r="B279" s="56" t="s">
        <v>354</v>
      </c>
      <c r="C279" s="6" t="s">
        <v>355</v>
      </c>
      <c r="D279" s="7">
        <v>60000</v>
      </c>
      <c r="E279" s="7"/>
      <c r="F279" s="42"/>
      <c r="G279" s="61" t="e">
        <f t="shared" si="4"/>
        <v>#DIV/0!</v>
      </c>
    </row>
    <row r="280" spans="1:7" ht="51" outlineLevel="5" collapsed="1" x14ac:dyDescent="0.2">
      <c r="A280" s="9" t="s">
        <v>201</v>
      </c>
      <c r="B280" s="55" t="s">
        <v>356</v>
      </c>
      <c r="C280" s="10" t="s">
        <v>357</v>
      </c>
      <c r="D280" s="11">
        <v>6702781</v>
      </c>
      <c r="E280" s="11">
        <v>6702781</v>
      </c>
      <c r="F280" s="41">
        <v>6702781</v>
      </c>
      <c r="G280" s="61">
        <f t="shared" si="4"/>
        <v>100</v>
      </c>
    </row>
    <row r="281" spans="1:7" ht="51" hidden="1" outlineLevel="7" x14ac:dyDescent="0.2">
      <c r="A281" s="5" t="s">
        <v>201</v>
      </c>
      <c r="B281" s="56" t="s">
        <v>356</v>
      </c>
      <c r="C281" s="6" t="s">
        <v>357</v>
      </c>
      <c r="D281" s="7">
        <v>6702781</v>
      </c>
      <c r="E281" s="7"/>
      <c r="F281" s="42"/>
      <c r="G281" s="61" t="e">
        <f t="shared" si="4"/>
        <v>#DIV/0!</v>
      </c>
    </row>
    <row r="282" spans="1:7" ht="38.25" outlineLevel="5" collapsed="1" x14ac:dyDescent="0.2">
      <c r="A282" s="9" t="s">
        <v>264</v>
      </c>
      <c r="B282" s="55" t="s">
        <v>358</v>
      </c>
      <c r="C282" s="10" t="s">
        <v>359</v>
      </c>
      <c r="D282" s="11">
        <v>396800</v>
      </c>
      <c r="E282" s="11">
        <v>396800</v>
      </c>
      <c r="F282" s="39">
        <v>396800</v>
      </c>
      <c r="G282" s="61">
        <f t="shared" si="4"/>
        <v>100</v>
      </c>
    </row>
    <row r="283" spans="1:7" ht="38.25" hidden="1" outlineLevel="7" x14ac:dyDescent="0.2">
      <c r="A283" s="5" t="s">
        <v>264</v>
      </c>
      <c r="B283" s="56" t="s">
        <v>358</v>
      </c>
      <c r="C283" s="6" t="s">
        <v>359</v>
      </c>
      <c r="D283" s="7">
        <v>396800</v>
      </c>
      <c r="E283" s="7"/>
      <c r="F283" s="42"/>
      <c r="G283" s="61" t="e">
        <f t="shared" si="4"/>
        <v>#DIV/0!</v>
      </c>
    </row>
    <row r="284" spans="1:7" ht="38.25" outlineLevel="5" collapsed="1" x14ac:dyDescent="0.2">
      <c r="A284" s="9" t="s">
        <v>128</v>
      </c>
      <c r="B284" s="55" t="s">
        <v>360</v>
      </c>
      <c r="C284" s="10" t="s">
        <v>361</v>
      </c>
      <c r="D284" s="11">
        <v>9022500</v>
      </c>
      <c r="E284" s="11">
        <v>8526265.8000000007</v>
      </c>
      <c r="F284" s="41">
        <v>8526265.8000000007</v>
      </c>
      <c r="G284" s="61">
        <f t="shared" si="4"/>
        <v>100</v>
      </c>
    </row>
    <row r="285" spans="1:7" ht="38.25" hidden="1" outlineLevel="7" x14ac:dyDescent="0.2">
      <c r="A285" s="5" t="s">
        <v>128</v>
      </c>
      <c r="B285" s="56" t="s">
        <v>360</v>
      </c>
      <c r="C285" s="6" t="s">
        <v>361</v>
      </c>
      <c r="D285" s="7">
        <v>9022500</v>
      </c>
      <c r="E285" s="7"/>
      <c r="F285" s="42"/>
      <c r="G285" s="61" t="e">
        <f t="shared" si="4"/>
        <v>#DIV/0!</v>
      </c>
    </row>
    <row r="286" spans="1:7" ht="38.25" outlineLevel="5" collapsed="1" x14ac:dyDescent="0.2">
      <c r="A286" s="9" t="s">
        <v>201</v>
      </c>
      <c r="B286" s="55" t="s">
        <v>362</v>
      </c>
      <c r="C286" s="10" t="s">
        <v>363</v>
      </c>
      <c r="D286" s="11">
        <v>3142000</v>
      </c>
      <c r="E286" s="11">
        <v>3142000</v>
      </c>
      <c r="F286" s="39">
        <v>3142000</v>
      </c>
      <c r="G286" s="61">
        <f t="shared" si="4"/>
        <v>100</v>
      </c>
    </row>
    <row r="287" spans="1:7" ht="38.25" hidden="1" outlineLevel="7" x14ac:dyDescent="0.2">
      <c r="A287" s="5" t="s">
        <v>201</v>
      </c>
      <c r="B287" s="56" t="s">
        <v>362</v>
      </c>
      <c r="C287" s="6" t="s">
        <v>363</v>
      </c>
      <c r="D287" s="7">
        <v>3142000</v>
      </c>
      <c r="E287" s="7"/>
      <c r="F287" s="42"/>
      <c r="G287" s="61" t="e">
        <f t="shared" si="4"/>
        <v>#DIV/0!</v>
      </c>
    </row>
    <row r="288" spans="1:7" ht="76.5" outlineLevel="5" collapsed="1" x14ac:dyDescent="0.2">
      <c r="A288" s="9" t="s">
        <v>264</v>
      </c>
      <c r="B288" s="55" t="s">
        <v>364</v>
      </c>
      <c r="C288" s="12" t="s">
        <v>365</v>
      </c>
      <c r="D288" s="11">
        <v>150000</v>
      </c>
      <c r="E288" s="11">
        <v>150000</v>
      </c>
      <c r="F288" s="41">
        <v>150000</v>
      </c>
      <c r="G288" s="61">
        <f t="shared" si="4"/>
        <v>100</v>
      </c>
    </row>
    <row r="289" spans="1:7" ht="76.5" hidden="1" outlineLevel="7" x14ac:dyDescent="0.2">
      <c r="A289" s="5" t="s">
        <v>264</v>
      </c>
      <c r="B289" s="56" t="s">
        <v>364</v>
      </c>
      <c r="C289" s="8" t="s">
        <v>365</v>
      </c>
      <c r="D289" s="7">
        <v>150000</v>
      </c>
      <c r="E289" s="7"/>
      <c r="F289" s="42"/>
      <c r="G289" s="61" t="e">
        <f t="shared" si="4"/>
        <v>#DIV/0!</v>
      </c>
    </row>
    <row r="290" spans="1:7" ht="25.5" outlineLevel="5" collapsed="1" x14ac:dyDescent="0.2">
      <c r="A290" s="9" t="s">
        <v>264</v>
      </c>
      <c r="B290" s="55" t="s">
        <v>366</v>
      </c>
      <c r="C290" s="10" t="s">
        <v>367</v>
      </c>
      <c r="D290" s="11">
        <v>407900</v>
      </c>
      <c r="E290" s="11">
        <v>407900</v>
      </c>
      <c r="F290" s="41">
        <v>407900</v>
      </c>
      <c r="G290" s="61">
        <f t="shared" si="4"/>
        <v>100</v>
      </c>
    </row>
    <row r="291" spans="1:7" ht="25.5" hidden="1" outlineLevel="7" x14ac:dyDescent="0.2">
      <c r="A291" s="5" t="s">
        <v>264</v>
      </c>
      <c r="B291" s="56" t="s">
        <v>366</v>
      </c>
      <c r="C291" s="6" t="s">
        <v>367</v>
      </c>
      <c r="D291" s="7">
        <v>407900</v>
      </c>
      <c r="E291" s="7"/>
      <c r="F291" s="42"/>
      <c r="G291" s="61" t="e">
        <f t="shared" si="4"/>
        <v>#DIV/0!</v>
      </c>
    </row>
    <row r="292" spans="1:7" ht="51" outlineLevel="5" collapsed="1" x14ac:dyDescent="0.2">
      <c r="A292" s="9" t="s">
        <v>128</v>
      </c>
      <c r="B292" s="55" t="s">
        <v>368</v>
      </c>
      <c r="C292" s="10" t="s">
        <v>369</v>
      </c>
      <c r="D292" s="11">
        <v>10191300</v>
      </c>
      <c r="E292" s="11">
        <v>10191300</v>
      </c>
      <c r="F292" s="41">
        <v>10191226.130000001</v>
      </c>
      <c r="G292" s="61">
        <f t="shared" si="4"/>
        <v>99.999275166073033</v>
      </c>
    </row>
    <row r="293" spans="1:7" ht="51" hidden="1" outlineLevel="7" x14ac:dyDescent="0.2">
      <c r="A293" s="5" t="s">
        <v>128</v>
      </c>
      <c r="B293" s="56" t="s">
        <v>368</v>
      </c>
      <c r="C293" s="6" t="s">
        <v>369</v>
      </c>
      <c r="D293" s="7">
        <v>10191300</v>
      </c>
      <c r="E293" s="7"/>
      <c r="F293" s="42"/>
      <c r="G293" s="61" t="e">
        <f t="shared" si="4"/>
        <v>#DIV/0!</v>
      </c>
    </row>
    <row r="294" spans="1:7" ht="51" outlineLevel="5" collapsed="1" x14ac:dyDescent="0.2">
      <c r="A294" s="9" t="s">
        <v>201</v>
      </c>
      <c r="B294" s="55" t="s">
        <v>370</v>
      </c>
      <c r="C294" s="10" t="s">
        <v>371</v>
      </c>
      <c r="D294" s="11">
        <v>1624400</v>
      </c>
      <c r="E294" s="11">
        <v>1624400</v>
      </c>
      <c r="F294" s="39">
        <v>1624400</v>
      </c>
      <c r="G294" s="61">
        <f t="shared" si="4"/>
        <v>100</v>
      </c>
    </row>
    <row r="295" spans="1:7" ht="51" hidden="1" outlineLevel="7" x14ac:dyDescent="0.2">
      <c r="A295" s="5" t="s">
        <v>201</v>
      </c>
      <c r="B295" s="56" t="s">
        <v>370</v>
      </c>
      <c r="C295" s="6" t="s">
        <v>371</v>
      </c>
      <c r="D295" s="7">
        <v>1624400</v>
      </c>
      <c r="E295" s="7"/>
      <c r="F295" s="42"/>
      <c r="G295" s="61" t="e">
        <f t="shared" si="4"/>
        <v>#DIV/0!</v>
      </c>
    </row>
    <row r="296" spans="1:7" ht="51" outlineLevel="5" collapsed="1" x14ac:dyDescent="0.2">
      <c r="A296" s="9" t="s">
        <v>201</v>
      </c>
      <c r="B296" s="55" t="s">
        <v>372</v>
      </c>
      <c r="C296" s="10" t="s">
        <v>373</v>
      </c>
      <c r="D296" s="11">
        <v>2950000</v>
      </c>
      <c r="E296" s="11">
        <v>2950000</v>
      </c>
      <c r="F296" s="39">
        <v>2950000</v>
      </c>
      <c r="G296" s="61">
        <f t="shared" si="4"/>
        <v>100</v>
      </c>
    </row>
    <row r="297" spans="1:7" ht="51" hidden="1" outlineLevel="7" x14ac:dyDescent="0.2">
      <c r="A297" s="5" t="s">
        <v>201</v>
      </c>
      <c r="B297" s="56" t="s">
        <v>372</v>
      </c>
      <c r="C297" s="6" t="s">
        <v>373</v>
      </c>
      <c r="D297" s="7">
        <v>2950000</v>
      </c>
      <c r="E297" s="7"/>
      <c r="F297" s="42"/>
      <c r="G297" s="61" t="e">
        <f t="shared" si="4"/>
        <v>#DIV/0!</v>
      </c>
    </row>
    <row r="298" spans="1:7" ht="38.25" outlineLevel="5" collapsed="1" x14ac:dyDescent="0.2">
      <c r="A298" s="9" t="s">
        <v>201</v>
      </c>
      <c r="B298" s="55" t="s">
        <v>374</v>
      </c>
      <c r="C298" s="10" t="s">
        <v>375</v>
      </c>
      <c r="D298" s="11">
        <v>602360</v>
      </c>
      <c r="E298" s="11">
        <v>602360</v>
      </c>
      <c r="F298" s="39">
        <v>602360</v>
      </c>
      <c r="G298" s="61">
        <f t="shared" si="4"/>
        <v>100</v>
      </c>
    </row>
    <row r="299" spans="1:7" ht="38.25" hidden="1" outlineLevel="7" x14ac:dyDescent="0.2">
      <c r="A299" s="5" t="s">
        <v>201</v>
      </c>
      <c r="B299" s="56" t="s">
        <v>374</v>
      </c>
      <c r="C299" s="6" t="s">
        <v>375</v>
      </c>
      <c r="D299" s="7">
        <v>602360</v>
      </c>
      <c r="E299" s="7"/>
      <c r="F299" s="42"/>
      <c r="G299" s="61" t="e">
        <f t="shared" si="4"/>
        <v>#DIV/0!</v>
      </c>
    </row>
    <row r="300" spans="1:7" ht="140.25" outlineLevel="5" collapsed="1" x14ac:dyDescent="0.2">
      <c r="A300" s="9" t="s">
        <v>128</v>
      </c>
      <c r="B300" s="55" t="s">
        <v>376</v>
      </c>
      <c r="C300" s="12" t="s">
        <v>377</v>
      </c>
      <c r="D300" s="11">
        <v>23994300</v>
      </c>
      <c r="E300" s="11">
        <v>23994300</v>
      </c>
      <c r="F300" s="41">
        <v>23546217</v>
      </c>
      <c r="G300" s="61">
        <f t="shared" si="4"/>
        <v>98.132543979195063</v>
      </c>
    </row>
    <row r="301" spans="1:7" ht="140.25" hidden="1" outlineLevel="7" x14ac:dyDescent="0.2">
      <c r="A301" s="5" t="s">
        <v>128</v>
      </c>
      <c r="B301" s="56" t="s">
        <v>376</v>
      </c>
      <c r="C301" s="8" t="s">
        <v>377</v>
      </c>
      <c r="D301" s="7">
        <v>23994300</v>
      </c>
      <c r="E301" s="7"/>
      <c r="F301" s="42"/>
      <c r="G301" s="61" t="e">
        <f t="shared" si="4"/>
        <v>#DIV/0!</v>
      </c>
    </row>
    <row r="302" spans="1:7" ht="63.75" outlineLevel="5" collapsed="1" x14ac:dyDescent="0.2">
      <c r="A302" s="9" t="s">
        <v>128</v>
      </c>
      <c r="B302" s="55" t="s">
        <v>378</v>
      </c>
      <c r="C302" s="10" t="s">
        <v>379</v>
      </c>
      <c r="D302" s="11">
        <v>18954000</v>
      </c>
      <c r="E302" s="11">
        <v>18954000</v>
      </c>
      <c r="F302" s="41"/>
      <c r="G302" s="61">
        <f t="shared" si="4"/>
        <v>0</v>
      </c>
    </row>
    <row r="303" spans="1:7" ht="63.75" hidden="1" outlineLevel="7" x14ac:dyDescent="0.2">
      <c r="A303" s="5" t="s">
        <v>128</v>
      </c>
      <c r="B303" s="56" t="s">
        <v>378</v>
      </c>
      <c r="C303" s="6" t="s">
        <v>379</v>
      </c>
      <c r="D303" s="7">
        <v>18954000</v>
      </c>
      <c r="E303" s="7"/>
      <c r="F303" s="42"/>
      <c r="G303" s="61" t="e">
        <f t="shared" si="4"/>
        <v>#DIV/0!</v>
      </c>
    </row>
    <row r="304" spans="1:7" ht="51" outlineLevel="5" collapsed="1" x14ac:dyDescent="0.2">
      <c r="A304" s="9" t="s">
        <v>128</v>
      </c>
      <c r="B304" s="55" t="s">
        <v>380</v>
      </c>
      <c r="C304" s="10" t="s">
        <v>381</v>
      </c>
      <c r="D304" s="11">
        <v>610610.61</v>
      </c>
      <c r="E304" s="11">
        <v>610610.61</v>
      </c>
      <c r="F304" s="39">
        <v>610610.61</v>
      </c>
      <c r="G304" s="61">
        <f t="shared" si="4"/>
        <v>100</v>
      </c>
    </row>
    <row r="305" spans="1:7" ht="51" hidden="1" outlineLevel="7" x14ac:dyDescent="0.2">
      <c r="A305" s="5" t="s">
        <v>128</v>
      </c>
      <c r="B305" s="56" t="s">
        <v>380</v>
      </c>
      <c r="C305" s="6" t="s">
        <v>381</v>
      </c>
      <c r="D305" s="7">
        <v>610610.61</v>
      </c>
      <c r="E305" s="7"/>
      <c r="F305" s="42"/>
      <c r="G305" s="61" t="e">
        <f t="shared" si="4"/>
        <v>#DIV/0!</v>
      </c>
    </row>
    <row r="306" spans="1:7" ht="38.25" outlineLevel="5" collapsed="1" x14ac:dyDescent="0.2">
      <c r="A306" s="9" t="s">
        <v>128</v>
      </c>
      <c r="B306" s="55" t="s">
        <v>382</v>
      </c>
      <c r="C306" s="10" t="s">
        <v>383</v>
      </c>
      <c r="D306" s="11">
        <v>887900</v>
      </c>
      <c r="E306" s="11">
        <v>887900</v>
      </c>
      <c r="F306" s="39">
        <v>887900</v>
      </c>
      <c r="G306" s="61">
        <f t="shared" si="4"/>
        <v>100</v>
      </c>
    </row>
    <row r="307" spans="1:7" ht="38.25" hidden="1" outlineLevel="7" x14ac:dyDescent="0.2">
      <c r="A307" s="5" t="s">
        <v>128</v>
      </c>
      <c r="B307" s="56" t="s">
        <v>382</v>
      </c>
      <c r="C307" s="6" t="s">
        <v>383</v>
      </c>
      <c r="D307" s="7">
        <v>887900</v>
      </c>
      <c r="E307" s="7"/>
      <c r="F307" s="42"/>
      <c r="G307" s="61" t="e">
        <f t="shared" si="4"/>
        <v>#DIV/0!</v>
      </c>
    </row>
    <row r="308" spans="1:7" ht="63.75" outlineLevel="5" collapsed="1" x14ac:dyDescent="0.2">
      <c r="A308" s="9" t="s">
        <v>128</v>
      </c>
      <c r="B308" s="55" t="s">
        <v>384</v>
      </c>
      <c r="C308" s="10" t="s">
        <v>385</v>
      </c>
      <c r="D308" s="11">
        <v>570000</v>
      </c>
      <c r="E308" s="11">
        <v>570000</v>
      </c>
      <c r="F308" s="41"/>
      <c r="G308" s="61">
        <f t="shared" si="4"/>
        <v>0</v>
      </c>
    </row>
    <row r="309" spans="1:7" ht="63.75" hidden="1" outlineLevel="7" x14ac:dyDescent="0.2">
      <c r="A309" s="5" t="s">
        <v>128</v>
      </c>
      <c r="B309" s="56" t="s">
        <v>384</v>
      </c>
      <c r="C309" s="6" t="s">
        <v>385</v>
      </c>
      <c r="D309" s="7">
        <v>570000</v>
      </c>
      <c r="E309" s="7"/>
      <c r="F309" s="42"/>
      <c r="G309" s="61" t="e">
        <f t="shared" si="4"/>
        <v>#DIV/0!</v>
      </c>
    </row>
    <row r="310" spans="1:7" ht="38.25" outlineLevel="5" collapsed="1" x14ac:dyDescent="0.2">
      <c r="A310" s="9" t="s">
        <v>386</v>
      </c>
      <c r="B310" s="55" t="s">
        <v>387</v>
      </c>
      <c r="C310" s="10" t="s">
        <v>388</v>
      </c>
      <c r="D310" s="11">
        <v>24000000</v>
      </c>
      <c r="E310" s="11">
        <v>24000000</v>
      </c>
      <c r="F310" s="41">
        <v>23299996.969999999</v>
      </c>
      <c r="G310" s="61">
        <f t="shared" si="4"/>
        <v>97.083320708333332</v>
      </c>
    </row>
    <row r="311" spans="1:7" ht="38.25" hidden="1" outlineLevel="7" x14ac:dyDescent="0.2">
      <c r="A311" s="5" t="s">
        <v>386</v>
      </c>
      <c r="B311" s="56" t="s">
        <v>387</v>
      </c>
      <c r="C311" s="6" t="s">
        <v>388</v>
      </c>
      <c r="D311" s="7">
        <v>24000000</v>
      </c>
      <c r="E311" s="7"/>
      <c r="F311" s="42"/>
      <c r="G311" s="61" t="e">
        <f t="shared" si="4"/>
        <v>#DIV/0!</v>
      </c>
    </row>
    <row r="312" spans="1:7" ht="63.75" outlineLevel="5" collapsed="1" x14ac:dyDescent="0.2">
      <c r="A312" s="9" t="s">
        <v>264</v>
      </c>
      <c r="B312" s="55" t="s">
        <v>389</v>
      </c>
      <c r="C312" s="10" t="s">
        <v>390</v>
      </c>
      <c r="D312" s="11">
        <v>7424700</v>
      </c>
      <c r="E312" s="11">
        <v>7424700</v>
      </c>
      <c r="F312" s="41">
        <v>6708332.8799999999</v>
      </c>
      <c r="G312" s="61">
        <f t="shared" si="4"/>
        <v>90.351568144167445</v>
      </c>
    </row>
    <row r="313" spans="1:7" ht="63.75" hidden="1" outlineLevel="7" x14ac:dyDescent="0.2">
      <c r="A313" s="5" t="s">
        <v>264</v>
      </c>
      <c r="B313" s="56" t="s">
        <v>389</v>
      </c>
      <c r="C313" s="6" t="s">
        <v>390</v>
      </c>
      <c r="D313" s="7">
        <v>7424700</v>
      </c>
      <c r="E313" s="7"/>
      <c r="F313" s="42"/>
      <c r="G313" s="61" t="e">
        <f t="shared" si="4"/>
        <v>#DIV/0!</v>
      </c>
    </row>
    <row r="314" spans="1:7" ht="25.5" outlineLevel="2" x14ac:dyDescent="0.2">
      <c r="A314" s="9" t="s">
        <v>3</v>
      </c>
      <c r="B314" s="55" t="s">
        <v>391</v>
      </c>
      <c r="C314" s="10" t="s">
        <v>392</v>
      </c>
      <c r="D314" s="11">
        <v>432449642.69999999</v>
      </c>
      <c r="E314" s="11">
        <v>432449642.69999999</v>
      </c>
      <c r="F314" s="41">
        <f>F315+F355+F358+F361</f>
        <v>425946392.59000009</v>
      </c>
      <c r="G314" s="61">
        <f t="shared" si="4"/>
        <v>98.496183262079526</v>
      </c>
    </row>
    <row r="315" spans="1:7" ht="38.25" outlineLevel="3" x14ac:dyDescent="0.2">
      <c r="A315" s="9" t="s">
        <v>3</v>
      </c>
      <c r="B315" s="55" t="s">
        <v>393</v>
      </c>
      <c r="C315" s="10" t="s">
        <v>394</v>
      </c>
      <c r="D315" s="11">
        <v>429984842.69999999</v>
      </c>
      <c r="E315" s="11">
        <v>429984842.69999999</v>
      </c>
      <c r="F315" s="41">
        <f>F316</f>
        <v>423719424.76000005</v>
      </c>
      <c r="G315" s="61">
        <f t="shared" si="4"/>
        <v>98.542874697475952</v>
      </c>
    </row>
    <row r="316" spans="1:7" ht="38.25" outlineLevel="4" x14ac:dyDescent="0.2">
      <c r="A316" s="9" t="s">
        <v>3</v>
      </c>
      <c r="B316" s="55" t="s">
        <v>395</v>
      </c>
      <c r="C316" s="10" t="s">
        <v>396</v>
      </c>
      <c r="D316" s="11">
        <v>429984842.69999999</v>
      </c>
      <c r="E316" s="11">
        <v>429984842.69999999</v>
      </c>
      <c r="F316" s="41">
        <f>F317+F319+F321+F323+F325+F327+F329+F331+F333+F335+F337+F339+F341+F343+F345+F347+F349+F351+F353</f>
        <v>423719424.76000005</v>
      </c>
      <c r="G316" s="61">
        <f t="shared" si="4"/>
        <v>98.542874697475952</v>
      </c>
    </row>
    <row r="317" spans="1:7" ht="51" outlineLevel="5" collapsed="1" x14ac:dyDescent="0.2">
      <c r="A317" s="9" t="s">
        <v>128</v>
      </c>
      <c r="B317" s="55" t="s">
        <v>397</v>
      </c>
      <c r="C317" s="10" t="s">
        <v>398</v>
      </c>
      <c r="D317" s="11">
        <v>1344766</v>
      </c>
      <c r="E317" s="11">
        <v>1344766</v>
      </c>
      <c r="F317" s="41">
        <v>1242468.47</v>
      </c>
      <c r="G317" s="61">
        <f t="shared" si="4"/>
        <v>92.392912224134164</v>
      </c>
    </row>
    <row r="318" spans="1:7" ht="51" hidden="1" outlineLevel="7" x14ac:dyDescent="0.2">
      <c r="A318" s="5" t="s">
        <v>128</v>
      </c>
      <c r="B318" s="56" t="s">
        <v>397</v>
      </c>
      <c r="C318" s="6" t="s">
        <v>398</v>
      </c>
      <c r="D318" s="7">
        <v>1344766</v>
      </c>
      <c r="E318" s="7">
        <v>1344766</v>
      </c>
      <c r="F318" s="42"/>
      <c r="G318" s="61">
        <f t="shared" si="4"/>
        <v>0</v>
      </c>
    </row>
    <row r="319" spans="1:7" ht="191.25" outlineLevel="5" collapsed="1" x14ac:dyDescent="0.2">
      <c r="A319" s="9" t="s">
        <v>201</v>
      </c>
      <c r="B319" s="55" t="s">
        <v>399</v>
      </c>
      <c r="C319" s="12" t="s">
        <v>400</v>
      </c>
      <c r="D319" s="11">
        <v>21944568.399999999</v>
      </c>
      <c r="E319" s="11">
        <v>21944568.399999999</v>
      </c>
      <c r="F319" s="41">
        <v>21944568.399999999</v>
      </c>
      <c r="G319" s="61">
        <f t="shared" si="4"/>
        <v>100</v>
      </c>
    </row>
    <row r="320" spans="1:7" ht="191.25" hidden="1" outlineLevel="7" x14ac:dyDescent="0.2">
      <c r="A320" s="5" t="s">
        <v>201</v>
      </c>
      <c r="B320" s="56" t="s">
        <v>399</v>
      </c>
      <c r="C320" s="8" t="s">
        <v>400</v>
      </c>
      <c r="D320" s="7">
        <v>21944568.399999999</v>
      </c>
      <c r="E320" s="7">
        <v>21944568.399999999</v>
      </c>
      <c r="F320" s="42"/>
      <c r="G320" s="61">
        <f t="shared" si="4"/>
        <v>0</v>
      </c>
    </row>
    <row r="321" spans="1:7" ht="191.25" outlineLevel="5" collapsed="1" x14ac:dyDescent="0.2">
      <c r="A321" s="9" t="s">
        <v>201</v>
      </c>
      <c r="B321" s="55" t="s">
        <v>401</v>
      </c>
      <c r="C321" s="12" t="s">
        <v>402</v>
      </c>
      <c r="D321" s="11">
        <v>45103100</v>
      </c>
      <c r="E321" s="11">
        <v>45103100</v>
      </c>
      <c r="F321" s="41">
        <v>45103100</v>
      </c>
      <c r="G321" s="61">
        <f t="shared" si="4"/>
        <v>100</v>
      </c>
    </row>
    <row r="322" spans="1:7" ht="191.25" hidden="1" outlineLevel="7" x14ac:dyDescent="0.2">
      <c r="A322" s="5" t="s">
        <v>201</v>
      </c>
      <c r="B322" s="56" t="s">
        <v>401</v>
      </c>
      <c r="C322" s="8" t="s">
        <v>402</v>
      </c>
      <c r="D322" s="7">
        <v>45103100</v>
      </c>
      <c r="E322" s="7">
        <v>45103100</v>
      </c>
      <c r="F322" s="42"/>
      <c r="G322" s="61">
        <f t="shared" si="4"/>
        <v>0</v>
      </c>
    </row>
    <row r="323" spans="1:7" ht="63.75" outlineLevel="5" collapsed="1" x14ac:dyDescent="0.2">
      <c r="A323" s="9" t="s">
        <v>128</v>
      </c>
      <c r="B323" s="55" t="s">
        <v>403</v>
      </c>
      <c r="C323" s="10" t="s">
        <v>404</v>
      </c>
      <c r="D323" s="11">
        <v>68700</v>
      </c>
      <c r="E323" s="11">
        <v>68700</v>
      </c>
      <c r="F323" s="41">
        <v>68409.89</v>
      </c>
      <c r="G323" s="61">
        <f t="shared" si="4"/>
        <v>99.577714701601167</v>
      </c>
    </row>
    <row r="324" spans="1:7" ht="63.75" hidden="1" outlineLevel="7" x14ac:dyDescent="0.2">
      <c r="A324" s="5" t="s">
        <v>128</v>
      </c>
      <c r="B324" s="56" t="s">
        <v>403</v>
      </c>
      <c r="C324" s="6" t="s">
        <v>404</v>
      </c>
      <c r="D324" s="7">
        <v>68700</v>
      </c>
      <c r="E324" s="7">
        <v>68700</v>
      </c>
      <c r="F324" s="42"/>
      <c r="G324" s="61">
        <f t="shared" si="4"/>
        <v>0</v>
      </c>
    </row>
    <row r="325" spans="1:7" ht="38.25" outlineLevel="5" collapsed="1" x14ac:dyDescent="0.2">
      <c r="A325" s="9" t="s">
        <v>128</v>
      </c>
      <c r="B325" s="55" t="s">
        <v>405</v>
      </c>
      <c r="C325" s="10" t="s">
        <v>406</v>
      </c>
      <c r="D325" s="11">
        <v>81500</v>
      </c>
      <c r="E325" s="11">
        <v>81500</v>
      </c>
      <c r="F325" s="41">
        <v>81266.37</v>
      </c>
      <c r="G325" s="61">
        <f t="shared" si="4"/>
        <v>99.713337423312879</v>
      </c>
    </row>
    <row r="326" spans="1:7" ht="38.25" hidden="1" outlineLevel="7" x14ac:dyDescent="0.2">
      <c r="A326" s="5" t="s">
        <v>128</v>
      </c>
      <c r="B326" s="56" t="s">
        <v>405</v>
      </c>
      <c r="C326" s="6" t="s">
        <v>406</v>
      </c>
      <c r="D326" s="7">
        <v>81500</v>
      </c>
      <c r="E326" s="7">
        <v>81500</v>
      </c>
      <c r="F326" s="42"/>
      <c r="G326" s="61">
        <f t="shared" si="4"/>
        <v>0</v>
      </c>
    </row>
    <row r="327" spans="1:7" ht="51" outlineLevel="5" collapsed="1" x14ac:dyDescent="0.2">
      <c r="A327" s="9" t="s">
        <v>128</v>
      </c>
      <c r="B327" s="55" t="s">
        <v>407</v>
      </c>
      <c r="C327" s="10" t="s">
        <v>408</v>
      </c>
      <c r="D327" s="11">
        <v>5435075</v>
      </c>
      <c r="E327" s="11">
        <v>5435075</v>
      </c>
      <c r="F327" s="41">
        <v>5336913.84</v>
      </c>
      <c r="G327" s="61">
        <f t="shared" si="4"/>
        <v>98.193931822467945</v>
      </c>
    </row>
    <row r="328" spans="1:7" ht="51" hidden="1" outlineLevel="7" x14ac:dyDescent="0.2">
      <c r="A328" s="5" t="s">
        <v>128</v>
      </c>
      <c r="B328" s="56" t="s">
        <v>407</v>
      </c>
      <c r="C328" s="6" t="s">
        <v>408</v>
      </c>
      <c r="D328" s="7">
        <v>5435075</v>
      </c>
      <c r="E328" s="7">
        <v>5435075</v>
      </c>
      <c r="F328" s="42"/>
      <c r="G328" s="61">
        <f t="shared" si="4"/>
        <v>0</v>
      </c>
    </row>
    <row r="329" spans="1:7" ht="51" outlineLevel="5" collapsed="1" x14ac:dyDescent="0.2">
      <c r="A329" s="9" t="s">
        <v>128</v>
      </c>
      <c r="B329" s="55" t="s">
        <v>409</v>
      </c>
      <c r="C329" s="10" t="s">
        <v>410</v>
      </c>
      <c r="D329" s="11">
        <v>700925</v>
      </c>
      <c r="E329" s="11">
        <v>700925</v>
      </c>
      <c r="F329" s="41">
        <v>700707.4</v>
      </c>
      <c r="G329" s="61">
        <f t="shared" si="4"/>
        <v>99.9689553090559</v>
      </c>
    </row>
    <row r="330" spans="1:7" ht="51" hidden="1" outlineLevel="7" x14ac:dyDescent="0.2">
      <c r="A330" s="5" t="s">
        <v>128</v>
      </c>
      <c r="B330" s="56" t="s">
        <v>409</v>
      </c>
      <c r="C330" s="6" t="s">
        <v>410</v>
      </c>
      <c r="D330" s="7">
        <v>700925</v>
      </c>
      <c r="E330" s="7">
        <v>700925</v>
      </c>
      <c r="F330" s="42"/>
      <c r="G330" s="61">
        <f t="shared" si="4"/>
        <v>0</v>
      </c>
    </row>
    <row r="331" spans="1:7" ht="51" outlineLevel="5" collapsed="1" x14ac:dyDescent="0.2">
      <c r="A331" s="9" t="s">
        <v>264</v>
      </c>
      <c r="B331" s="55" t="s">
        <v>411</v>
      </c>
      <c r="C331" s="10" t="s">
        <v>412</v>
      </c>
      <c r="D331" s="11">
        <v>46490</v>
      </c>
      <c r="E331" s="11">
        <v>46490</v>
      </c>
      <c r="F331" s="41">
        <v>46490</v>
      </c>
      <c r="G331" s="61">
        <f t="shared" ref="G331:G394" si="5">F331/E331*100</f>
        <v>100</v>
      </c>
    </row>
    <row r="332" spans="1:7" ht="51" hidden="1" outlineLevel="7" x14ac:dyDescent="0.2">
      <c r="A332" s="5" t="s">
        <v>264</v>
      </c>
      <c r="B332" s="56" t="s">
        <v>411</v>
      </c>
      <c r="C332" s="6" t="s">
        <v>412</v>
      </c>
      <c r="D332" s="7">
        <v>46490</v>
      </c>
      <c r="E332" s="7">
        <v>46490</v>
      </c>
      <c r="F332" s="42"/>
      <c r="G332" s="61">
        <f t="shared" si="5"/>
        <v>0</v>
      </c>
    </row>
    <row r="333" spans="1:7" ht="51" outlineLevel="5" collapsed="1" x14ac:dyDescent="0.2">
      <c r="A333" s="9" t="s">
        <v>128</v>
      </c>
      <c r="B333" s="55" t="s">
        <v>413</v>
      </c>
      <c r="C333" s="10" t="s">
        <v>414</v>
      </c>
      <c r="D333" s="11">
        <v>1968790</v>
      </c>
      <c r="E333" s="11">
        <v>1968790</v>
      </c>
      <c r="F333" s="41">
        <v>1893518.13</v>
      </c>
      <c r="G333" s="61">
        <f t="shared" si="5"/>
        <v>96.176744599474802</v>
      </c>
    </row>
    <row r="334" spans="1:7" ht="51" hidden="1" outlineLevel="7" x14ac:dyDescent="0.2">
      <c r="A334" s="5" t="s">
        <v>128</v>
      </c>
      <c r="B334" s="56" t="s">
        <v>413</v>
      </c>
      <c r="C334" s="6" t="s">
        <v>414</v>
      </c>
      <c r="D334" s="7">
        <v>1968790</v>
      </c>
      <c r="E334" s="7">
        <v>1968790</v>
      </c>
      <c r="F334" s="42"/>
      <c r="G334" s="61">
        <f t="shared" si="5"/>
        <v>0</v>
      </c>
    </row>
    <row r="335" spans="1:7" ht="114.75" outlineLevel="5" collapsed="1" x14ac:dyDescent="0.2">
      <c r="A335" s="9" t="s">
        <v>201</v>
      </c>
      <c r="B335" s="55" t="s">
        <v>415</v>
      </c>
      <c r="C335" s="12" t="s">
        <v>416</v>
      </c>
      <c r="D335" s="11">
        <v>127200</v>
      </c>
      <c r="E335" s="11">
        <v>127200</v>
      </c>
      <c r="F335" s="41">
        <v>127200</v>
      </c>
      <c r="G335" s="61">
        <f t="shared" si="5"/>
        <v>100</v>
      </c>
    </row>
    <row r="336" spans="1:7" ht="114.75" hidden="1" outlineLevel="7" x14ac:dyDescent="0.2">
      <c r="A336" s="5" t="s">
        <v>201</v>
      </c>
      <c r="B336" s="56" t="s">
        <v>415</v>
      </c>
      <c r="C336" s="8" t="s">
        <v>416</v>
      </c>
      <c r="D336" s="7">
        <v>127200</v>
      </c>
      <c r="E336" s="7">
        <v>127200</v>
      </c>
      <c r="F336" s="42"/>
      <c r="G336" s="61">
        <f t="shared" si="5"/>
        <v>0</v>
      </c>
    </row>
    <row r="337" spans="1:7" ht="191.25" outlineLevel="5" collapsed="1" x14ac:dyDescent="0.2">
      <c r="A337" s="9" t="s">
        <v>201</v>
      </c>
      <c r="B337" s="55" t="s">
        <v>417</v>
      </c>
      <c r="C337" s="12" t="s">
        <v>418</v>
      </c>
      <c r="D337" s="11">
        <v>243430392.13999999</v>
      </c>
      <c r="E337" s="11">
        <v>243430392.13999999</v>
      </c>
      <c r="F337" s="41">
        <v>243430392.13999999</v>
      </c>
      <c r="G337" s="61">
        <f t="shared" si="5"/>
        <v>100</v>
      </c>
    </row>
    <row r="338" spans="1:7" ht="191.25" hidden="1" outlineLevel="7" x14ac:dyDescent="0.2">
      <c r="A338" s="5" t="s">
        <v>201</v>
      </c>
      <c r="B338" s="56" t="s">
        <v>417</v>
      </c>
      <c r="C338" s="8" t="s">
        <v>418</v>
      </c>
      <c r="D338" s="7">
        <v>243430392.13999999</v>
      </c>
      <c r="E338" s="7">
        <v>243430392.13999999</v>
      </c>
      <c r="F338" s="42"/>
      <c r="G338" s="61">
        <f t="shared" si="5"/>
        <v>0</v>
      </c>
    </row>
    <row r="339" spans="1:7" ht="76.5" outlineLevel="5" collapsed="1" x14ac:dyDescent="0.2">
      <c r="A339" s="9" t="s">
        <v>201</v>
      </c>
      <c r="B339" s="55" t="s">
        <v>419</v>
      </c>
      <c r="C339" s="10" t="s">
        <v>420</v>
      </c>
      <c r="D339" s="11">
        <v>14067100</v>
      </c>
      <c r="E339" s="11">
        <v>14067100</v>
      </c>
      <c r="F339" s="41">
        <v>14031091.98</v>
      </c>
      <c r="G339" s="61">
        <f t="shared" si="5"/>
        <v>99.744026700599278</v>
      </c>
    </row>
    <row r="340" spans="1:7" ht="76.5" hidden="1" outlineLevel="7" x14ac:dyDescent="0.2">
      <c r="A340" s="5" t="s">
        <v>201</v>
      </c>
      <c r="B340" s="56" t="s">
        <v>419</v>
      </c>
      <c r="C340" s="6" t="s">
        <v>420</v>
      </c>
      <c r="D340" s="7">
        <v>14067100</v>
      </c>
      <c r="E340" s="7">
        <v>14067100</v>
      </c>
      <c r="F340" s="42"/>
      <c r="G340" s="61">
        <f t="shared" si="5"/>
        <v>0</v>
      </c>
    </row>
    <row r="341" spans="1:7" ht="38.25" outlineLevel="5" collapsed="1" x14ac:dyDescent="0.2">
      <c r="A341" s="9" t="s">
        <v>128</v>
      </c>
      <c r="B341" s="55" t="s">
        <v>421</v>
      </c>
      <c r="C341" s="10" t="s">
        <v>422</v>
      </c>
      <c r="D341" s="11">
        <v>12955700</v>
      </c>
      <c r="E341" s="11">
        <v>12955700</v>
      </c>
      <c r="F341" s="41">
        <v>7335016.3799999999</v>
      </c>
      <c r="G341" s="61">
        <f t="shared" si="5"/>
        <v>56.616133284963375</v>
      </c>
    </row>
    <row r="342" spans="1:7" ht="38.25" hidden="1" outlineLevel="7" x14ac:dyDescent="0.2">
      <c r="A342" s="5" t="s">
        <v>128</v>
      </c>
      <c r="B342" s="56" t="s">
        <v>421</v>
      </c>
      <c r="C342" s="6" t="s">
        <v>422</v>
      </c>
      <c r="D342" s="7">
        <v>12955700</v>
      </c>
      <c r="E342" s="7">
        <v>12955700</v>
      </c>
      <c r="F342" s="42"/>
      <c r="G342" s="61">
        <f t="shared" si="5"/>
        <v>0</v>
      </c>
    </row>
    <row r="343" spans="1:7" ht="102" outlineLevel="5" collapsed="1" x14ac:dyDescent="0.2">
      <c r="A343" s="9" t="s">
        <v>128</v>
      </c>
      <c r="B343" s="55" t="s">
        <v>423</v>
      </c>
      <c r="C343" s="12" t="s">
        <v>424</v>
      </c>
      <c r="D343" s="11">
        <v>4906001.16</v>
      </c>
      <c r="E343" s="11">
        <v>4906001.16</v>
      </c>
      <c r="F343" s="41">
        <v>4797585.8499999996</v>
      </c>
      <c r="G343" s="61">
        <f t="shared" si="5"/>
        <v>97.790149116067454</v>
      </c>
    </row>
    <row r="344" spans="1:7" ht="102" hidden="1" outlineLevel="7" x14ac:dyDescent="0.2">
      <c r="A344" s="5" t="s">
        <v>128</v>
      </c>
      <c r="B344" s="56" t="s">
        <v>423</v>
      </c>
      <c r="C344" s="8" t="s">
        <v>424</v>
      </c>
      <c r="D344" s="7">
        <v>4906001.16</v>
      </c>
      <c r="E344" s="7">
        <v>4906001.16</v>
      </c>
      <c r="F344" s="42"/>
      <c r="G344" s="61">
        <f t="shared" si="5"/>
        <v>0</v>
      </c>
    </row>
    <row r="345" spans="1:7" ht="191.25" outlineLevel="5" collapsed="1" x14ac:dyDescent="0.2">
      <c r="A345" s="9" t="s">
        <v>201</v>
      </c>
      <c r="B345" s="55" t="s">
        <v>425</v>
      </c>
      <c r="C345" s="12" t="s">
        <v>426</v>
      </c>
      <c r="D345" s="11">
        <v>41974580</v>
      </c>
      <c r="E345" s="11">
        <v>41974580</v>
      </c>
      <c r="F345" s="41">
        <v>41974580</v>
      </c>
      <c r="G345" s="61">
        <f t="shared" si="5"/>
        <v>100</v>
      </c>
    </row>
    <row r="346" spans="1:7" ht="191.25" hidden="1" outlineLevel="7" x14ac:dyDescent="0.2">
      <c r="A346" s="5" t="s">
        <v>201</v>
      </c>
      <c r="B346" s="56" t="s">
        <v>425</v>
      </c>
      <c r="C346" s="8" t="s">
        <v>426</v>
      </c>
      <c r="D346" s="7">
        <v>41974580</v>
      </c>
      <c r="E346" s="7">
        <v>41974580</v>
      </c>
      <c r="F346" s="42"/>
      <c r="G346" s="61">
        <f t="shared" si="5"/>
        <v>0</v>
      </c>
    </row>
    <row r="347" spans="1:7" ht="51" outlineLevel="5" collapsed="1" x14ac:dyDescent="0.2">
      <c r="A347" s="9" t="s">
        <v>128</v>
      </c>
      <c r="B347" s="55" t="s">
        <v>427</v>
      </c>
      <c r="C347" s="10" t="s">
        <v>428</v>
      </c>
      <c r="D347" s="11">
        <v>891244</v>
      </c>
      <c r="E347" s="11">
        <v>891244</v>
      </c>
      <c r="F347" s="41">
        <v>875936.23</v>
      </c>
      <c r="G347" s="61">
        <f t="shared" si="5"/>
        <v>98.28242658576103</v>
      </c>
    </row>
    <row r="348" spans="1:7" ht="51" hidden="1" outlineLevel="7" x14ac:dyDescent="0.2">
      <c r="A348" s="5" t="s">
        <v>128</v>
      </c>
      <c r="B348" s="56" t="s">
        <v>427</v>
      </c>
      <c r="C348" s="6" t="s">
        <v>428</v>
      </c>
      <c r="D348" s="7">
        <v>891244</v>
      </c>
      <c r="E348" s="7">
        <v>891244</v>
      </c>
      <c r="F348" s="42"/>
      <c r="G348" s="61">
        <f t="shared" si="5"/>
        <v>0</v>
      </c>
    </row>
    <row r="349" spans="1:7" ht="127.5" outlineLevel="5" collapsed="1" x14ac:dyDescent="0.2">
      <c r="A349" s="9" t="s">
        <v>128</v>
      </c>
      <c r="B349" s="55" t="s">
        <v>429</v>
      </c>
      <c r="C349" s="12" t="s">
        <v>430</v>
      </c>
      <c r="D349" s="11">
        <v>30150611</v>
      </c>
      <c r="E349" s="11">
        <v>30150611</v>
      </c>
      <c r="F349" s="41">
        <v>29942812.399999999</v>
      </c>
      <c r="G349" s="61">
        <f t="shared" si="5"/>
        <v>99.310798046513881</v>
      </c>
    </row>
    <row r="350" spans="1:7" ht="127.5" hidden="1" outlineLevel="7" x14ac:dyDescent="0.2">
      <c r="A350" s="5" t="s">
        <v>128</v>
      </c>
      <c r="B350" s="56" t="s">
        <v>429</v>
      </c>
      <c r="C350" s="8" t="s">
        <v>430</v>
      </c>
      <c r="D350" s="7">
        <v>30150611</v>
      </c>
      <c r="E350" s="7">
        <v>30150611</v>
      </c>
      <c r="F350" s="42"/>
      <c r="G350" s="61">
        <f t="shared" si="5"/>
        <v>0</v>
      </c>
    </row>
    <row r="351" spans="1:7" ht="38.25" outlineLevel="5" collapsed="1" x14ac:dyDescent="0.2">
      <c r="A351" s="9" t="s">
        <v>201</v>
      </c>
      <c r="B351" s="55" t="s">
        <v>431</v>
      </c>
      <c r="C351" s="10" t="s">
        <v>432</v>
      </c>
      <c r="D351" s="11">
        <v>4767700</v>
      </c>
      <c r="E351" s="11">
        <v>4767700</v>
      </c>
      <c r="F351" s="41">
        <v>4767607.3</v>
      </c>
      <c r="G351" s="61">
        <f t="shared" si="5"/>
        <v>99.99805566625416</v>
      </c>
    </row>
    <row r="352" spans="1:7" ht="38.25" hidden="1" outlineLevel="7" x14ac:dyDescent="0.2">
      <c r="A352" s="5" t="s">
        <v>201</v>
      </c>
      <c r="B352" s="56" t="s">
        <v>431</v>
      </c>
      <c r="C352" s="6" t="s">
        <v>432</v>
      </c>
      <c r="D352" s="7">
        <v>4767700</v>
      </c>
      <c r="E352" s="7">
        <v>4767700</v>
      </c>
      <c r="F352" s="42"/>
      <c r="G352" s="61">
        <f t="shared" si="5"/>
        <v>0</v>
      </c>
    </row>
    <row r="353" spans="1:10" ht="102" outlineLevel="5" collapsed="1" x14ac:dyDescent="0.2">
      <c r="A353" s="9" t="s">
        <v>128</v>
      </c>
      <c r="B353" s="55" t="s">
        <v>433</v>
      </c>
      <c r="C353" s="12" t="s">
        <v>434</v>
      </c>
      <c r="D353" s="11">
        <v>20400</v>
      </c>
      <c r="E353" s="11">
        <v>20400</v>
      </c>
      <c r="F353" s="41">
        <v>19759.98</v>
      </c>
      <c r="G353" s="61">
        <f t="shared" si="5"/>
        <v>96.862647058823526</v>
      </c>
    </row>
    <row r="354" spans="1:10" ht="102" hidden="1" outlineLevel="7" x14ac:dyDescent="0.2">
      <c r="A354" s="5" t="s">
        <v>128</v>
      </c>
      <c r="B354" s="56" t="s">
        <v>433</v>
      </c>
      <c r="C354" s="8" t="s">
        <v>434</v>
      </c>
      <c r="D354" s="7">
        <v>20400</v>
      </c>
      <c r="E354" s="7">
        <v>20400</v>
      </c>
      <c r="F354" s="42"/>
      <c r="G354" s="61">
        <f t="shared" si="5"/>
        <v>0</v>
      </c>
    </row>
    <row r="355" spans="1:10" ht="63.75" outlineLevel="3" x14ac:dyDescent="0.2">
      <c r="A355" s="9" t="s">
        <v>201</v>
      </c>
      <c r="B355" s="55" t="s">
        <v>435</v>
      </c>
      <c r="C355" s="10" t="s">
        <v>436</v>
      </c>
      <c r="D355" s="11">
        <v>453900</v>
      </c>
      <c r="E355" s="11">
        <v>453900</v>
      </c>
      <c r="F355" s="41">
        <f>F356</f>
        <v>274272.86</v>
      </c>
      <c r="G355" s="61">
        <f t="shared" si="5"/>
        <v>60.425833884115441</v>
      </c>
    </row>
    <row r="356" spans="1:10" ht="76.5" outlineLevel="4" collapsed="1" x14ac:dyDescent="0.2">
      <c r="A356" s="9" t="s">
        <v>201</v>
      </c>
      <c r="B356" s="55" t="s">
        <v>437</v>
      </c>
      <c r="C356" s="10" t="s">
        <v>438</v>
      </c>
      <c r="D356" s="11">
        <v>453900</v>
      </c>
      <c r="E356" s="11">
        <v>453900</v>
      </c>
      <c r="F356" s="41">
        <v>274272.86</v>
      </c>
      <c r="G356" s="61">
        <f t="shared" si="5"/>
        <v>60.425833884115441</v>
      </c>
    </row>
    <row r="357" spans="1:10" ht="76.5" hidden="1" outlineLevel="7" x14ac:dyDescent="0.2">
      <c r="A357" s="5" t="s">
        <v>201</v>
      </c>
      <c r="B357" s="56" t="s">
        <v>437</v>
      </c>
      <c r="C357" s="6" t="s">
        <v>438</v>
      </c>
      <c r="D357" s="7">
        <v>453900</v>
      </c>
      <c r="E357" s="7">
        <v>453900</v>
      </c>
      <c r="F357" s="42"/>
      <c r="G357" s="61">
        <f t="shared" si="5"/>
        <v>0</v>
      </c>
    </row>
    <row r="358" spans="1:10" ht="38.25" outlineLevel="3" x14ac:dyDescent="0.2">
      <c r="A358" s="9" t="s">
        <v>128</v>
      </c>
      <c r="B358" s="55" t="s">
        <v>439</v>
      </c>
      <c r="C358" s="10" t="s">
        <v>440</v>
      </c>
      <c r="D358" s="11">
        <v>2007600</v>
      </c>
      <c r="E358" s="11">
        <v>2007600</v>
      </c>
      <c r="F358" s="41">
        <f>F359</f>
        <v>1950694.97</v>
      </c>
      <c r="G358" s="61">
        <f t="shared" si="5"/>
        <v>97.16551952580194</v>
      </c>
    </row>
    <row r="359" spans="1:10" ht="51" outlineLevel="4" collapsed="1" x14ac:dyDescent="0.2">
      <c r="A359" s="9" t="s">
        <v>128</v>
      </c>
      <c r="B359" s="55" t="s">
        <v>441</v>
      </c>
      <c r="C359" s="10" t="s">
        <v>442</v>
      </c>
      <c r="D359" s="11">
        <v>2007600</v>
      </c>
      <c r="E359" s="11">
        <v>2007600</v>
      </c>
      <c r="F359" s="41">
        <v>1950694.97</v>
      </c>
      <c r="G359" s="61">
        <f t="shared" si="5"/>
        <v>97.16551952580194</v>
      </c>
    </row>
    <row r="360" spans="1:10" ht="51" hidden="1" outlineLevel="7" x14ac:dyDescent="0.2">
      <c r="A360" s="5" t="s">
        <v>128</v>
      </c>
      <c r="B360" s="56" t="s">
        <v>441</v>
      </c>
      <c r="C360" s="6" t="s">
        <v>442</v>
      </c>
      <c r="D360" s="7">
        <v>2007600</v>
      </c>
      <c r="E360" s="7">
        <v>2007600</v>
      </c>
      <c r="F360" s="42"/>
      <c r="G360" s="61">
        <f t="shared" si="5"/>
        <v>0</v>
      </c>
    </row>
    <row r="361" spans="1:10" ht="51" outlineLevel="3" x14ac:dyDescent="0.2">
      <c r="A361" s="9" t="s">
        <v>128</v>
      </c>
      <c r="B361" s="55" t="s">
        <v>443</v>
      </c>
      <c r="C361" s="10" t="s">
        <v>444</v>
      </c>
      <c r="D361" s="11">
        <v>3300</v>
      </c>
      <c r="E361" s="11">
        <v>3300</v>
      </c>
      <c r="F361" s="41">
        <f>F362</f>
        <v>2000</v>
      </c>
      <c r="G361" s="61">
        <f t="shared" si="5"/>
        <v>60.606060606060609</v>
      </c>
    </row>
    <row r="362" spans="1:10" ht="51" outlineLevel="4" collapsed="1" x14ac:dyDescent="0.2">
      <c r="A362" s="9" t="s">
        <v>128</v>
      </c>
      <c r="B362" s="55" t="s">
        <v>445</v>
      </c>
      <c r="C362" s="10" t="s">
        <v>446</v>
      </c>
      <c r="D362" s="11">
        <v>3300</v>
      </c>
      <c r="E362" s="11">
        <v>3300</v>
      </c>
      <c r="F362" s="41">
        <v>2000</v>
      </c>
      <c r="G362" s="61">
        <f t="shared" si="5"/>
        <v>60.606060606060609</v>
      </c>
    </row>
    <row r="363" spans="1:10" ht="51" hidden="1" outlineLevel="7" x14ac:dyDescent="0.2">
      <c r="A363" s="5" t="s">
        <v>128</v>
      </c>
      <c r="B363" s="56" t="s">
        <v>445</v>
      </c>
      <c r="C363" s="6" t="s">
        <v>446</v>
      </c>
      <c r="D363" s="7">
        <v>3300</v>
      </c>
      <c r="E363" s="7"/>
      <c r="F363" s="42"/>
      <c r="G363" s="61" t="e">
        <f t="shared" si="5"/>
        <v>#DIV/0!</v>
      </c>
    </row>
    <row r="364" spans="1:10" outlineLevel="2" x14ac:dyDescent="0.2">
      <c r="A364" s="9" t="s">
        <v>3</v>
      </c>
      <c r="B364" s="55" t="s">
        <v>447</v>
      </c>
      <c r="C364" s="10" t="s">
        <v>448</v>
      </c>
      <c r="D364" s="11">
        <v>53247535.229999997</v>
      </c>
      <c r="E364" s="11">
        <v>56437108.079999998</v>
      </c>
      <c r="F364" s="41">
        <f>F365+F368+F372</f>
        <v>56032167.75</v>
      </c>
      <c r="G364" s="61">
        <f t="shared" si="5"/>
        <v>99.282492771553805</v>
      </c>
      <c r="J364" s="29"/>
    </row>
    <row r="365" spans="1:10" ht="63.75" outlineLevel="3" x14ac:dyDescent="0.2">
      <c r="A365" s="9" t="s">
        <v>201</v>
      </c>
      <c r="B365" s="55" t="s">
        <v>449</v>
      </c>
      <c r="C365" s="10" t="s">
        <v>450</v>
      </c>
      <c r="D365" s="11">
        <v>255570</v>
      </c>
      <c r="E365" s="39">
        <f>E366+E367</f>
        <v>255570</v>
      </c>
      <c r="F365" s="39">
        <f>F366+F367</f>
        <v>255570</v>
      </c>
      <c r="G365" s="61">
        <f t="shared" si="5"/>
        <v>100</v>
      </c>
      <c r="J365" s="29"/>
    </row>
    <row r="366" spans="1:10" ht="63.75" outlineLevel="7" x14ac:dyDescent="0.2">
      <c r="A366" s="5" t="s">
        <v>201</v>
      </c>
      <c r="B366" s="56" t="s">
        <v>449</v>
      </c>
      <c r="C366" s="6" t="s">
        <v>450</v>
      </c>
      <c r="D366" s="7">
        <v>12778.64</v>
      </c>
      <c r="E366" s="7">
        <v>12778.64</v>
      </c>
      <c r="F366" s="48">
        <v>12778.64</v>
      </c>
      <c r="G366" s="61">
        <f t="shared" si="5"/>
        <v>100</v>
      </c>
    </row>
    <row r="367" spans="1:10" ht="63.75" outlineLevel="7" x14ac:dyDescent="0.2">
      <c r="A367" s="5" t="s">
        <v>201</v>
      </c>
      <c r="B367" s="56" t="s">
        <v>449</v>
      </c>
      <c r="C367" s="6" t="s">
        <v>450</v>
      </c>
      <c r="D367" s="7">
        <v>242791.36</v>
      </c>
      <c r="E367" s="7">
        <v>242791.36</v>
      </c>
      <c r="F367" s="48">
        <v>242791.36</v>
      </c>
      <c r="G367" s="61">
        <f t="shared" si="5"/>
        <v>100</v>
      </c>
    </row>
    <row r="368" spans="1:10" ht="51" outlineLevel="3" x14ac:dyDescent="0.2">
      <c r="A368" s="9" t="s">
        <v>201</v>
      </c>
      <c r="B368" s="55" t="s">
        <v>451</v>
      </c>
      <c r="C368" s="10" t="s">
        <v>452</v>
      </c>
      <c r="D368" s="11">
        <v>19342924.449999999</v>
      </c>
      <c r="E368" s="11">
        <f>E369</f>
        <v>19342924.449999999</v>
      </c>
      <c r="F368" s="41">
        <f>F369</f>
        <v>19342924.449999999</v>
      </c>
      <c r="G368" s="61">
        <f t="shared" si="5"/>
        <v>100</v>
      </c>
    </row>
    <row r="369" spans="1:7" ht="114.75" outlineLevel="4" x14ac:dyDescent="0.2">
      <c r="A369" s="9" t="s">
        <v>201</v>
      </c>
      <c r="B369" s="55" t="s">
        <v>453</v>
      </c>
      <c r="C369" s="12" t="s">
        <v>454</v>
      </c>
      <c r="D369" s="11">
        <v>19342924.449999999</v>
      </c>
      <c r="E369" s="39">
        <f>E370+E371</f>
        <v>19342924.449999999</v>
      </c>
      <c r="F369" s="41">
        <f>F370+F371</f>
        <v>19342924.449999999</v>
      </c>
      <c r="G369" s="61">
        <f t="shared" si="5"/>
        <v>100</v>
      </c>
    </row>
    <row r="370" spans="1:7" ht="114.75" outlineLevel="7" x14ac:dyDescent="0.2">
      <c r="A370" s="5" t="s">
        <v>201</v>
      </c>
      <c r="B370" s="56" t="s">
        <v>453</v>
      </c>
      <c r="C370" s="8" t="s">
        <v>454</v>
      </c>
      <c r="D370" s="7">
        <v>-5499275.5499999998</v>
      </c>
      <c r="E370" s="7">
        <v>-5499275.5499999998</v>
      </c>
      <c r="F370" s="42"/>
      <c r="G370" s="61">
        <f t="shared" si="5"/>
        <v>0</v>
      </c>
    </row>
    <row r="371" spans="1:7" ht="114.75" outlineLevel="7" x14ac:dyDescent="0.2">
      <c r="A371" s="5" t="s">
        <v>201</v>
      </c>
      <c r="B371" s="56" t="s">
        <v>453</v>
      </c>
      <c r="C371" s="8" t="s">
        <v>454</v>
      </c>
      <c r="D371" s="7">
        <v>24842200</v>
      </c>
      <c r="E371" s="7">
        <v>24842200</v>
      </c>
      <c r="F371" s="42">
        <v>19342924.449999999</v>
      </c>
      <c r="G371" s="61">
        <f t="shared" si="5"/>
        <v>77.863170129859668</v>
      </c>
    </row>
    <row r="372" spans="1:7" ht="25.5" outlineLevel="3" x14ac:dyDescent="0.2">
      <c r="A372" s="9" t="s">
        <v>3</v>
      </c>
      <c r="B372" s="55" t="s">
        <v>455</v>
      </c>
      <c r="C372" s="10" t="s">
        <v>456</v>
      </c>
      <c r="D372" s="11">
        <v>33649040.780000001</v>
      </c>
      <c r="E372" s="11">
        <f>E373</f>
        <v>36838613.630000003</v>
      </c>
      <c r="F372" s="41">
        <f>F373</f>
        <v>36433673.299999997</v>
      </c>
      <c r="G372" s="61">
        <f t="shared" si="5"/>
        <v>98.900772070124162</v>
      </c>
    </row>
    <row r="373" spans="1:7" ht="38.25" outlineLevel="4" x14ac:dyDescent="0.2">
      <c r="A373" s="9" t="s">
        <v>3</v>
      </c>
      <c r="B373" s="55" t="s">
        <v>457</v>
      </c>
      <c r="C373" s="10" t="s">
        <v>458</v>
      </c>
      <c r="D373" s="11">
        <v>33649040.780000001</v>
      </c>
      <c r="E373" s="11">
        <f>E374+E376+E377+E379+E381+E383+E385+E387+E389+E391+E392+E394+E396</f>
        <v>36838613.630000003</v>
      </c>
      <c r="F373" s="41">
        <f>F374+F376+F377+F379+F381+F383+F385+F387+F389+F391+F392+F394+F396</f>
        <v>36433673.299999997</v>
      </c>
      <c r="G373" s="61">
        <f t="shared" si="5"/>
        <v>98.900772070124162</v>
      </c>
    </row>
    <row r="374" spans="1:7" ht="76.5" outlineLevel="5" collapsed="1" x14ac:dyDescent="0.2">
      <c r="A374" s="9" t="s">
        <v>201</v>
      </c>
      <c r="B374" s="55" t="s">
        <v>459</v>
      </c>
      <c r="C374" s="12" t="s">
        <v>460</v>
      </c>
      <c r="D374" s="11">
        <v>134500</v>
      </c>
      <c r="E374" s="11">
        <v>134500</v>
      </c>
      <c r="F374" s="41">
        <v>131600</v>
      </c>
      <c r="G374" s="61">
        <f t="shared" si="5"/>
        <v>97.843866171003711</v>
      </c>
    </row>
    <row r="375" spans="1:7" ht="76.5" hidden="1" outlineLevel="7" x14ac:dyDescent="0.2">
      <c r="A375" s="33" t="s">
        <v>201</v>
      </c>
      <c r="B375" s="58" t="s">
        <v>459</v>
      </c>
      <c r="C375" s="34" t="s">
        <v>460</v>
      </c>
      <c r="D375" s="35">
        <v>134500</v>
      </c>
      <c r="E375" s="35"/>
      <c r="F375" s="46"/>
      <c r="G375" s="61" t="e">
        <f t="shared" si="5"/>
        <v>#DIV/0!</v>
      </c>
    </row>
    <row r="376" spans="1:7" ht="63.75" outlineLevel="7" x14ac:dyDescent="0.2">
      <c r="A376" s="36" t="s">
        <v>264</v>
      </c>
      <c r="B376" s="17" t="s">
        <v>503</v>
      </c>
      <c r="C376" s="45" t="s">
        <v>535</v>
      </c>
      <c r="D376" s="38">
        <v>0</v>
      </c>
      <c r="E376" s="38">
        <v>1784637.85</v>
      </c>
      <c r="F376" s="47">
        <v>1784637.85</v>
      </c>
      <c r="G376" s="61">
        <f t="shared" si="5"/>
        <v>100</v>
      </c>
    </row>
    <row r="377" spans="1:7" ht="89.25" outlineLevel="5" collapsed="1" x14ac:dyDescent="0.2">
      <c r="A377" s="9" t="s">
        <v>264</v>
      </c>
      <c r="B377" s="55" t="s">
        <v>461</v>
      </c>
      <c r="C377" s="12" t="s">
        <v>462</v>
      </c>
      <c r="D377" s="11">
        <v>2301000</v>
      </c>
      <c r="E377" s="11">
        <v>2301000</v>
      </c>
      <c r="F377" s="41">
        <v>2301000</v>
      </c>
      <c r="G377" s="61">
        <f t="shared" si="5"/>
        <v>100</v>
      </c>
    </row>
    <row r="378" spans="1:7" ht="89.25" hidden="1" outlineLevel="7" x14ac:dyDescent="0.2">
      <c r="A378" s="5" t="s">
        <v>264</v>
      </c>
      <c r="B378" s="56" t="s">
        <v>461</v>
      </c>
      <c r="C378" s="8" t="s">
        <v>462</v>
      </c>
      <c r="D378" s="7">
        <v>2301000</v>
      </c>
      <c r="E378" s="7"/>
      <c r="F378" s="42"/>
      <c r="G378" s="61" t="e">
        <f t="shared" si="5"/>
        <v>#DIV/0!</v>
      </c>
    </row>
    <row r="379" spans="1:7" ht="38.25" outlineLevel="5" collapsed="1" x14ac:dyDescent="0.2">
      <c r="A379" s="9" t="s">
        <v>128</v>
      </c>
      <c r="B379" s="55" t="s">
        <v>463</v>
      </c>
      <c r="C379" s="10" t="s">
        <v>464</v>
      </c>
      <c r="D379" s="11">
        <v>2416900</v>
      </c>
      <c r="E379" s="11">
        <v>2416900</v>
      </c>
      <c r="F379" s="41">
        <v>2208699.86</v>
      </c>
      <c r="G379" s="61">
        <f t="shared" si="5"/>
        <v>91.385653523108118</v>
      </c>
    </row>
    <row r="380" spans="1:7" ht="38.25" hidden="1" outlineLevel="7" x14ac:dyDescent="0.2">
      <c r="A380" s="5" t="s">
        <v>128</v>
      </c>
      <c r="B380" s="56" t="s">
        <v>463</v>
      </c>
      <c r="C380" s="6" t="s">
        <v>464</v>
      </c>
      <c r="D380" s="7">
        <v>2416900</v>
      </c>
      <c r="E380" s="7"/>
      <c r="F380" s="42"/>
      <c r="G380" s="61" t="e">
        <f t="shared" si="5"/>
        <v>#DIV/0!</v>
      </c>
    </row>
    <row r="381" spans="1:7" ht="38.25" outlineLevel="5" collapsed="1" x14ac:dyDescent="0.2">
      <c r="A381" s="9" t="s">
        <v>386</v>
      </c>
      <c r="B381" s="55" t="s">
        <v>465</v>
      </c>
      <c r="C381" s="10" t="s">
        <v>466</v>
      </c>
      <c r="D381" s="11">
        <v>304600</v>
      </c>
      <c r="E381" s="11">
        <v>304600</v>
      </c>
      <c r="F381" s="41">
        <v>304599.26</v>
      </c>
      <c r="G381" s="61">
        <f t="shared" si="5"/>
        <v>99.999757058437297</v>
      </c>
    </row>
    <row r="382" spans="1:7" ht="38.25" hidden="1" outlineLevel="7" x14ac:dyDescent="0.2">
      <c r="A382" s="5" t="s">
        <v>386</v>
      </c>
      <c r="B382" s="56" t="s">
        <v>465</v>
      </c>
      <c r="C382" s="6" t="s">
        <v>466</v>
      </c>
      <c r="D382" s="7">
        <v>304600</v>
      </c>
      <c r="E382" s="7"/>
      <c r="F382" s="42"/>
      <c r="G382" s="61" t="e">
        <f t="shared" si="5"/>
        <v>#DIV/0!</v>
      </c>
    </row>
    <row r="383" spans="1:7" ht="51" outlineLevel="5" collapsed="1" x14ac:dyDescent="0.2">
      <c r="A383" s="9" t="s">
        <v>128</v>
      </c>
      <c r="B383" s="55" t="s">
        <v>467</v>
      </c>
      <c r="C383" s="10" t="s">
        <v>468</v>
      </c>
      <c r="D383" s="11">
        <v>4500000</v>
      </c>
      <c r="E383" s="11">
        <v>4500000</v>
      </c>
      <c r="F383" s="41">
        <v>4317309.0199999996</v>
      </c>
      <c r="G383" s="61">
        <f t="shared" si="5"/>
        <v>95.940200444444429</v>
      </c>
    </row>
    <row r="384" spans="1:7" ht="51" hidden="1" outlineLevel="7" x14ac:dyDescent="0.2">
      <c r="A384" s="5" t="s">
        <v>128</v>
      </c>
      <c r="B384" s="56" t="s">
        <v>467</v>
      </c>
      <c r="C384" s="6" t="s">
        <v>468</v>
      </c>
      <c r="D384" s="7">
        <v>4500000</v>
      </c>
      <c r="E384" s="7"/>
      <c r="F384" s="42"/>
      <c r="G384" s="61" t="e">
        <f t="shared" si="5"/>
        <v>#DIV/0!</v>
      </c>
    </row>
    <row r="385" spans="1:7" ht="51" outlineLevel="5" collapsed="1" x14ac:dyDescent="0.2">
      <c r="A385" s="9" t="s">
        <v>264</v>
      </c>
      <c r="B385" s="55" t="s">
        <v>469</v>
      </c>
      <c r="C385" s="10" t="s">
        <v>470</v>
      </c>
      <c r="D385" s="11">
        <v>9625635</v>
      </c>
      <c r="E385" s="11">
        <v>8486150</v>
      </c>
      <c r="F385" s="41">
        <v>8486150</v>
      </c>
      <c r="G385" s="61">
        <f t="shared" si="5"/>
        <v>100</v>
      </c>
    </row>
    <row r="386" spans="1:7" ht="51" hidden="1" outlineLevel="7" x14ac:dyDescent="0.2">
      <c r="A386" s="5" t="s">
        <v>264</v>
      </c>
      <c r="B386" s="56" t="s">
        <v>469</v>
      </c>
      <c r="C386" s="6" t="s">
        <v>470</v>
      </c>
      <c r="D386" s="7">
        <v>9625635</v>
      </c>
      <c r="E386" s="7"/>
      <c r="F386" s="42"/>
      <c r="G386" s="61" t="e">
        <f t="shared" si="5"/>
        <v>#DIV/0!</v>
      </c>
    </row>
    <row r="387" spans="1:7" ht="89.25" outlineLevel="5" collapsed="1" x14ac:dyDescent="0.2">
      <c r="A387" s="9" t="s">
        <v>128</v>
      </c>
      <c r="B387" s="55" t="s">
        <v>471</v>
      </c>
      <c r="C387" s="12" t="s">
        <v>472</v>
      </c>
      <c r="D387" s="11">
        <v>131193.78</v>
      </c>
      <c r="E387" s="11">
        <v>131193.78</v>
      </c>
      <c r="F387" s="39">
        <v>131193.78</v>
      </c>
      <c r="G387" s="61">
        <f t="shared" si="5"/>
        <v>100</v>
      </c>
    </row>
    <row r="388" spans="1:7" ht="89.25" hidden="1" outlineLevel="7" x14ac:dyDescent="0.2">
      <c r="A388" s="5" t="s">
        <v>128</v>
      </c>
      <c r="B388" s="56" t="s">
        <v>471</v>
      </c>
      <c r="C388" s="8" t="s">
        <v>472</v>
      </c>
      <c r="D388" s="7">
        <v>131193.78</v>
      </c>
      <c r="E388" s="7"/>
      <c r="F388" s="42"/>
      <c r="G388" s="61" t="e">
        <f t="shared" si="5"/>
        <v>#DIV/0!</v>
      </c>
    </row>
    <row r="389" spans="1:7" ht="51" outlineLevel="5" collapsed="1" x14ac:dyDescent="0.2">
      <c r="A389" s="9" t="s">
        <v>128</v>
      </c>
      <c r="B389" s="55" t="s">
        <v>473</v>
      </c>
      <c r="C389" s="10" t="s">
        <v>474</v>
      </c>
      <c r="D389" s="11">
        <v>8364868</v>
      </c>
      <c r="E389" s="11">
        <v>8364868</v>
      </c>
      <c r="F389" s="41">
        <v>8362681.5199999996</v>
      </c>
      <c r="G389" s="61">
        <f t="shared" si="5"/>
        <v>99.973861153577076</v>
      </c>
    </row>
    <row r="390" spans="1:7" ht="51" hidden="1" outlineLevel="7" x14ac:dyDescent="0.2">
      <c r="A390" s="5" t="s">
        <v>128</v>
      </c>
      <c r="B390" s="56" t="s">
        <v>473</v>
      </c>
      <c r="C390" s="6" t="s">
        <v>474</v>
      </c>
      <c r="D390" s="7">
        <v>8364868</v>
      </c>
      <c r="E390" s="7"/>
      <c r="F390" s="42"/>
      <c r="G390" s="61" t="e">
        <f t="shared" si="5"/>
        <v>#DIV/0!</v>
      </c>
    </row>
    <row r="391" spans="1:7" ht="127.5" outlineLevel="7" x14ac:dyDescent="0.2">
      <c r="A391" s="31" t="s">
        <v>202</v>
      </c>
      <c r="B391" s="59" t="s">
        <v>504</v>
      </c>
      <c r="C391" s="37" t="s">
        <v>536</v>
      </c>
      <c r="D391" s="32">
        <v>0</v>
      </c>
      <c r="E391" s="32">
        <v>2544420</v>
      </c>
      <c r="F391" s="43">
        <v>2544420</v>
      </c>
      <c r="G391" s="61">
        <f t="shared" si="5"/>
        <v>100</v>
      </c>
    </row>
    <row r="392" spans="1:7" ht="76.5" outlineLevel="5" collapsed="1" x14ac:dyDescent="0.2">
      <c r="A392" s="9" t="s">
        <v>201</v>
      </c>
      <c r="B392" s="55" t="s">
        <v>475</v>
      </c>
      <c r="C392" s="12" t="s">
        <v>476</v>
      </c>
      <c r="D392" s="11">
        <v>2050494</v>
      </c>
      <c r="E392" s="11">
        <v>2050494</v>
      </c>
      <c r="F392" s="41">
        <v>2050494</v>
      </c>
      <c r="G392" s="61">
        <f t="shared" si="5"/>
        <v>100</v>
      </c>
    </row>
    <row r="393" spans="1:7" ht="76.5" hidden="1" outlineLevel="7" x14ac:dyDescent="0.2">
      <c r="A393" s="5" t="s">
        <v>201</v>
      </c>
      <c r="B393" s="56" t="s">
        <v>475</v>
      </c>
      <c r="C393" s="8" t="s">
        <v>476</v>
      </c>
      <c r="D393" s="7">
        <v>2050494</v>
      </c>
      <c r="E393" s="7"/>
      <c r="F393" s="42"/>
      <c r="G393" s="61" t="e">
        <f t="shared" si="5"/>
        <v>#DIV/0!</v>
      </c>
    </row>
    <row r="394" spans="1:7" ht="38.25" outlineLevel="5" collapsed="1" x14ac:dyDescent="0.2">
      <c r="A394" s="9" t="s">
        <v>202</v>
      </c>
      <c r="B394" s="55" t="s">
        <v>477</v>
      </c>
      <c r="C394" s="10" t="s">
        <v>478</v>
      </c>
      <c r="D394" s="11">
        <v>1499600</v>
      </c>
      <c r="E394" s="11">
        <v>1499600</v>
      </c>
      <c r="F394" s="41">
        <v>1499600</v>
      </c>
      <c r="G394" s="61">
        <f t="shared" si="5"/>
        <v>100</v>
      </c>
    </row>
    <row r="395" spans="1:7" ht="38.25" hidden="1" outlineLevel="7" x14ac:dyDescent="0.2">
      <c r="A395" s="5" t="s">
        <v>202</v>
      </c>
      <c r="B395" s="56" t="s">
        <v>477</v>
      </c>
      <c r="C395" s="6" t="s">
        <v>478</v>
      </c>
      <c r="D395" s="7">
        <v>1499600</v>
      </c>
      <c r="E395" s="7"/>
      <c r="F395" s="42"/>
      <c r="G395" s="61" t="e">
        <f t="shared" ref="G395:G407" si="6">F395/E395*100</f>
        <v>#DIV/0!</v>
      </c>
    </row>
    <row r="396" spans="1:7" ht="63.75" outlineLevel="5" collapsed="1" x14ac:dyDescent="0.2">
      <c r="A396" s="9" t="s">
        <v>128</v>
      </c>
      <c r="B396" s="55" t="s">
        <v>479</v>
      </c>
      <c r="C396" s="10" t="s">
        <v>480</v>
      </c>
      <c r="D396" s="11">
        <v>2320250</v>
      </c>
      <c r="E396" s="11">
        <v>2320250</v>
      </c>
      <c r="F396" s="41">
        <v>2311288.0099999998</v>
      </c>
      <c r="G396" s="61">
        <f t="shared" si="6"/>
        <v>99.61374894946664</v>
      </c>
    </row>
    <row r="397" spans="1:7" ht="63.75" hidden="1" outlineLevel="7" x14ac:dyDescent="0.2">
      <c r="A397" s="5" t="s">
        <v>128</v>
      </c>
      <c r="B397" s="56" t="s">
        <v>479</v>
      </c>
      <c r="C397" s="6" t="s">
        <v>480</v>
      </c>
      <c r="D397" s="7">
        <v>2320250</v>
      </c>
      <c r="E397" s="7"/>
      <c r="F397" s="42"/>
      <c r="G397" s="61" t="e">
        <f t="shared" si="6"/>
        <v>#DIV/0!</v>
      </c>
    </row>
    <row r="398" spans="1:7" ht="38.25" outlineLevel="1" x14ac:dyDescent="0.2">
      <c r="A398" s="9" t="s">
        <v>128</v>
      </c>
      <c r="B398" s="55" t="s">
        <v>481</v>
      </c>
      <c r="C398" s="10" t="s">
        <v>482</v>
      </c>
      <c r="D398" s="11">
        <v>75000</v>
      </c>
      <c r="E398" s="11">
        <v>75000</v>
      </c>
      <c r="F398" s="39">
        <v>75000</v>
      </c>
      <c r="G398" s="61">
        <f t="shared" si="6"/>
        <v>100</v>
      </c>
    </row>
    <row r="399" spans="1:7" ht="38.25" outlineLevel="2" x14ac:dyDescent="0.2">
      <c r="A399" s="9" t="s">
        <v>128</v>
      </c>
      <c r="B399" s="55" t="s">
        <v>483</v>
      </c>
      <c r="C399" s="10" t="s">
        <v>484</v>
      </c>
      <c r="D399" s="11">
        <v>75000</v>
      </c>
      <c r="E399" s="11">
        <v>75000</v>
      </c>
      <c r="F399" s="39">
        <v>75000</v>
      </c>
      <c r="G399" s="61">
        <f t="shared" si="6"/>
        <v>100</v>
      </c>
    </row>
    <row r="400" spans="1:7" ht="38.25" outlineLevel="3" x14ac:dyDescent="0.2">
      <c r="A400" s="9" t="s">
        <v>128</v>
      </c>
      <c r="B400" s="55" t="s">
        <v>485</v>
      </c>
      <c r="C400" s="10" t="s">
        <v>486</v>
      </c>
      <c r="D400" s="11">
        <v>75000</v>
      </c>
      <c r="E400" s="11">
        <v>75000</v>
      </c>
      <c r="F400" s="39">
        <v>75000</v>
      </c>
      <c r="G400" s="61">
        <f t="shared" si="6"/>
        <v>100</v>
      </c>
    </row>
    <row r="401" spans="1:7" ht="51" outlineLevel="4" collapsed="1" x14ac:dyDescent="0.2">
      <c r="A401" s="9" t="s">
        <v>128</v>
      </c>
      <c r="B401" s="55" t="s">
        <v>487</v>
      </c>
      <c r="C401" s="10" t="s">
        <v>488</v>
      </c>
      <c r="D401" s="11">
        <v>75000</v>
      </c>
      <c r="E401" s="11">
        <v>75000</v>
      </c>
      <c r="F401" s="39">
        <v>75000</v>
      </c>
      <c r="G401" s="61">
        <f t="shared" si="6"/>
        <v>100</v>
      </c>
    </row>
    <row r="402" spans="1:7" ht="51" hidden="1" outlineLevel="7" x14ac:dyDescent="0.2">
      <c r="A402" s="5" t="s">
        <v>128</v>
      </c>
      <c r="B402" s="56" t="s">
        <v>487</v>
      </c>
      <c r="C402" s="6" t="s">
        <v>488</v>
      </c>
      <c r="D402" s="7">
        <v>75000</v>
      </c>
      <c r="E402" s="7"/>
      <c r="F402" s="42"/>
      <c r="G402" s="61" t="e">
        <f t="shared" si="6"/>
        <v>#DIV/0!</v>
      </c>
    </row>
    <row r="403" spans="1:7" ht="38.25" outlineLevel="1" x14ac:dyDescent="0.2">
      <c r="A403" s="9" t="s">
        <v>128</v>
      </c>
      <c r="B403" s="55" t="s">
        <v>489</v>
      </c>
      <c r="C403" s="10" t="s">
        <v>490</v>
      </c>
      <c r="D403" s="11">
        <v>-207771.22</v>
      </c>
      <c r="E403" s="11">
        <v>-207771.22</v>
      </c>
      <c r="F403" s="39">
        <v>-207771.22</v>
      </c>
      <c r="G403" s="61">
        <f t="shared" si="6"/>
        <v>100</v>
      </c>
    </row>
    <row r="404" spans="1:7" ht="51" outlineLevel="2" x14ac:dyDescent="0.2">
      <c r="A404" s="9" t="s">
        <v>128</v>
      </c>
      <c r="B404" s="55" t="s">
        <v>491</v>
      </c>
      <c r="C404" s="10" t="s">
        <v>492</v>
      </c>
      <c r="D404" s="11">
        <v>-207771.22</v>
      </c>
      <c r="E404" s="11">
        <v>-207771.22</v>
      </c>
      <c r="F404" s="39">
        <v>-207771.22</v>
      </c>
      <c r="G404" s="61">
        <f t="shared" si="6"/>
        <v>100</v>
      </c>
    </row>
    <row r="405" spans="1:7" ht="51" outlineLevel="3" collapsed="1" x14ac:dyDescent="0.2">
      <c r="A405" s="9" t="s">
        <v>128</v>
      </c>
      <c r="B405" s="55" t="s">
        <v>493</v>
      </c>
      <c r="C405" s="10" t="s">
        <v>494</v>
      </c>
      <c r="D405" s="11">
        <v>-207771.22</v>
      </c>
      <c r="E405" s="11">
        <v>-207771.22</v>
      </c>
      <c r="F405" s="39">
        <v>-207771.22</v>
      </c>
      <c r="G405" s="61">
        <f t="shared" si="6"/>
        <v>100</v>
      </c>
    </row>
    <row r="406" spans="1:7" ht="51" hidden="1" outlineLevel="7" x14ac:dyDescent="0.2">
      <c r="A406" s="5" t="s">
        <v>128</v>
      </c>
      <c r="B406" s="56" t="s">
        <v>493</v>
      </c>
      <c r="C406" s="6" t="s">
        <v>494</v>
      </c>
      <c r="D406" s="7">
        <v>-207771.22</v>
      </c>
      <c r="E406" s="7"/>
      <c r="F406" s="42"/>
      <c r="G406" s="61" t="e">
        <f t="shared" si="6"/>
        <v>#DIV/0!</v>
      </c>
    </row>
    <row r="407" spans="1:7" x14ac:dyDescent="0.2">
      <c r="A407" s="13" t="s">
        <v>495</v>
      </c>
      <c r="B407" s="60"/>
      <c r="C407" s="14"/>
      <c r="D407" s="15">
        <v>1357711606.76</v>
      </c>
      <c r="E407" s="15">
        <v>1360404945.4100001</v>
      </c>
      <c r="F407" s="49">
        <f>F245+F10</f>
        <v>1339237827.7</v>
      </c>
      <c r="G407" s="61">
        <f t="shared" si="6"/>
        <v>98.444057574076169</v>
      </c>
    </row>
    <row r="408" spans="1:7" ht="12.75" customHeight="1" x14ac:dyDescent="0.2">
      <c r="E408" s="29"/>
    </row>
  </sheetData>
  <mergeCells count="5">
    <mergeCell ref="A1:D1"/>
    <mergeCell ref="D4:G4"/>
    <mergeCell ref="A7:G7"/>
    <mergeCell ref="F2:G2"/>
    <mergeCell ref="F3:G3"/>
  </mergeCells>
  <pageMargins left="0.75" right="0.75" top="1" bottom="1" header="0.5" footer="0.5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  в решение</vt:lpstr>
      <vt:lpstr>'Приложение 1  в решение'!APPT</vt:lpstr>
      <vt:lpstr>'Приложение 1  в решение'!FIO</vt:lpstr>
      <vt:lpstr>'Приложение 1  в решение'!SIGN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56fopgaa</dc:creator>
  <dc:description>POI HSSF rep:2.56.0.8</dc:description>
  <cp:lastModifiedBy>user</cp:lastModifiedBy>
  <cp:lastPrinted>2024-03-26T02:58:47Z</cp:lastPrinted>
  <dcterms:created xsi:type="dcterms:W3CDTF">2023-12-28T03:24:10Z</dcterms:created>
  <dcterms:modified xsi:type="dcterms:W3CDTF">2024-03-26T02:59:47Z</dcterms:modified>
</cp:coreProperties>
</file>