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4940" windowHeight="8670"/>
  </bookViews>
  <sheets>
    <sheet name="ДЧБ (2)" sheetId="4" r:id="rId1"/>
  </sheets>
  <definedNames>
    <definedName name="_xlnm._FilterDatabase" localSheetId="0" hidden="1">'ДЧБ (2)'!$A$6:$K$106</definedName>
    <definedName name="APPT" localSheetId="0">'ДЧБ (2)'!#REF!</definedName>
    <definedName name="FIO" localSheetId="0">'ДЧБ (2)'!#REF!</definedName>
    <definedName name="LAST_CELL" localSheetId="0">'ДЧБ (2)'!$H$108</definedName>
    <definedName name="SIGN" localSheetId="0">'ДЧБ (2)'!#REF!</definedName>
    <definedName name="_xlnm.Print_Titles" localSheetId="0">'ДЧБ (2)'!$6:$6</definedName>
    <definedName name="_xlnm.Print_Area" localSheetId="0">'ДЧБ (2)'!$A$1:$J$107</definedName>
  </definedNames>
  <calcPr calcId="144525"/>
</workbook>
</file>

<file path=xl/calcChain.xml><?xml version="1.0" encoding="utf-8"?>
<calcChain xmlns="http://schemas.openxmlformats.org/spreadsheetml/2006/main">
  <c r="D82" i="4" l="1"/>
  <c r="D105" i="4" l="1"/>
  <c r="D104" i="4" s="1"/>
  <c r="D103" i="4" s="1"/>
  <c r="F107" i="4"/>
  <c r="G107" i="4"/>
  <c r="E87" i="4"/>
  <c r="J87" i="4"/>
  <c r="I87" i="4"/>
  <c r="D87" i="4"/>
  <c r="F98" i="4"/>
  <c r="G98" i="4"/>
  <c r="F89" i="4"/>
  <c r="G89" i="4"/>
  <c r="D84" i="4"/>
  <c r="F81" i="4"/>
  <c r="G81" i="4"/>
  <c r="D53" i="4"/>
  <c r="E53" i="4" l="1"/>
  <c r="F23" i="4"/>
  <c r="G23" i="4"/>
  <c r="J22" i="4"/>
  <c r="I22" i="4"/>
  <c r="E22" i="4"/>
  <c r="D22" i="4"/>
  <c r="J25" i="4"/>
  <c r="I25" i="4"/>
  <c r="E25" i="4"/>
  <c r="D25" i="4"/>
  <c r="F45" i="4"/>
  <c r="G45" i="4"/>
  <c r="F46" i="4"/>
  <c r="G46" i="4"/>
  <c r="F48" i="4"/>
  <c r="G48" i="4"/>
  <c r="J18" i="4"/>
  <c r="F22" i="4" l="1"/>
  <c r="G22" i="4"/>
  <c r="F32" i="4"/>
  <c r="G32" i="4"/>
  <c r="F27" i="4"/>
  <c r="G27" i="4"/>
  <c r="F26" i="4"/>
  <c r="G26" i="4"/>
  <c r="F19" i="4"/>
  <c r="G33" i="4" l="1"/>
  <c r="F11" i="4"/>
  <c r="F14" i="4"/>
  <c r="F17" i="4"/>
  <c r="F21" i="4"/>
  <c r="F28" i="4"/>
  <c r="F29" i="4"/>
  <c r="F30" i="4"/>
  <c r="F31" i="4"/>
  <c r="F33" i="4"/>
  <c r="F34" i="4"/>
  <c r="F35" i="4"/>
  <c r="F36" i="4"/>
  <c r="F37" i="4"/>
  <c r="F38" i="4"/>
  <c r="F39" i="4"/>
  <c r="F40" i="4"/>
  <c r="F41" i="4"/>
  <c r="F42" i="4"/>
  <c r="F43" i="4"/>
  <c r="F44" i="4"/>
  <c r="F47" i="4"/>
  <c r="F49" i="4"/>
  <c r="F50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5" i="4"/>
  <c r="F77" i="4"/>
  <c r="F79" i="4"/>
  <c r="F83" i="4"/>
  <c r="F85" i="4"/>
  <c r="F88" i="4"/>
  <c r="F90" i="4"/>
  <c r="F91" i="4"/>
  <c r="F92" i="4"/>
  <c r="F93" i="4"/>
  <c r="F94" i="4"/>
  <c r="F95" i="4"/>
  <c r="F96" i="4"/>
  <c r="F97" i="4"/>
  <c r="F102" i="4"/>
  <c r="F106" i="4"/>
  <c r="G88" i="4" l="1"/>
  <c r="J105" i="4"/>
  <c r="I105" i="4"/>
  <c r="E105" i="4"/>
  <c r="G83" i="4"/>
  <c r="J82" i="4"/>
  <c r="I82" i="4"/>
  <c r="E82" i="4"/>
  <c r="F105" i="4" l="1"/>
  <c r="F87" i="4"/>
  <c r="F25" i="4"/>
  <c r="G82" i="4"/>
  <c r="D74" i="4"/>
  <c r="G49" i="4"/>
  <c r="G42" i="4"/>
  <c r="G41" i="4"/>
  <c r="G39" i="4"/>
  <c r="G35" i="4"/>
  <c r="G34" i="4"/>
  <c r="G31" i="4"/>
  <c r="F82" i="4" l="1"/>
  <c r="J53" i="4"/>
  <c r="I53" i="4"/>
  <c r="G43" i="4"/>
  <c r="J16" i="4"/>
  <c r="I16" i="4"/>
  <c r="E16" i="4"/>
  <c r="D16" i="4"/>
  <c r="G17" i="4"/>
  <c r="G72" i="4"/>
  <c r="F16" i="4" l="1"/>
  <c r="G16" i="4"/>
  <c r="I74" i="4"/>
  <c r="G106" i="4" l="1"/>
  <c r="J104" i="4"/>
  <c r="J103" i="4" s="1"/>
  <c r="I104" i="4"/>
  <c r="I103" i="4" s="1"/>
  <c r="G102" i="4"/>
  <c r="J101" i="4"/>
  <c r="J100" i="4" s="1"/>
  <c r="J99" i="4" s="1"/>
  <c r="I101" i="4"/>
  <c r="I100" i="4" s="1"/>
  <c r="I99" i="4" s="1"/>
  <c r="E101" i="4"/>
  <c r="D101" i="4"/>
  <c r="D100" i="4" s="1"/>
  <c r="D99" i="4" s="1"/>
  <c r="G97" i="4"/>
  <c r="G96" i="4"/>
  <c r="G95" i="4"/>
  <c r="G94" i="4"/>
  <c r="G93" i="4"/>
  <c r="G92" i="4"/>
  <c r="G91" i="4"/>
  <c r="G90" i="4"/>
  <c r="J86" i="4"/>
  <c r="I86" i="4"/>
  <c r="D86" i="4"/>
  <c r="D80" i="4" s="1"/>
  <c r="G85" i="4"/>
  <c r="J84" i="4"/>
  <c r="I84" i="4"/>
  <c r="E84" i="4"/>
  <c r="G79" i="4"/>
  <c r="J78" i="4"/>
  <c r="I78" i="4"/>
  <c r="E78" i="4"/>
  <c r="D78" i="4"/>
  <c r="G77" i="4"/>
  <c r="J76" i="4"/>
  <c r="I76" i="4"/>
  <c r="E76" i="4"/>
  <c r="D76" i="4"/>
  <c r="G75" i="4"/>
  <c r="J74" i="4"/>
  <c r="E74" i="4"/>
  <c r="F74" i="4" s="1"/>
  <c r="G73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J52" i="4"/>
  <c r="I52" i="4"/>
  <c r="G50" i="4"/>
  <c r="G47" i="4"/>
  <c r="G44" i="4"/>
  <c r="G40" i="4"/>
  <c r="G38" i="4"/>
  <c r="G37" i="4"/>
  <c r="G36" i="4"/>
  <c r="G30" i="4"/>
  <c r="G29" i="4"/>
  <c r="G28" i="4"/>
  <c r="J24" i="4"/>
  <c r="J15" i="4" s="1"/>
  <c r="I24" i="4"/>
  <c r="I15" i="4" s="1"/>
  <c r="D24" i="4"/>
  <c r="D15" i="4" s="1"/>
  <c r="G21" i="4"/>
  <c r="J20" i="4"/>
  <c r="I20" i="4"/>
  <c r="E20" i="4"/>
  <c r="D20" i="4"/>
  <c r="G19" i="4"/>
  <c r="I18" i="4"/>
  <c r="E18" i="4"/>
  <c r="D18" i="4"/>
  <c r="G14" i="4"/>
  <c r="J13" i="4"/>
  <c r="J12" i="4" s="1"/>
  <c r="I13" i="4"/>
  <c r="I12" i="4" s="1"/>
  <c r="E13" i="4"/>
  <c r="D13" i="4"/>
  <c r="D12" i="4" s="1"/>
  <c r="G11" i="4"/>
  <c r="J10" i="4"/>
  <c r="I10" i="4"/>
  <c r="E10" i="4"/>
  <c r="D10" i="4"/>
  <c r="D9" i="4" l="1"/>
  <c r="F76" i="4"/>
  <c r="J9" i="4"/>
  <c r="I9" i="4"/>
  <c r="F101" i="4"/>
  <c r="F84" i="4"/>
  <c r="F18" i="4"/>
  <c r="F10" i="4"/>
  <c r="F20" i="4"/>
  <c r="F13" i="4"/>
  <c r="F78" i="4"/>
  <c r="D52" i="4"/>
  <c r="D51" i="4" s="1"/>
  <c r="F53" i="4"/>
  <c r="G105" i="4"/>
  <c r="J51" i="4"/>
  <c r="E104" i="4"/>
  <c r="I51" i="4"/>
  <c r="I80" i="4"/>
  <c r="G101" i="4"/>
  <c r="G84" i="4"/>
  <c r="G18" i="4"/>
  <c r="J80" i="4"/>
  <c r="G13" i="4"/>
  <c r="E12" i="4"/>
  <c r="E9" i="4" s="1"/>
  <c r="G10" i="4"/>
  <c r="G25" i="4"/>
  <c r="E52" i="4"/>
  <c r="E51" i="4" s="1"/>
  <c r="G53" i="4"/>
  <c r="G74" i="4"/>
  <c r="G76" i="4"/>
  <c r="G78" i="4"/>
  <c r="E86" i="4"/>
  <c r="F86" i="4" s="1"/>
  <c r="G87" i="4"/>
  <c r="E100" i="4"/>
  <c r="F100" i="4" s="1"/>
  <c r="E24" i="4"/>
  <c r="G104" i="4" l="1"/>
  <c r="F104" i="4"/>
  <c r="G12" i="4"/>
  <c r="F12" i="4"/>
  <c r="E15" i="4"/>
  <c r="F15" i="4" s="1"/>
  <c r="F24" i="4"/>
  <c r="F52" i="4"/>
  <c r="J8" i="4"/>
  <c r="J7" i="4" s="1"/>
  <c r="D8" i="4"/>
  <c r="D7" i="4" s="1"/>
  <c r="E103" i="4"/>
  <c r="I8" i="4"/>
  <c r="I7" i="4" s="1"/>
  <c r="F9" i="4"/>
  <c r="G86" i="4"/>
  <c r="E80" i="4"/>
  <c r="F80" i="4" s="1"/>
  <c r="G24" i="4"/>
  <c r="G52" i="4"/>
  <c r="F51" i="4"/>
  <c r="G100" i="4"/>
  <c r="E99" i="4"/>
  <c r="F99" i="4" s="1"/>
  <c r="G103" i="4" l="1"/>
  <c r="F103" i="4"/>
  <c r="G9" i="4"/>
  <c r="G80" i="4"/>
  <c r="G99" i="4"/>
  <c r="G51" i="4"/>
  <c r="G15" i="4"/>
  <c r="E8" i="4"/>
  <c r="E7" i="4" s="1"/>
  <c r="F8" i="4" l="1"/>
  <c r="G8" i="4"/>
  <c r="F7" i="4" l="1"/>
  <c r="G7" i="4"/>
</calcChain>
</file>

<file path=xl/sharedStrings.xml><?xml version="1.0" encoding="utf-8"?>
<sst xmlns="http://schemas.openxmlformats.org/spreadsheetml/2006/main" count="348" uniqueCount="247">
  <si>
    <t>Гл. администратор</t>
  </si>
  <si>
    <t>КВД</t>
  </si>
  <si>
    <t>Наименование КВД</t>
  </si>
  <si>
    <t>000</t>
  </si>
  <si>
    <t>408</t>
  </si>
  <si>
    <t>062</t>
  </si>
  <si>
    <t>078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</si>
  <si>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</si>
  <si>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</si>
  <si>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</si>
  <si>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</si>
  <si>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094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</si>
  <si>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</si>
  <si>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</si>
  <si>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</si>
  <si>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</si>
  <si>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</si>
  <si>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</si>
  <si>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</si>
  <si>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</si>
  <si>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</si>
  <si>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</si>
  <si>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</si>
  <si>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</si>
  <si>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</si>
  <si>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</si>
  <si>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20225304140000150</t>
  </si>
  <si>
    <t>066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</si>
  <si>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</si>
  <si>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</si>
  <si>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</si>
  <si>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</si>
  <si>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20229999147395150</t>
  </si>
  <si>
    <t>20229999147397150</t>
  </si>
  <si>
    <t>20229999147456150</t>
  </si>
  <si>
    <t>20229999147488150</t>
  </si>
  <si>
    <t>20229999147509150</t>
  </si>
  <si>
    <t>20229999147563150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</si>
  <si>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</si>
  <si>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</si>
  <si>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20229999147607150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</si>
  <si>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</si>
  <si>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</si>
  <si>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</si>
  <si>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</si>
  <si>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</si>
  <si>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</si>
  <si>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</si>
  <si>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</si>
  <si>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</si>
  <si>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</si>
  <si>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</si>
  <si>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</si>
  <si>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</si>
  <si>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</si>
  <si>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</si>
  <si>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20230024147514150</t>
  </si>
  <si>
    <t>20230024147517150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</si>
  <si>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</si>
  <si>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</si>
  <si>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</si>
  <si>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</si>
  <si>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</si>
  <si>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</si>
  <si>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</si>
  <si>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</si>
  <si>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</si>
  <si>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</si>
  <si>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</si>
  <si>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</si>
  <si>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</si>
  <si>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</si>
  <si>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</si>
  <si>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</si>
  <si>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</si>
  <si>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</si>
  <si>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</si>
  <si>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</si>
  <si>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</si>
  <si>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</si>
  <si>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20235118000000150</t>
  </si>
  <si>
    <t>20235118140000150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</si>
  <si>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</si>
  <si>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</si>
  <si>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</si>
  <si>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20240000000000150</t>
  </si>
  <si>
    <t>Иные межбюджетные трансферты</t>
  </si>
  <si>
    <t>20245303000000150</t>
  </si>
  <si>
    <t>20245303140000150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</si>
  <si>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</si>
  <si>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</si>
  <si>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</si>
  <si>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</si>
  <si>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</si>
  <si>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</si>
  <si>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</si>
  <si>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</si>
  <si>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</si>
  <si>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</si>
  <si>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</si>
  <si>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</si>
  <si>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Отклонение</t>
  </si>
  <si>
    <t>к Пояснительной записке</t>
  </si>
  <si>
    <t>(рублей)</t>
  </si>
  <si>
    <t>Бюджетные назначения 
2024 год</t>
  </si>
  <si>
    <t>20230024147846150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</si>
  <si>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</si>
  <si>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</si>
  <si>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20229999147413150</t>
  </si>
  <si>
    <t>20230024147587150</t>
  </si>
  <si>
    <t>20225519140000150</t>
  </si>
  <si>
    <t>20229999147668150</t>
  </si>
  <si>
    <t>20249999147412150</t>
  </si>
  <si>
    <t>20249999147418150</t>
  </si>
  <si>
    <t>20249999147463150</t>
  </si>
  <si>
    <t>20249999147484150</t>
  </si>
  <si>
    <t>20249999147555150</t>
  </si>
  <si>
    <t>20249999147641150</t>
  </si>
  <si>
    <t>20249999147749150</t>
  </si>
  <si>
    <t>20225519000000150</t>
  </si>
  <si>
    <t>Субсидии бюджетам на поддержку отрасли культуры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</si>
  <si>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</si>
  <si>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</si>
  <si>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</si>
  <si>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</si>
  <si>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</si>
  <si>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</si>
  <si>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</si>
  <si>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</si>
  <si>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</si>
  <si>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</si>
  <si>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</si>
  <si>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</si>
  <si>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</si>
  <si>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</si>
  <si>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</si>
  <si>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21900000000000000</t>
  </si>
  <si>
    <t>21900000140000150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</si>
  <si>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</si>
  <si>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</si>
  <si>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Бюджетные назначения 
2025 год</t>
  </si>
  <si>
    <t>Бюджетные назначения 
2026 год</t>
  </si>
  <si>
    <t>20230024147685150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</si>
  <si>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</si>
  <si>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20225172140000150</t>
  </si>
  <si>
    <t>20225172000000150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</si>
  <si>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</si>
  <si>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</si>
  <si>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202299991475821550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</si>
  <si>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</si>
  <si>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20229999147470150</t>
  </si>
  <si>
    <t>20229999147568150</t>
  </si>
  <si>
    <t>20229999147572150</t>
  </si>
  <si>
    <t>20229999147579150</t>
  </si>
  <si>
    <t>20245179140000150</t>
  </si>
  <si>
    <t>20249999140853150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</si>
  <si>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</si>
  <si>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</si>
  <si>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</si>
  <si>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</si>
  <si>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</si>
  <si>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</si>
  <si>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</si>
  <si>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</si>
  <si>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</si>
  <si>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</si>
  <si>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</si>
  <si>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</si>
  <si>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</si>
  <si>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</si>
  <si>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</si>
  <si>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округов (на поддержку деятельности муниципальных молодежных центров)</t>
  </si>
  <si>
    <t>Межбюджетные трансферты бюджету Шарыповского муниципального округа на 2024 - 2027 годы</t>
  </si>
  <si>
    <t>Приложение 6 к проекту "О краевом бюджете на 2025 год и плановый период 2026 и 2027 годов"</t>
  </si>
  <si>
    <t>Темп роста 2025 года к 2024 году, %</t>
  </si>
  <si>
    <t>Основание для включения в бюджет  2025, 2026, 2027 годов</t>
  </si>
  <si>
    <t>Бюджетные назначения 
2027 год</t>
  </si>
  <si>
    <t>Приложение 45 к проекту "О краевом бюджете на 2025 год и плановый период 2026 и 2027 годов"</t>
  </si>
  <si>
    <t>20229999141521150</t>
  </si>
  <si>
    <t>20229999142650150</t>
  </si>
  <si>
    <t>Прочие субсидии бюджетам муниципальных округов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</si>
  <si>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округов (на выполнение требований федеральных стандартов спортивной подготовки)</t>
  </si>
  <si>
    <t>Приложение 47 к проекту "О краевом бюджете на 2025 год и плановый период 2026 и 2027 годов"</t>
  </si>
  <si>
    <t>Приложение 53 к проекту "О краевом бюджете на 2025 год и плановый период 2026 и 2027 годов"</t>
  </si>
  <si>
    <t>20229999147437150</t>
  </si>
  <si>
    <t>Прочие субсидии бюджетам муниципальных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</si>
  <si>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Приложение 56 к проекту "О краевом бюджете на 2025 год и плановый период 2026 и 2027 годов"</t>
  </si>
  <si>
    <t>20229999147454150</t>
  </si>
  <si>
    <t>Прочие субсидии бюджетам муниципальных округов (на развитие системы патриотического воспитания в рамках деятельности муниципальных молодежных центров)</t>
  </si>
  <si>
    <t>20229999147472150</t>
  </si>
  <si>
    <t>Прочие субсидии бюджетам муниципальных округов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</si>
  <si>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Приложение 43 к проекту "О краевом бюджете на 2025 год и плановый период 2026 и 2027 годов"</t>
  </si>
  <si>
    <t>Приложение 42 к проекту "О краевом бюджете на 2025 год и плановый период 2026 и 2027 годов"</t>
  </si>
  <si>
    <t>20229999147583150</t>
  </si>
  <si>
    <t>Приложение 46 к проекту "О краевом бюджете на 2025 год и плановый период 2026 и 2027 годов"</t>
  </si>
  <si>
    <t>Приложение 50 к проекту "О краевом бюджете на 2025 год и плановый период 2026 и 2027 годов"</t>
  </si>
  <si>
    <t>20229999147742150</t>
  </si>
  <si>
    <t>Прочие субсидии бюджетам муниципальных округов (на реализацию комплексных проектов по благоустройству территорий)</t>
  </si>
  <si>
    <t>20229999147675150</t>
  </si>
  <si>
    <t>Прочие субсидии бюджетам муниципальных округов (на приобретение извещателей дымовых автономных отдельным категориям граждан в целях оснащения ими жилых помещений)</t>
  </si>
  <si>
    <t>20229999147645150</t>
  </si>
  <si>
    <t>Прочие субсидии бюджетам муниципальных округов (на создание условий для обеспечения услугами связи малочисленных и труднодоступных населенных пунктов Красноярского края)</t>
  </si>
  <si>
    <t>Субсидии бюджетам муниципальных округов (на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</t>
  </si>
  <si>
    <t>20225599140000150</t>
  </si>
  <si>
    <t>Приложение 23 к проекту "О краевом бюджете на 2025 год и плановый период 2026 и 2027 годов"</t>
  </si>
  <si>
    <t>Приложение 20 к проекту "О краевом бюджете на 2025 год и плановый период 2026 и 2027 годов"</t>
  </si>
  <si>
    <t>Приложение 29 к проекту "О краевом бюджете на 2025 год и плановый период 2026 и 2027 годов"</t>
  </si>
  <si>
    <t>Приложение 16 к проекту "О краевом бюджете на 2025 год и плановый период 2026 и 2027 годов"</t>
  </si>
  <si>
    <t>Приложение 14 к проекту "О краевом бюджете на 2025 год и плановый период 2026 и 2027 годов"</t>
  </si>
  <si>
    <t>Приложение 13 к проекту "О краевом бюджете на 2025 год и плановый период 2026 и 2027 годов"</t>
  </si>
  <si>
    <t>Приложение 32 к проекту "О краевом бюджете на 2025 год и плановый период 2026 и 2027 годов"</t>
  </si>
  <si>
    <t>Приложение 30 к проекту "О краевом бюджете на 2025 год и плановый период 2026 и 2027 годов"</t>
  </si>
  <si>
    <t>Приложение 11 к проекту "О краевом бюджете на 2025 год и плановый период 2026 и 2027 годов"</t>
  </si>
  <si>
    <t>Приложение 21 к проекту "О краевом бюджете на 2025 год и плановый период 2026 и 2027 годов"</t>
  </si>
  <si>
    <t>Приложение 12 к проекту "О краевом бюджете на 2025 год и плановый период 2026 и 2027 годов"</t>
  </si>
  <si>
    <t>Приложение 36 к проекту "О краевом бюджете на 2025 год и плановый период 2026 и 2027 годов"</t>
  </si>
  <si>
    <t>Приложение 19 к проекту "О краевом бюджете на 2025 год и плановый период 2026 и 2027 годов"</t>
  </si>
  <si>
    <t>Приложение 37 к проекту "О краевом бюджете на 2025 год и плановый период 2026 и 2027 годов"</t>
  </si>
  <si>
    <t>Приложение 28 к проекту "О краевом бюджете на 2025 год и плановый период 2026 и 2027 годов"</t>
  </si>
  <si>
    <t>Приложение 35 к проекту "О краевом бюджете на 2025 год и плановый период 2026 и 2027 годов"</t>
  </si>
  <si>
    <t>Приложение 26 к проекту "О краевом бюджете на 2025 год и плановый период 2026 и 2027 годов"</t>
  </si>
  <si>
    <t>Приложение 15 к проекту "О краевом бюджете на 2025 год и плановый период 2026 и 2027 годов"</t>
  </si>
  <si>
    <t>Приложение 17 к проекту "О краевом бюджете на 2025 год и плановый период 2026 и 2027 годов"</t>
  </si>
  <si>
    <t>Приложение 33 к проекту "О краевом бюджете на 2025 год и плановый период 2026 и 2027 годов"</t>
  </si>
  <si>
    <t>Приложение 34 к проекту "О краевом бюджете на 2025 год и плановый период 2026 и 2027 годов"</t>
  </si>
  <si>
    <t>20245050140000150</t>
  </si>
  <si>
    <t>Межбюджетные трансферты, передаваемые бюджетам муниципальных округов (на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организаций)</t>
  </si>
  <si>
    <t>20249999141032150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</si>
  <si>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</si>
  <si>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20249999147848150</t>
  </si>
  <si>
    <t>Прочие межбюджетные трансферты, передаваемые бюджетам муниципальных округов (на устройство спортивных сооружений в сельской местности)</t>
  </si>
  <si>
    <t>Дотации бюджетам муниципальных округов (на частичную компенсацию расходов на повышение размеров оплаты труда работникам бюджетной сферы)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</si>
  <si>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</si>
  <si>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</si>
  <si>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служб)</t>
  </si>
  <si>
    <t>Прочие субсидии бюджетам муниципальных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</si>
  <si>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</si>
  <si>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>Субвенции бюджетам муниципальных округов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</si>
  <si>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</si>
  <si>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операции)</t>
  </si>
  <si>
    <t>Прочие межбюджетные трансферты, передаваемые бюджетам муниципальных округов (на обеспечение первичных мер пожарной безопасности)</t>
  </si>
  <si>
    <t>Прочие межбюджетные трансферты, передаваемые бюджетам муниципальных округов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</si>
  <si>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</si>
  <si>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округов (на осуществление расходов, направленных на реализацию мероприятий по поддержке местных инициатив)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</si>
  <si>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Ораки)</t>
  </si>
  <si>
    <t>20304099140040150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</si>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</sst>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/>
    <xf numFmtId="4" fontId="1" fillId="0" borderId="0" xfId="0" applyNumberFormat="1" applyFont="1" applyFill="1"/>
    <xf numFmtId="0" fontId="1" fillId="0" borderId="1" xfId="0" applyFont="1" applyFill="1" applyBorder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Alignment="1"/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/>
    <xf numFmtId="49" fontId="3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0FA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7"/>
  <sheetViews>
    <sheetView showGridLines="0" tabSelected="1" view="pageBreakPreview" zoomScale="85" zoomScaleNormal="80" zoomScaleSheetLayoutView="85" workbookViewId="0">
      <selection activeCell="G14" sqref="G14:H14"/>
    </sheetView>
  </sheetViews>
  <sheetFormatPr defaultColWidth="9.140625" defaultRowHeight="15.75" outlineLevelRow="5" x14ac:dyDescent="0.25"/>
  <cols>
    <col min="1" max="1" width="9.28515625" style="4" customWidth="1"/>
    <col min="2" max="2" width="22.5703125" style="4" customWidth="1"/>
    <col min="3" max="3" width="53.5703125" style="4" customWidth="1"/>
    <col min="4" max="7" width="17.7109375" style="4" customWidth="1"/>
    <col min="8" max="8" width="36.85546875" style="4" customWidth="1"/>
    <col min="9" max="10" width="17.7109375" style="4" customWidth="1"/>
    <col min="11" max="12" width="36" style="4" customWidth="1"/>
    <col min="13" max="16384" width="9.140625" style="4"/>
  </cols>
  <sheetData>
    <row r="1" spans="1:12" x14ac:dyDescent="0.25">
      <c r="A1" s="7"/>
      <c r="B1" s="8"/>
      <c r="C1" s="8"/>
      <c r="D1" s="8"/>
      <c r="E1" s="8"/>
      <c r="F1" s="8"/>
      <c r="G1" s="8"/>
      <c r="I1" s="19" t="s">
        <v>246</v>
      </c>
    </row>
    <row r="2" spans="1:12" x14ac:dyDescent="0.25">
      <c r="A2" s="7"/>
      <c r="B2" s="8"/>
      <c r="C2" s="8"/>
      <c r="D2" s="9"/>
      <c r="E2" s="8"/>
      <c r="F2" s="8"/>
      <c r="G2" s="8"/>
      <c r="I2" s="12" t="s">
        <v>102</v>
      </c>
    </row>
    <row r="3" spans="1:12" x14ac:dyDescent="0.25">
      <c r="A3" s="7"/>
      <c r="B3" s="8"/>
      <c r="C3" s="8"/>
      <c r="D3" s="14"/>
      <c r="E3" s="9"/>
      <c r="F3" s="8"/>
      <c r="G3" s="8"/>
      <c r="H3" s="8"/>
      <c r="I3" s="5"/>
      <c r="J3" s="5"/>
    </row>
    <row r="4" spans="1:12" ht="30" customHeight="1" x14ac:dyDescent="0.25">
      <c r="A4" s="20" t="s">
        <v>172</v>
      </c>
      <c r="B4" s="20"/>
      <c r="C4" s="20"/>
      <c r="D4" s="20"/>
      <c r="E4" s="20"/>
      <c r="F4" s="20"/>
      <c r="G4" s="20"/>
      <c r="H4" s="20"/>
      <c r="I4" s="20"/>
      <c r="J4" s="20"/>
    </row>
    <row r="5" spans="1:12" x14ac:dyDescent="0.25">
      <c r="A5" s="10"/>
      <c r="B5" s="10"/>
      <c r="C5" s="10"/>
      <c r="D5" s="10"/>
      <c r="E5" s="11"/>
      <c r="F5" s="11"/>
      <c r="G5" s="8"/>
      <c r="H5" s="8"/>
      <c r="J5" s="2" t="s">
        <v>103</v>
      </c>
    </row>
    <row r="6" spans="1:12" ht="52.5" customHeight="1" x14ac:dyDescent="0.25">
      <c r="A6" s="1" t="s">
        <v>0</v>
      </c>
      <c r="B6" s="1" t="s">
        <v>1</v>
      </c>
      <c r="C6" s="1" t="s">
        <v>2</v>
      </c>
      <c r="D6" s="1" t="s">
        <v>104</v>
      </c>
      <c r="E6" s="1" t="s">
        <v>140</v>
      </c>
      <c r="F6" s="1" t="s">
        <v>174</v>
      </c>
      <c r="G6" s="1" t="s">
        <v>101</v>
      </c>
      <c r="H6" s="1" t="s">
        <v>175</v>
      </c>
      <c r="I6" s="1" t="s">
        <v>141</v>
      </c>
      <c r="J6" s="1" t="s">
        <v>176</v>
      </c>
    </row>
    <row r="7" spans="1:12" x14ac:dyDescent="0.25">
      <c r="A7" s="1" t="s">
        <v>3</v>
      </c>
      <c r="B7" s="1" t="s">
        <v>7</v>
      </c>
      <c r="C7" s="3" t="s">
        <v>8</v>
      </c>
      <c r="D7" s="13">
        <f>D8+D99+D103</f>
        <v>818360350.89999998</v>
      </c>
      <c r="E7" s="13">
        <f>E8+E99+E103</f>
        <v>508728400</v>
      </c>
      <c r="F7" s="13">
        <f>E7/D7*100</f>
        <v>62.164350880455153</v>
      </c>
      <c r="G7" s="13">
        <f>E7-D7</f>
        <v>-309631950.89999998</v>
      </c>
      <c r="H7" s="6"/>
      <c r="I7" s="13">
        <f>I8+I99+I103</f>
        <v>496170800</v>
      </c>
      <c r="J7" s="13">
        <f>J8+J99+J103</f>
        <v>488965000</v>
      </c>
    </row>
    <row r="8" spans="1:12" ht="47.25" outlineLevel="1" x14ac:dyDescent="0.25">
      <c r="A8" s="1" t="s">
        <v>3</v>
      </c>
      <c r="B8" s="1" t="s">
        <v>9</v>
      </c>
      <c r="C8" s="3" t="s">
        <v>10</v>
      </c>
      <c r="D8" s="13">
        <f>D9+D15+D51+D80</f>
        <v>820279992.23000002</v>
      </c>
      <c r="E8" s="13">
        <f>E9+E15+E51+E80</f>
        <v>508728400</v>
      </c>
      <c r="F8" s="13">
        <f>E8/D8*100</f>
        <v>62.018872192283901</v>
      </c>
      <c r="G8" s="13">
        <f t="shared" ref="G8:G74" si="0">E8-D8</f>
        <v>-311551592.23000002</v>
      </c>
      <c r="H8" s="6"/>
      <c r="I8" s="13">
        <f>I9+I15+I51+I80</f>
        <v>496170800</v>
      </c>
      <c r="J8" s="13">
        <f>J9+J15+J51+J80</f>
        <v>488965000</v>
      </c>
    </row>
    <row r="9" spans="1:12" ht="31.5" outlineLevel="2" x14ac:dyDescent="0.25">
      <c r="A9" s="1" t="s">
        <v>11</v>
      </c>
      <c r="B9" s="1" t="s">
        <v>12</v>
      </c>
      <c r="C9" s="3" t="s">
        <v>13</v>
      </c>
      <c r="D9" s="13">
        <f>D10+D12</f>
        <v>117901800</v>
      </c>
      <c r="E9" s="13">
        <f>E10+E12</f>
        <v>57922500</v>
      </c>
      <c r="F9" s="13">
        <f t="shared" ref="F9:F75" si="1">E9/D9*100</f>
        <v>49.127748685770698</v>
      </c>
      <c r="G9" s="13">
        <f t="shared" si="0"/>
        <v>-59979300</v>
      </c>
      <c r="H9" s="6"/>
      <c r="I9" s="13">
        <f t="shared" ref="I9:J9" si="2">I10+I12</f>
        <v>46338000</v>
      </c>
      <c r="J9" s="13">
        <f t="shared" si="2"/>
        <v>46338000</v>
      </c>
      <c r="K9" s="15"/>
    </row>
    <row r="10" spans="1:12" ht="31.5" outlineLevel="3" x14ac:dyDescent="0.25">
      <c r="A10" s="1" t="s">
        <v>11</v>
      </c>
      <c r="B10" s="1" t="s">
        <v>14</v>
      </c>
      <c r="C10" s="3" t="s">
        <v>15</v>
      </c>
      <c r="D10" s="13">
        <f>D11</f>
        <v>57922500</v>
      </c>
      <c r="E10" s="13">
        <f>E11</f>
        <v>57922500</v>
      </c>
      <c r="F10" s="13">
        <f t="shared" si="1"/>
        <v>100</v>
      </c>
      <c r="G10" s="13">
        <f t="shared" si="0"/>
        <v>0</v>
      </c>
      <c r="H10" s="6"/>
      <c r="I10" s="13">
        <f t="shared" ref="I10:J10" si="3">I11</f>
        <v>46338000</v>
      </c>
      <c r="J10" s="13">
        <f t="shared" si="3"/>
        <v>46338000</v>
      </c>
    </row>
    <row r="11" spans="1:12" ht="63" outlineLevel="4" x14ac:dyDescent="0.25">
      <c r="A11" s="1" t="s">
        <v>11</v>
      </c>
      <c r="B11" s="1" t="s">
        <v>16</v>
      </c>
      <c r="C11" s="3" t="s">
        <v>17</v>
      </c>
      <c r="D11" s="13">
        <v>57922500</v>
      </c>
      <c r="E11" s="13">
        <v>57922500</v>
      </c>
      <c r="F11" s="13">
        <f t="shared" si="1"/>
        <v>100</v>
      </c>
      <c r="G11" s="13">
        <f t="shared" si="0"/>
        <v>0</v>
      </c>
      <c r="H11" s="3" t="s">
        <v>173</v>
      </c>
      <c r="I11" s="13">
        <v>46338000</v>
      </c>
      <c r="J11" s="13">
        <v>46338000</v>
      </c>
    </row>
    <row r="12" spans="1:12" outlineLevel="3" x14ac:dyDescent="0.25">
      <c r="A12" s="1" t="s">
        <v>11</v>
      </c>
      <c r="B12" s="1" t="s">
        <v>18</v>
      </c>
      <c r="C12" s="3" t="s">
        <v>19</v>
      </c>
      <c r="D12" s="13">
        <f>D13</f>
        <v>59979300</v>
      </c>
      <c r="E12" s="13">
        <f>E13</f>
        <v>0</v>
      </c>
      <c r="F12" s="13">
        <f t="shared" si="1"/>
        <v>0</v>
      </c>
      <c r="G12" s="13">
        <f t="shared" si="0"/>
        <v>-59979300</v>
      </c>
      <c r="H12" s="6"/>
      <c r="I12" s="13">
        <f t="shared" ref="I12:J13" si="4">I13</f>
        <v>0</v>
      </c>
      <c r="J12" s="13">
        <f t="shared" si="4"/>
        <v>0</v>
      </c>
    </row>
    <row r="13" spans="1:12" ht="31.5" outlineLevel="4" x14ac:dyDescent="0.25">
      <c r="A13" s="1" t="s">
        <v>11</v>
      </c>
      <c r="B13" s="1" t="s">
        <v>20</v>
      </c>
      <c r="C13" s="3" t="s">
        <v>21</v>
      </c>
      <c r="D13" s="13">
        <f>D14</f>
        <v>59979300</v>
      </c>
      <c r="E13" s="13">
        <f>E14</f>
        <v>0</v>
      </c>
      <c r="F13" s="13">
        <f t="shared" si="1"/>
        <v>0</v>
      </c>
      <c r="G13" s="13">
        <f t="shared" si="0"/>
        <v>-59979300</v>
      </c>
      <c r="H13" s="6"/>
      <c r="I13" s="13">
        <f t="shared" si="4"/>
        <v>0</v>
      </c>
      <c r="J13" s="13">
        <f t="shared" si="4"/>
        <v>0</v>
      </c>
    </row>
    <row r="14" spans="1:12" ht="63" outlineLevel="5" x14ac:dyDescent="0.25">
      <c r="A14" s="1" t="s">
        <v>11</v>
      </c>
      <c r="B14" s="1" t="s">
        <v>22</v>
      </c>
      <c r="C14" s="3" t="s">
        <v>231</v>
      </c>
      <c r="D14" s="13">
        <v>59979300</v>
      </c>
      <c r="E14" s="13">
        <v>0</v>
      </c>
      <c r="F14" s="13">
        <f t="shared" si="1"/>
        <v>0</v>
      </c>
      <c r="G14" s="13">
        <f t="shared" si="0"/>
        <v>-59979300</v>
      </c>
      <c r="H14" s="6"/>
      <c r="I14" s="13">
        <v>0</v>
      </c>
      <c r="J14" s="13">
        <v>0</v>
      </c>
    </row>
    <row r="15" spans="1:12" ht="31.5" outlineLevel="2" x14ac:dyDescent="0.25">
      <c r="A15" s="1" t="s">
        <v>3</v>
      </c>
      <c r="B15" s="1" t="s">
        <v>23</v>
      </c>
      <c r="C15" s="3" t="s">
        <v>24</v>
      </c>
      <c r="D15" s="13">
        <f>D19+D21+D24+D23+D17</f>
        <v>174056040.26999998</v>
      </c>
      <c r="E15" s="13">
        <f>E19+E21+E24+E17</f>
        <v>18804300</v>
      </c>
      <c r="F15" s="13">
        <f t="shared" si="1"/>
        <v>10.803589447875702</v>
      </c>
      <c r="G15" s="13">
        <f t="shared" si="0"/>
        <v>-155251740.26999998</v>
      </c>
      <c r="H15" s="6"/>
      <c r="I15" s="13">
        <f t="shared" ref="I15:J15" si="5">I19+I21+I24+I17</f>
        <v>18753400</v>
      </c>
      <c r="J15" s="13">
        <f t="shared" si="5"/>
        <v>14414800</v>
      </c>
      <c r="K15" s="5"/>
      <c r="L15" s="5"/>
    </row>
    <row r="16" spans="1:12" ht="115.5" customHeight="1" outlineLevel="4" x14ac:dyDescent="0.25">
      <c r="A16" s="1" t="s">
        <v>6</v>
      </c>
      <c r="B16" s="1" t="s">
        <v>145</v>
      </c>
      <c r="C16" s="3" t="s">
        <v>147</v>
      </c>
      <c r="D16" s="13">
        <f>D17</f>
        <v>2919963.89</v>
      </c>
      <c r="E16" s="13">
        <f>E17</f>
        <v>0</v>
      </c>
      <c r="F16" s="13">
        <f t="shared" si="1"/>
        <v>0</v>
      </c>
      <c r="G16" s="13">
        <f t="shared" ref="G16" si="6">E16-D16</f>
        <v>-2919963.89</v>
      </c>
      <c r="H16" s="3"/>
      <c r="I16" s="13">
        <f t="shared" ref="I16:J16" si="7">I17</f>
        <v>0</v>
      </c>
      <c r="J16" s="13">
        <f t="shared" si="7"/>
        <v>0</v>
      </c>
    </row>
    <row r="17" spans="1:11" ht="115.5" customHeight="1" outlineLevel="4" x14ac:dyDescent="0.25">
      <c r="A17" s="1" t="s">
        <v>6</v>
      </c>
      <c r="B17" s="1" t="s">
        <v>144</v>
      </c>
      <c r="C17" s="3" t="s">
        <v>146</v>
      </c>
      <c r="D17" s="13">
        <v>2919963.89</v>
      </c>
      <c r="E17" s="13">
        <v>0</v>
      </c>
      <c r="F17" s="13">
        <f t="shared" si="1"/>
        <v>0</v>
      </c>
      <c r="G17" s="13">
        <f t="shared" ref="G17" si="8">E17-D17</f>
        <v>-2919963.89</v>
      </c>
      <c r="H17" s="3"/>
      <c r="I17" s="13">
        <v>0</v>
      </c>
      <c r="J17" s="13">
        <v>0</v>
      </c>
    </row>
    <row r="18" spans="1:11" ht="71.25" customHeight="1" outlineLevel="3" x14ac:dyDescent="0.25">
      <c r="A18" s="1" t="s">
        <v>6</v>
      </c>
      <c r="B18" s="1" t="s">
        <v>25</v>
      </c>
      <c r="C18" s="16" t="s">
        <v>157</v>
      </c>
      <c r="D18" s="13">
        <f>D19</f>
        <v>7109800</v>
      </c>
      <c r="E18" s="13">
        <f>E19</f>
        <v>7034900</v>
      </c>
      <c r="F18" s="13">
        <f t="shared" si="1"/>
        <v>98.94652451545754</v>
      </c>
      <c r="G18" s="13">
        <f t="shared" si="0"/>
        <v>-74900</v>
      </c>
      <c r="H18" s="6"/>
      <c r="I18" s="13">
        <f t="shared" ref="I18" si="9">I19</f>
        <v>6986700</v>
      </c>
      <c r="J18" s="13">
        <f>J19</f>
        <v>2842900</v>
      </c>
    </row>
    <row r="19" spans="1:11" ht="129" customHeight="1" outlineLevel="4" x14ac:dyDescent="0.25">
      <c r="A19" s="1" t="s">
        <v>6</v>
      </c>
      <c r="B19" s="1" t="s">
        <v>26</v>
      </c>
      <c r="C19" s="3" t="s">
        <v>156</v>
      </c>
      <c r="D19" s="13">
        <v>7109800</v>
      </c>
      <c r="E19" s="13">
        <v>7034900</v>
      </c>
      <c r="F19" s="13">
        <f t="shared" si="1"/>
        <v>98.94652451545754</v>
      </c>
      <c r="G19" s="13">
        <f t="shared" si="0"/>
        <v>-74900</v>
      </c>
      <c r="H19" s="3" t="s">
        <v>177</v>
      </c>
      <c r="I19" s="13">
        <v>6986700</v>
      </c>
      <c r="J19" s="13">
        <v>2842900</v>
      </c>
    </row>
    <row r="20" spans="1:11" ht="31.5" outlineLevel="4" x14ac:dyDescent="0.25">
      <c r="A20" s="1" t="s">
        <v>5</v>
      </c>
      <c r="B20" s="1" t="s">
        <v>119</v>
      </c>
      <c r="C20" s="3" t="s">
        <v>120</v>
      </c>
      <c r="D20" s="13">
        <f>D21</f>
        <v>321300</v>
      </c>
      <c r="E20" s="13">
        <f>E21</f>
        <v>332800</v>
      </c>
      <c r="F20" s="13">
        <f t="shared" si="1"/>
        <v>103.5792094615624</v>
      </c>
      <c r="G20" s="13"/>
      <c r="H20" s="6"/>
      <c r="I20" s="13">
        <f t="shared" ref="I20:J20" si="10">I21</f>
        <v>330100</v>
      </c>
      <c r="J20" s="13">
        <f t="shared" si="10"/>
        <v>135300</v>
      </c>
    </row>
    <row r="21" spans="1:11" ht="75.75" customHeight="1" outlineLevel="4" x14ac:dyDescent="0.25">
      <c r="A21" s="1" t="s">
        <v>5</v>
      </c>
      <c r="B21" s="1" t="s">
        <v>110</v>
      </c>
      <c r="C21" s="3" t="s">
        <v>133</v>
      </c>
      <c r="D21" s="13">
        <v>321300</v>
      </c>
      <c r="E21" s="13">
        <v>332800</v>
      </c>
      <c r="F21" s="13">
        <f t="shared" si="1"/>
        <v>103.5792094615624</v>
      </c>
      <c r="G21" s="13">
        <f t="shared" si="0"/>
        <v>11500</v>
      </c>
      <c r="H21" s="3" t="s">
        <v>183</v>
      </c>
      <c r="I21" s="13">
        <v>330100</v>
      </c>
      <c r="J21" s="13">
        <v>135300</v>
      </c>
    </row>
    <row r="22" spans="1:11" ht="75.75" customHeight="1" outlineLevel="4" x14ac:dyDescent="0.25">
      <c r="A22" s="1" t="s">
        <v>4</v>
      </c>
      <c r="B22" s="1" t="s">
        <v>203</v>
      </c>
      <c r="C22" s="3" t="s">
        <v>232</v>
      </c>
      <c r="D22" s="13">
        <f>D23</f>
        <v>2440122.25</v>
      </c>
      <c r="E22" s="13">
        <f>E23</f>
        <v>0</v>
      </c>
      <c r="F22" s="13">
        <f t="shared" ref="F22:F23" si="11">E22/D22*100</f>
        <v>0</v>
      </c>
      <c r="G22" s="13">
        <f t="shared" ref="G22:G23" si="12">E22-D22</f>
        <v>-2440122.25</v>
      </c>
      <c r="H22" s="3"/>
      <c r="I22" s="13">
        <f t="shared" ref="I22:J22" si="13">I23</f>
        <v>0</v>
      </c>
      <c r="J22" s="13">
        <f t="shared" si="13"/>
        <v>0</v>
      </c>
    </row>
    <row r="23" spans="1:11" ht="75.75" customHeight="1" outlineLevel="4" x14ac:dyDescent="0.25">
      <c r="A23" s="1" t="s">
        <v>4</v>
      </c>
      <c r="B23" s="1" t="s">
        <v>203</v>
      </c>
      <c r="C23" s="3" t="s">
        <v>202</v>
      </c>
      <c r="D23" s="13">
        <v>2440122.25</v>
      </c>
      <c r="E23" s="13">
        <v>0</v>
      </c>
      <c r="F23" s="13">
        <f t="shared" si="11"/>
        <v>0</v>
      </c>
      <c r="G23" s="13">
        <f t="shared" si="12"/>
        <v>-2440122.25</v>
      </c>
      <c r="H23" s="3"/>
      <c r="I23" s="13"/>
      <c r="J23" s="13"/>
    </row>
    <row r="24" spans="1:11" outlineLevel="3" x14ac:dyDescent="0.25">
      <c r="A24" s="1" t="s">
        <v>3</v>
      </c>
      <c r="B24" s="1" t="s">
        <v>28</v>
      </c>
      <c r="C24" s="3" t="s">
        <v>29</v>
      </c>
      <c r="D24" s="13">
        <f>D25</f>
        <v>161264854.13</v>
      </c>
      <c r="E24" s="13">
        <f>E25</f>
        <v>11436600</v>
      </c>
      <c r="F24" s="13">
        <f t="shared" si="1"/>
        <v>7.0918118282491021</v>
      </c>
      <c r="G24" s="13">
        <f t="shared" si="0"/>
        <v>-149828254.13</v>
      </c>
      <c r="H24" s="6"/>
      <c r="I24" s="13">
        <f t="shared" ref="I24:J24" si="14">I25</f>
        <v>11436600</v>
      </c>
      <c r="J24" s="13">
        <f t="shared" si="14"/>
        <v>11436600</v>
      </c>
      <c r="K24" s="5"/>
    </row>
    <row r="25" spans="1:11" ht="31.5" outlineLevel="4" x14ac:dyDescent="0.25">
      <c r="A25" s="1" t="s">
        <v>3</v>
      </c>
      <c r="B25" s="1" t="s">
        <v>30</v>
      </c>
      <c r="C25" s="3" t="s">
        <v>31</v>
      </c>
      <c r="D25" s="13">
        <f>D26+D27+D28+D29+D30+D31+D32+D33+D34+D35+D36+D37+D38+D39+D40+D41+D42+D43+D44+D45+D46+D47+D48+D49+D50</f>
        <v>161264854.13</v>
      </c>
      <c r="E25" s="13">
        <f>E26+E27+E28+E29+E30+E31+E32+E33+E34+E35+E36+E37+E38+E39+E40+E41+E42+E43+E44+E45+E46+E47+E48+E49+E50</f>
        <v>11436600</v>
      </c>
      <c r="F25" s="13">
        <f t="shared" si="1"/>
        <v>7.0918118282491021</v>
      </c>
      <c r="G25" s="13">
        <f t="shared" si="0"/>
        <v>-149828254.13</v>
      </c>
      <c r="H25" s="6"/>
      <c r="I25" s="13">
        <f t="shared" ref="I25:J25" si="15">I26+I27+I28+I29+I30+I31+I32+I33+I34+I35+I36+I37+I38+I39+I40+I41+I42+I43+I44+I45+I46+I47+I48+I49+I50</f>
        <v>11436600</v>
      </c>
      <c r="J25" s="13">
        <f t="shared" si="15"/>
        <v>11436600</v>
      </c>
    </row>
    <row r="26" spans="1:11" ht="126" outlineLevel="4" x14ac:dyDescent="0.25">
      <c r="A26" s="1" t="s">
        <v>6</v>
      </c>
      <c r="B26" s="1" t="s">
        <v>178</v>
      </c>
      <c r="C26" s="3" t="s">
        <v>180</v>
      </c>
      <c r="D26" s="13">
        <v>1800000</v>
      </c>
      <c r="E26" s="13">
        <v>0</v>
      </c>
      <c r="F26" s="13">
        <f t="shared" ref="F26" si="16">E26/D26*100</f>
        <v>0</v>
      </c>
      <c r="G26" s="13">
        <f t="shared" ref="G26" si="17">E26-D26</f>
        <v>-1800000</v>
      </c>
      <c r="H26" s="6"/>
      <c r="I26" s="13">
        <v>0</v>
      </c>
      <c r="J26" s="13">
        <v>0</v>
      </c>
    </row>
    <row r="27" spans="1:11" ht="47.25" outlineLevel="4" x14ac:dyDescent="0.25">
      <c r="A27" s="1" t="s">
        <v>27</v>
      </c>
      <c r="B27" s="1" t="s">
        <v>179</v>
      </c>
      <c r="C27" s="3" t="s">
        <v>181</v>
      </c>
      <c r="D27" s="13">
        <v>506600</v>
      </c>
      <c r="E27" s="13">
        <v>0</v>
      </c>
      <c r="F27" s="13">
        <f t="shared" ref="F27" si="18">E27/D27*100</f>
        <v>0</v>
      </c>
      <c r="G27" s="13">
        <f t="shared" ref="G27" si="19">E27-D27</f>
        <v>-506600</v>
      </c>
      <c r="H27" s="6"/>
      <c r="I27" s="13">
        <v>0</v>
      </c>
      <c r="J27" s="13">
        <v>0</v>
      </c>
    </row>
    <row r="28" spans="1:11" ht="78.75" outlineLevel="5" x14ac:dyDescent="0.25">
      <c r="A28" s="1" t="s">
        <v>4</v>
      </c>
      <c r="B28" s="1" t="s">
        <v>32</v>
      </c>
      <c r="C28" s="3" t="s">
        <v>121</v>
      </c>
      <c r="D28" s="13">
        <v>20000000</v>
      </c>
      <c r="E28" s="13">
        <v>0</v>
      </c>
      <c r="F28" s="13">
        <f t="shared" si="1"/>
        <v>0</v>
      </c>
      <c r="G28" s="13">
        <f t="shared" si="0"/>
        <v>-20000000</v>
      </c>
      <c r="H28" s="6"/>
      <c r="I28" s="13">
        <v>0</v>
      </c>
      <c r="J28" s="13">
        <v>0</v>
      </c>
    </row>
    <row r="29" spans="1:11" ht="227.25" customHeight="1" outlineLevel="5" x14ac:dyDescent="0.25">
      <c r="A29" s="1" t="s">
        <v>6</v>
      </c>
      <c r="B29" s="1" t="s">
        <v>33</v>
      </c>
      <c r="C29" s="17" t="s">
        <v>233</v>
      </c>
      <c r="D29" s="13">
        <v>468800</v>
      </c>
      <c r="E29" s="13">
        <v>653300</v>
      </c>
      <c r="F29" s="13">
        <f t="shared" si="1"/>
        <v>139.35580204778157</v>
      </c>
      <c r="G29" s="13">
        <f t="shared" si="0"/>
        <v>184500</v>
      </c>
      <c r="H29" s="3" t="s">
        <v>182</v>
      </c>
      <c r="I29" s="13">
        <v>653300</v>
      </c>
      <c r="J29" s="13">
        <v>653300</v>
      </c>
    </row>
    <row r="30" spans="1:11" ht="63" outlineLevel="5" x14ac:dyDescent="0.25">
      <c r="A30" s="1" t="s">
        <v>4</v>
      </c>
      <c r="B30" s="1" t="s">
        <v>108</v>
      </c>
      <c r="C30" s="3" t="s">
        <v>234</v>
      </c>
      <c r="D30" s="13">
        <v>27930</v>
      </c>
      <c r="E30" s="13">
        <v>0</v>
      </c>
      <c r="F30" s="13">
        <f t="shared" si="1"/>
        <v>0</v>
      </c>
      <c r="G30" s="13">
        <f t="shared" si="0"/>
        <v>-27930</v>
      </c>
      <c r="H30" s="3"/>
      <c r="I30" s="13">
        <v>0</v>
      </c>
      <c r="J30" s="13">
        <v>0</v>
      </c>
    </row>
    <row r="31" spans="1:11" ht="110.25" outlineLevel="5" x14ac:dyDescent="0.25">
      <c r="A31" s="1" t="s">
        <v>27</v>
      </c>
      <c r="B31" s="1" t="s">
        <v>184</v>
      </c>
      <c r="C31" s="3" t="s">
        <v>185</v>
      </c>
      <c r="D31" s="13">
        <v>4800000</v>
      </c>
      <c r="E31" s="13">
        <v>0</v>
      </c>
      <c r="F31" s="13">
        <f t="shared" si="1"/>
        <v>0</v>
      </c>
      <c r="G31" s="13">
        <f t="shared" si="0"/>
        <v>-4800000</v>
      </c>
      <c r="H31" s="3"/>
      <c r="I31" s="13">
        <v>0</v>
      </c>
      <c r="J31" s="13">
        <v>0</v>
      </c>
    </row>
    <row r="32" spans="1:11" ht="63" outlineLevel="5" x14ac:dyDescent="0.25">
      <c r="A32" s="1" t="s">
        <v>5</v>
      </c>
      <c r="B32" s="1" t="s">
        <v>187</v>
      </c>
      <c r="C32" s="3" t="s">
        <v>188</v>
      </c>
      <c r="D32" s="13">
        <v>200000</v>
      </c>
      <c r="E32" s="13">
        <v>0</v>
      </c>
      <c r="F32" s="13">
        <f t="shared" si="1"/>
        <v>0</v>
      </c>
      <c r="G32" s="13">
        <f t="shared" si="0"/>
        <v>-200000</v>
      </c>
      <c r="H32" s="3"/>
      <c r="I32" s="13">
        <v>0</v>
      </c>
      <c r="J32" s="13">
        <v>0</v>
      </c>
    </row>
    <row r="33" spans="1:10" ht="63" outlineLevel="5" x14ac:dyDescent="0.25">
      <c r="A33" s="1" t="s">
        <v>5</v>
      </c>
      <c r="B33" s="1" t="s">
        <v>34</v>
      </c>
      <c r="C33" s="3" t="s">
        <v>171</v>
      </c>
      <c r="D33" s="13">
        <v>386500</v>
      </c>
      <c r="E33" s="13">
        <v>305400</v>
      </c>
      <c r="F33" s="13">
        <f t="shared" si="1"/>
        <v>79.016817593790421</v>
      </c>
      <c r="G33" s="13">
        <f>E33-D33</f>
        <v>-81100</v>
      </c>
      <c r="H33" s="3" t="s">
        <v>186</v>
      </c>
      <c r="I33" s="13">
        <v>305400</v>
      </c>
      <c r="J33" s="13">
        <v>305400</v>
      </c>
    </row>
    <row r="34" spans="1:10" ht="63" outlineLevel="5" x14ac:dyDescent="0.25">
      <c r="A34" s="1" t="s">
        <v>6</v>
      </c>
      <c r="B34" s="1" t="s">
        <v>150</v>
      </c>
      <c r="C34" s="3" t="s">
        <v>158</v>
      </c>
      <c r="D34" s="13">
        <v>3280000</v>
      </c>
      <c r="E34" s="13">
        <v>0</v>
      </c>
      <c r="F34" s="13">
        <f t="shared" si="1"/>
        <v>0</v>
      </c>
      <c r="G34" s="13">
        <f t="shared" si="0"/>
        <v>-3280000</v>
      </c>
      <c r="H34" s="3"/>
      <c r="I34" s="13">
        <v>0</v>
      </c>
      <c r="J34" s="13">
        <v>0</v>
      </c>
    </row>
    <row r="35" spans="1:10" ht="78.75" outlineLevel="5" x14ac:dyDescent="0.25">
      <c r="A35" s="1" t="s">
        <v>5</v>
      </c>
      <c r="B35" s="1" t="s">
        <v>189</v>
      </c>
      <c r="C35" s="3" t="s">
        <v>190</v>
      </c>
      <c r="D35" s="13">
        <v>786000</v>
      </c>
      <c r="E35" s="13">
        <v>0</v>
      </c>
      <c r="F35" s="13">
        <f t="shared" si="1"/>
        <v>0</v>
      </c>
      <c r="G35" s="13">
        <f t="shared" si="0"/>
        <v>-786000</v>
      </c>
      <c r="H35" s="3"/>
      <c r="I35" s="13">
        <v>0</v>
      </c>
      <c r="J35" s="13">
        <v>0</v>
      </c>
    </row>
    <row r="36" spans="1:10" ht="63" outlineLevel="5" x14ac:dyDescent="0.25">
      <c r="A36" s="1" t="s">
        <v>5</v>
      </c>
      <c r="B36" s="1" t="s">
        <v>35</v>
      </c>
      <c r="C36" s="3" t="s">
        <v>122</v>
      </c>
      <c r="D36" s="13">
        <v>410100</v>
      </c>
      <c r="E36" s="13">
        <v>410100</v>
      </c>
      <c r="F36" s="13">
        <f t="shared" si="1"/>
        <v>100</v>
      </c>
      <c r="G36" s="13">
        <f t="shared" si="0"/>
        <v>0</v>
      </c>
      <c r="H36" s="3" t="s">
        <v>195</v>
      </c>
      <c r="I36" s="13">
        <v>410100</v>
      </c>
      <c r="J36" s="13">
        <v>410100</v>
      </c>
    </row>
    <row r="37" spans="1:10" ht="78.75" outlineLevel="5" x14ac:dyDescent="0.25">
      <c r="A37" s="1" t="s">
        <v>4</v>
      </c>
      <c r="B37" s="1" t="s">
        <v>36</v>
      </c>
      <c r="C37" s="3" t="s">
        <v>123</v>
      </c>
      <c r="D37" s="13">
        <v>11989800</v>
      </c>
      <c r="E37" s="13">
        <v>0</v>
      </c>
      <c r="F37" s="13">
        <f t="shared" si="1"/>
        <v>0</v>
      </c>
      <c r="G37" s="13">
        <f t="shared" si="0"/>
        <v>-11989800</v>
      </c>
      <c r="H37" s="3"/>
      <c r="I37" s="13">
        <v>0</v>
      </c>
      <c r="J37" s="13">
        <v>0</v>
      </c>
    </row>
    <row r="38" spans="1:10" ht="83.25" customHeight="1" outlineLevel="5" x14ac:dyDescent="0.25">
      <c r="A38" s="1" t="s">
        <v>6</v>
      </c>
      <c r="B38" s="1" t="s">
        <v>37</v>
      </c>
      <c r="C38" s="3" t="s">
        <v>124</v>
      </c>
      <c r="D38" s="13">
        <v>2837500</v>
      </c>
      <c r="E38" s="13">
        <v>2402500</v>
      </c>
      <c r="F38" s="13">
        <f t="shared" si="1"/>
        <v>84.669603524229075</v>
      </c>
      <c r="G38" s="13">
        <f t="shared" si="0"/>
        <v>-435000</v>
      </c>
      <c r="H38" s="3" t="s">
        <v>192</v>
      </c>
      <c r="I38" s="13">
        <v>2402500</v>
      </c>
      <c r="J38" s="13">
        <v>2402500</v>
      </c>
    </row>
    <row r="39" spans="1:10" ht="83.25" customHeight="1" outlineLevel="5" x14ac:dyDescent="0.25">
      <c r="A39" s="1" t="s">
        <v>6</v>
      </c>
      <c r="B39" s="1" t="s">
        <v>151</v>
      </c>
      <c r="C39" s="3" t="s">
        <v>159</v>
      </c>
      <c r="D39" s="13">
        <v>1348413.93</v>
      </c>
      <c r="E39" s="13">
        <v>0</v>
      </c>
      <c r="F39" s="13">
        <f t="shared" si="1"/>
        <v>0</v>
      </c>
      <c r="G39" s="13">
        <f t="shared" si="0"/>
        <v>-1348413.93</v>
      </c>
      <c r="H39" s="3"/>
      <c r="I39" s="13">
        <v>0</v>
      </c>
      <c r="J39" s="13">
        <v>0</v>
      </c>
    </row>
    <row r="40" spans="1:10" ht="204.75" outlineLevel="5" x14ac:dyDescent="0.25">
      <c r="A40" s="1" t="s">
        <v>4</v>
      </c>
      <c r="B40" s="1" t="s">
        <v>38</v>
      </c>
      <c r="C40" s="3" t="s">
        <v>39</v>
      </c>
      <c r="D40" s="13">
        <v>20899200</v>
      </c>
      <c r="E40" s="13">
        <v>0</v>
      </c>
      <c r="F40" s="13">
        <f t="shared" si="1"/>
        <v>0</v>
      </c>
      <c r="G40" s="13">
        <f t="shared" si="0"/>
        <v>-20899200</v>
      </c>
      <c r="H40" s="6"/>
      <c r="I40" s="13">
        <v>0</v>
      </c>
      <c r="J40" s="13">
        <v>0</v>
      </c>
    </row>
    <row r="41" spans="1:10" ht="94.5" outlineLevel="5" x14ac:dyDescent="0.25">
      <c r="A41" s="1" t="s">
        <v>4</v>
      </c>
      <c r="B41" s="1" t="s">
        <v>152</v>
      </c>
      <c r="C41" s="3" t="s">
        <v>160</v>
      </c>
      <c r="D41" s="13">
        <v>7660800</v>
      </c>
      <c r="E41" s="13">
        <v>0</v>
      </c>
      <c r="F41" s="13">
        <f t="shared" si="1"/>
        <v>0</v>
      </c>
      <c r="G41" s="13">
        <f t="shared" si="0"/>
        <v>-7660800</v>
      </c>
      <c r="H41" s="6"/>
      <c r="I41" s="13">
        <v>0</v>
      </c>
      <c r="J41" s="13">
        <v>0</v>
      </c>
    </row>
    <row r="42" spans="1:10" ht="63" outlineLevel="5" x14ac:dyDescent="0.25">
      <c r="A42" s="1" t="s">
        <v>11</v>
      </c>
      <c r="B42" s="1" t="s">
        <v>153</v>
      </c>
      <c r="C42" s="3" t="s">
        <v>161</v>
      </c>
      <c r="D42" s="13">
        <v>1043840.57</v>
      </c>
      <c r="E42" s="13">
        <v>0</v>
      </c>
      <c r="F42" s="13">
        <f t="shared" si="1"/>
        <v>0</v>
      </c>
      <c r="G42" s="13">
        <f t="shared" si="0"/>
        <v>-1043840.57</v>
      </c>
      <c r="H42" s="3"/>
      <c r="I42" s="13">
        <v>0</v>
      </c>
      <c r="J42" s="13">
        <v>0</v>
      </c>
    </row>
    <row r="43" spans="1:10" ht="78.75" outlineLevel="5" x14ac:dyDescent="0.25">
      <c r="A43" s="1" t="s">
        <v>6</v>
      </c>
      <c r="B43" s="1" t="s">
        <v>148</v>
      </c>
      <c r="C43" s="3" t="s">
        <v>149</v>
      </c>
      <c r="D43" s="13">
        <v>1368000</v>
      </c>
      <c r="E43" s="13">
        <v>1234000</v>
      </c>
      <c r="F43" s="13">
        <f t="shared" si="1"/>
        <v>90.204678362573105</v>
      </c>
      <c r="G43" s="13">
        <f t="shared" ref="G43" si="20">E43-D43</f>
        <v>-134000</v>
      </c>
      <c r="H43" s="3" t="s">
        <v>191</v>
      </c>
      <c r="I43" s="13">
        <v>1234000</v>
      </c>
      <c r="J43" s="13">
        <v>1234000</v>
      </c>
    </row>
    <row r="44" spans="1:10" ht="93.75" customHeight="1" outlineLevel="5" x14ac:dyDescent="0.25">
      <c r="A44" s="1" t="s">
        <v>6</v>
      </c>
      <c r="B44" s="1" t="s">
        <v>193</v>
      </c>
      <c r="C44" s="3" t="s">
        <v>235</v>
      </c>
      <c r="D44" s="13">
        <v>8341600</v>
      </c>
      <c r="E44" s="13">
        <v>6431300</v>
      </c>
      <c r="F44" s="13">
        <f t="shared" si="1"/>
        <v>77.099117675266143</v>
      </c>
      <c r="G44" s="13">
        <f t="shared" si="0"/>
        <v>-1910300</v>
      </c>
      <c r="H44" s="3" t="s">
        <v>194</v>
      </c>
      <c r="I44" s="13">
        <v>6431300</v>
      </c>
      <c r="J44" s="13">
        <v>6431300</v>
      </c>
    </row>
    <row r="45" spans="1:10" ht="93.75" customHeight="1" outlineLevel="5" x14ac:dyDescent="0.25">
      <c r="A45" s="1" t="s">
        <v>4</v>
      </c>
      <c r="B45" s="1" t="s">
        <v>40</v>
      </c>
      <c r="C45" s="3" t="s">
        <v>125</v>
      </c>
      <c r="D45" s="13">
        <v>1001500</v>
      </c>
      <c r="E45" s="13">
        <v>0</v>
      </c>
      <c r="F45" s="13">
        <f t="shared" ref="F45:F46" si="21">E45/D45*100</f>
        <v>0</v>
      </c>
      <c r="G45" s="13">
        <f t="shared" ref="G45:G46" si="22">E45-D45</f>
        <v>-1001500</v>
      </c>
      <c r="H45" s="3"/>
      <c r="I45" s="13">
        <v>0</v>
      </c>
      <c r="J45" s="13">
        <v>0</v>
      </c>
    </row>
    <row r="46" spans="1:10" ht="93.75" customHeight="1" outlineLevel="5" x14ac:dyDescent="0.25">
      <c r="A46" s="1" t="s">
        <v>4</v>
      </c>
      <c r="B46" s="1" t="s">
        <v>200</v>
      </c>
      <c r="C46" s="3" t="s">
        <v>201</v>
      </c>
      <c r="D46" s="13">
        <v>4195800</v>
      </c>
      <c r="E46" s="13">
        <v>0</v>
      </c>
      <c r="F46" s="13">
        <f t="shared" si="21"/>
        <v>0</v>
      </c>
      <c r="G46" s="13">
        <f t="shared" si="22"/>
        <v>-4195800</v>
      </c>
      <c r="H46" s="3"/>
      <c r="I46" s="13">
        <v>0</v>
      </c>
      <c r="J46" s="13">
        <v>0</v>
      </c>
    </row>
    <row r="47" spans="1:10" ht="110.25" outlineLevel="5" x14ac:dyDescent="0.25">
      <c r="A47" s="1" t="s">
        <v>4</v>
      </c>
      <c r="B47" s="1" t="s">
        <v>111</v>
      </c>
      <c r="C47" s="3" t="s">
        <v>236</v>
      </c>
      <c r="D47" s="13">
        <v>285000</v>
      </c>
      <c r="E47" s="13">
        <v>0</v>
      </c>
      <c r="F47" s="13">
        <f t="shared" si="1"/>
        <v>0</v>
      </c>
      <c r="G47" s="13">
        <f t="shared" si="0"/>
        <v>-285000</v>
      </c>
      <c r="H47" s="6"/>
      <c r="I47" s="13">
        <v>0</v>
      </c>
      <c r="J47" s="13">
        <v>0</v>
      </c>
    </row>
    <row r="48" spans="1:10" ht="63" outlineLevel="5" x14ac:dyDescent="0.25">
      <c r="A48" s="1" t="s">
        <v>4</v>
      </c>
      <c r="B48" s="1" t="s">
        <v>198</v>
      </c>
      <c r="C48" s="3" t="s">
        <v>199</v>
      </c>
      <c r="D48" s="13">
        <v>198969.63</v>
      </c>
      <c r="E48" s="13">
        <v>0</v>
      </c>
      <c r="F48" s="13">
        <f t="shared" si="1"/>
        <v>0</v>
      </c>
      <c r="G48" s="13">
        <f t="shared" si="0"/>
        <v>-198969.63</v>
      </c>
      <c r="H48" s="6"/>
      <c r="I48" s="13">
        <v>0</v>
      </c>
      <c r="J48" s="13">
        <v>0</v>
      </c>
    </row>
    <row r="49" spans="1:12" ht="47.25" outlineLevel="5" x14ac:dyDescent="0.25">
      <c r="A49" s="1" t="s">
        <v>4</v>
      </c>
      <c r="B49" s="1" t="s">
        <v>196</v>
      </c>
      <c r="C49" s="3" t="s">
        <v>197</v>
      </c>
      <c r="D49" s="13">
        <v>49000000</v>
      </c>
      <c r="E49" s="13">
        <v>0</v>
      </c>
      <c r="F49" s="13">
        <f t="shared" si="1"/>
        <v>0</v>
      </c>
      <c r="G49" s="13">
        <f t="shared" si="0"/>
        <v>-49000000</v>
      </c>
      <c r="H49" s="6"/>
      <c r="I49" s="13">
        <v>0</v>
      </c>
      <c r="J49" s="13">
        <v>0</v>
      </c>
    </row>
    <row r="50" spans="1:12" ht="94.5" outlineLevel="5" x14ac:dyDescent="0.25">
      <c r="A50" s="1" t="s">
        <v>11</v>
      </c>
      <c r="B50" s="1" t="s">
        <v>41</v>
      </c>
      <c r="C50" s="3" t="s">
        <v>42</v>
      </c>
      <c r="D50" s="13">
        <v>18428500</v>
      </c>
      <c r="E50" s="13">
        <v>0</v>
      </c>
      <c r="F50" s="13">
        <f t="shared" si="1"/>
        <v>0</v>
      </c>
      <c r="G50" s="13">
        <f t="shared" si="0"/>
        <v>-18428500</v>
      </c>
      <c r="H50" s="6"/>
      <c r="I50" s="13">
        <v>0</v>
      </c>
      <c r="J50" s="13">
        <v>0</v>
      </c>
    </row>
    <row r="51" spans="1:12" ht="31.5" outlineLevel="2" x14ac:dyDescent="0.25">
      <c r="A51" s="1" t="s">
        <v>3</v>
      </c>
      <c r="B51" s="1" t="s">
        <v>43</v>
      </c>
      <c r="C51" s="3" t="s">
        <v>44</v>
      </c>
      <c r="D51" s="13">
        <f>D52+D74+D76+D78</f>
        <v>443536196.97999996</v>
      </c>
      <c r="E51" s="13">
        <f>E52+E74+E76+E78</f>
        <v>432001600</v>
      </c>
      <c r="F51" s="13">
        <f t="shared" si="1"/>
        <v>97.399401208167887</v>
      </c>
      <c r="G51" s="13">
        <f t="shared" si="0"/>
        <v>-11534596.979999959</v>
      </c>
      <c r="H51" s="6"/>
      <c r="I51" s="13">
        <f t="shared" ref="I51:J51" si="23">I52+I74+I76+I78</f>
        <v>431079400</v>
      </c>
      <c r="J51" s="13">
        <f t="shared" si="23"/>
        <v>428212200</v>
      </c>
      <c r="K51" s="5"/>
    </row>
    <row r="52" spans="1:12" ht="47.25" outlineLevel="3" x14ac:dyDescent="0.25">
      <c r="A52" s="1" t="s">
        <v>3</v>
      </c>
      <c r="B52" s="1" t="s">
        <v>45</v>
      </c>
      <c r="C52" s="3" t="s">
        <v>46</v>
      </c>
      <c r="D52" s="13">
        <f>D53</f>
        <v>440908696.97999996</v>
      </c>
      <c r="E52" s="13">
        <f>E53</f>
        <v>429331400</v>
      </c>
      <c r="F52" s="13">
        <f t="shared" si="1"/>
        <v>97.374218957507864</v>
      </c>
      <c r="G52" s="13">
        <f t="shared" si="0"/>
        <v>-11577296.979999959</v>
      </c>
      <c r="H52" s="6"/>
      <c r="I52" s="13">
        <f t="shared" ref="I52:J52" si="24">I53</f>
        <v>428112800</v>
      </c>
      <c r="J52" s="13">
        <f t="shared" si="24"/>
        <v>427823400</v>
      </c>
    </row>
    <row r="53" spans="1:12" ht="47.25" outlineLevel="4" x14ac:dyDescent="0.25">
      <c r="A53" s="1" t="s">
        <v>3</v>
      </c>
      <c r="B53" s="1" t="s">
        <v>47</v>
      </c>
      <c r="C53" s="3" t="s">
        <v>48</v>
      </c>
      <c r="D53" s="13">
        <f>D54+D55+D56+D57+D58+D59+D60+D61+D62+D63+D64+D65+D66+D67+D68+D69+D70+D71+D72+D73</f>
        <v>440908696.97999996</v>
      </c>
      <c r="E53" s="13">
        <f>E54+E55+E56+E57+E58+E59+E60+E61+E62+E63+E64+E65+E66+E68+E69+E70+E71+E73+E67+E72</f>
        <v>429331400</v>
      </c>
      <c r="F53" s="13">
        <f t="shared" si="1"/>
        <v>97.374218957507864</v>
      </c>
      <c r="G53" s="13">
        <f t="shared" si="0"/>
        <v>-11577296.979999959</v>
      </c>
      <c r="H53" s="6"/>
      <c r="I53" s="13">
        <f t="shared" ref="I53:J53" si="25">I54+I55+I56+I57+I58+I59+I60+I61+I62+I63+I64+I65+I66+I68+I69+I70+I71+I73+I67+I72</f>
        <v>428112800</v>
      </c>
      <c r="J53" s="13">
        <f t="shared" si="25"/>
        <v>427823400</v>
      </c>
    </row>
    <row r="54" spans="1:12" ht="98.25" customHeight="1" outlineLevel="5" x14ac:dyDescent="0.25">
      <c r="A54" s="1" t="s">
        <v>4</v>
      </c>
      <c r="B54" s="1" t="s">
        <v>49</v>
      </c>
      <c r="C54" s="3" t="s">
        <v>50</v>
      </c>
      <c r="D54" s="13">
        <v>1500400</v>
      </c>
      <c r="E54" s="13">
        <v>1505900</v>
      </c>
      <c r="F54" s="13">
        <f t="shared" si="1"/>
        <v>100.36656891495601</v>
      </c>
      <c r="G54" s="13">
        <f t="shared" si="0"/>
        <v>5500</v>
      </c>
      <c r="H54" s="3" t="s">
        <v>213</v>
      </c>
      <c r="I54" s="13">
        <v>1505900</v>
      </c>
      <c r="J54" s="13">
        <v>1505900</v>
      </c>
    </row>
    <row r="55" spans="1:12" ht="294" customHeight="1" outlineLevel="5" x14ac:dyDescent="0.25">
      <c r="A55" s="1" t="s">
        <v>6</v>
      </c>
      <c r="B55" s="1" t="s">
        <v>51</v>
      </c>
      <c r="C55" s="17" t="s">
        <v>52</v>
      </c>
      <c r="D55" s="13">
        <v>24273900</v>
      </c>
      <c r="E55" s="13">
        <v>24825700</v>
      </c>
      <c r="F55" s="13">
        <f t="shared" si="1"/>
        <v>102.27322350343373</v>
      </c>
      <c r="G55" s="13">
        <f t="shared" si="0"/>
        <v>551800</v>
      </c>
      <c r="H55" s="3" t="s">
        <v>222</v>
      </c>
      <c r="I55" s="13">
        <v>24825700</v>
      </c>
      <c r="J55" s="13">
        <v>24825700</v>
      </c>
      <c r="K55" s="18"/>
      <c r="L55" s="18"/>
    </row>
    <row r="56" spans="1:12" ht="298.5" customHeight="1" outlineLevel="5" x14ac:dyDescent="0.25">
      <c r="A56" s="1" t="s">
        <v>6</v>
      </c>
      <c r="B56" s="1" t="s">
        <v>53</v>
      </c>
      <c r="C56" s="17" t="s">
        <v>54</v>
      </c>
      <c r="D56" s="13">
        <v>47263800</v>
      </c>
      <c r="E56" s="13">
        <v>47856900</v>
      </c>
      <c r="F56" s="13">
        <f t="shared" si="1"/>
        <v>101.25487159305852</v>
      </c>
      <c r="G56" s="13">
        <f t="shared" si="0"/>
        <v>593100</v>
      </c>
      <c r="H56" s="3" t="s">
        <v>221</v>
      </c>
      <c r="I56" s="13">
        <v>47856900</v>
      </c>
      <c r="J56" s="13">
        <v>47856900</v>
      </c>
    </row>
    <row r="57" spans="1:12" ht="104.25" customHeight="1" outlineLevel="5" x14ac:dyDescent="0.25">
      <c r="A57" s="1" t="s">
        <v>4</v>
      </c>
      <c r="B57" s="1" t="s">
        <v>55</v>
      </c>
      <c r="C57" s="3" t="s">
        <v>126</v>
      </c>
      <c r="D57" s="13">
        <v>77100</v>
      </c>
      <c r="E57" s="13">
        <v>77200</v>
      </c>
      <c r="F57" s="13">
        <f t="shared" si="1"/>
        <v>100.12970168612192</v>
      </c>
      <c r="G57" s="13">
        <f t="shared" si="0"/>
        <v>100</v>
      </c>
      <c r="H57" s="3" t="s">
        <v>219</v>
      </c>
      <c r="I57" s="13">
        <v>77200</v>
      </c>
      <c r="J57" s="13">
        <v>77200</v>
      </c>
    </row>
    <row r="58" spans="1:12" ht="63" outlineLevel="5" x14ac:dyDescent="0.25">
      <c r="A58" s="1" t="s">
        <v>4</v>
      </c>
      <c r="B58" s="1" t="s">
        <v>56</v>
      </c>
      <c r="C58" s="3" t="s">
        <v>127</v>
      </c>
      <c r="D58" s="13">
        <v>84700</v>
      </c>
      <c r="E58" s="13">
        <v>83200</v>
      </c>
      <c r="F58" s="13">
        <f t="shared" si="1"/>
        <v>98.22904368358914</v>
      </c>
      <c r="G58" s="13">
        <f t="shared" si="0"/>
        <v>-1500</v>
      </c>
      <c r="H58" s="3" t="s">
        <v>217</v>
      </c>
      <c r="I58" s="13">
        <v>83200</v>
      </c>
      <c r="J58" s="13">
        <v>83200</v>
      </c>
    </row>
    <row r="59" spans="1:12" ht="68.25" customHeight="1" outlineLevel="5" x14ac:dyDescent="0.25">
      <c r="A59" s="1" t="s">
        <v>4</v>
      </c>
      <c r="B59" s="1" t="s">
        <v>57</v>
      </c>
      <c r="C59" s="3" t="s">
        <v>128</v>
      </c>
      <c r="D59" s="13">
        <v>6060100</v>
      </c>
      <c r="E59" s="13">
        <v>6085100</v>
      </c>
      <c r="F59" s="13">
        <f t="shared" si="1"/>
        <v>100.4125344466263</v>
      </c>
      <c r="G59" s="13">
        <f t="shared" si="0"/>
        <v>25000</v>
      </c>
      <c r="H59" s="3" t="s">
        <v>211</v>
      </c>
      <c r="I59" s="13">
        <v>6085100</v>
      </c>
      <c r="J59" s="13">
        <v>6085100</v>
      </c>
    </row>
    <row r="60" spans="1:12" ht="78.75" outlineLevel="5" x14ac:dyDescent="0.25">
      <c r="A60" s="1" t="s">
        <v>4</v>
      </c>
      <c r="B60" s="1" t="s">
        <v>58</v>
      </c>
      <c r="C60" s="3" t="s">
        <v>59</v>
      </c>
      <c r="D60" s="13">
        <v>739100</v>
      </c>
      <c r="E60" s="13">
        <v>739100</v>
      </c>
      <c r="F60" s="13">
        <f t="shared" si="1"/>
        <v>100</v>
      </c>
      <c r="G60" s="13">
        <f t="shared" si="0"/>
        <v>0</v>
      </c>
      <c r="H60" s="3" t="s">
        <v>220</v>
      </c>
      <c r="I60" s="13">
        <v>739100</v>
      </c>
      <c r="J60" s="13">
        <v>739100</v>
      </c>
    </row>
    <row r="61" spans="1:12" ht="92.25" customHeight="1" outlineLevel="5" x14ac:dyDescent="0.25">
      <c r="A61" s="1" t="s">
        <v>5</v>
      </c>
      <c r="B61" s="1" t="s">
        <v>60</v>
      </c>
      <c r="C61" s="3" t="s">
        <v>61</v>
      </c>
      <c r="D61" s="13">
        <v>55600</v>
      </c>
      <c r="E61" s="13">
        <v>56100</v>
      </c>
      <c r="F61" s="13">
        <f t="shared" si="1"/>
        <v>100.89928057553956</v>
      </c>
      <c r="G61" s="13">
        <f t="shared" si="0"/>
        <v>500</v>
      </c>
      <c r="H61" s="3" t="s">
        <v>218</v>
      </c>
      <c r="I61" s="13">
        <v>56100</v>
      </c>
      <c r="J61" s="13">
        <v>56100</v>
      </c>
    </row>
    <row r="62" spans="1:12" ht="87.75" customHeight="1" outlineLevel="5" x14ac:dyDescent="0.25">
      <c r="A62" s="1" t="s">
        <v>4</v>
      </c>
      <c r="B62" s="1" t="s">
        <v>62</v>
      </c>
      <c r="C62" s="3" t="s">
        <v>129</v>
      </c>
      <c r="D62" s="13">
        <v>2185000</v>
      </c>
      <c r="E62" s="13">
        <v>2201500</v>
      </c>
      <c r="F62" s="13">
        <f t="shared" si="1"/>
        <v>100.75514874141875</v>
      </c>
      <c r="G62" s="13">
        <f t="shared" si="0"/>
        <v>16500</v>
      </c>
      <c r="H62" s="3" t="s">
        <v>216</v>
      </c>
      <c r="I62" s="13">
        <v>2201500</v>
      </c>
      <c r="J62" s="13">
        <v>2201500</v>
      </c>
    </row>
    <row r="63" spans="1:12" ht="192" customHeight="1" outlineLevel="5" x14ac:dyDescent="0.25">
      <c r="A63" s="1" t="s">
        <v>6</v>
      </c>
      <c r="B63" s="1" t="s">
        <v>63</v>
      </c>
      <c r="C63" s="17" t="s">
        <v>64</v>
      </c>
      <c r="D63" s="13">
        <v>144000</v>
      </c>
      <c r="E63" s="13">
        <v>156600</v>
      </c>
      <c r="F63" s="13">
        <f t="shared" si="1"/>
        <v>108.74999999999999</v>
      </c>
      <c r="G63" s="13">
        <f t="shared" si="0"/>
        <v>12600</v>
      </c>
      <c r="H63" s="3" t="s">
        <v>209</v>
      </c>
      <c r="I63" s="13">
        <v>156600</v>
      </c>
      <c r="J63" s="13">
        <v>156600</v>
      </c>
    </row>
    <row r="64" spans="1:12" ht="294" customHeight="1" outlineLevel="5" x14ac:dyDescent="0.25">
      <c r="A64" s="1" t="s">
        <v>6</v>
      </c>
      <c r="B64" s="1" t="s">
        <v>65</v>
      </c>
      <c r="C64" s="17" t="s">
        <v>66</v>
      </c>
      <c r="D64" s="13">
        <v>255913500</v>
      </c>
      <c r="E64" s="13">
        <v>242746600</v>
      </c>
      <c r="F64" s="13">
        <f t="shared" si="1"/>
        <v>94.854941220373291</v>
      </c>
      <c r="G64" s="13">
        <f t="shared" si="0"/>
        <v>-13166900</v>
      </c>
      <c r="H64" s="3" t="s">
        <v>221</v>
      </c>
      <c r="I64" s="13">
        <v>241528200</v>
      </c>
      <c r="J64" s="13">
        <v>241528200</v>
      </c>
    </row>
    <row r="65" spans="1:10" ht="103.5" customHeight="1" outlineLevel="5" x14ac:dyDescent="0.25">
      <c r="A65" s="1" t="s">
        <v>6</v>
      </c>
      <c r="B65" s="1" t="s">
        <v>67</v>
      </c>
      <c r="C65" s="3" t="s">
        <v>130</v>
      </c>
      <c r="D65" s="13">
        <v>9018700</v>
      </c>
      <c r="E65" s="13">
        <v>6911900</v>
      </c>
      <c r="F65" s="13">
        <f t="shared" si="1"/>
        <v>76.639648729861293</v>
      </c>
      <c r="G65" s="13">
        <f t="shared" si="0"/>
        <v>-2106800</v>
      </c>
      <c r="H65" s="3" t="s">
        <v>207</v>
      </c>
      <c r="I65" s="13">
        <v>6911900</v>
      </c>
      <c r="J65" s="13">
        <v>6911900</v>
      </c>
    </row>
    <row r="66" spans="1:10" ht="63" outlineLevel="5" x14ac:dyDescent="0.25">
      <c r="A66" s="1" t="s">
        <v>4</v>
      </c>
      <c r="B66" s="1" t="s">
        <v>68</v>
      </c>
      <c r="C66" s="3" t="s">
        <v>69</v>
      </c>
      <c r="D66" s="13">
        <v>7258600</v>
      </c>
      <c r="E66" s="13">
        <v>7975100</v>
      </c>
      <c r="F66" s="13">
        <f t="shared" si="1"/>
        <v>109.87104951368032</v>
      </c>
      <c r="G66" s="13">
        <f t="shared" si="0"/>
        <v>716500</v>
      </c>
      <c r="H66" s="3" t="s">
        <v>204</v>
      </c>
      <c r="I66" s="13">
        <v>7975100</v>
      </c>
      <c r="J66" s="13">
        <v>7975100</v>
      </c>
    </row>
    <row r="67" spans="1:10" ht="175.5" customHeight="1" outlineLevel="5" x14ac:dyDescent="0.25">
      <c r="A67" s="1" t="s">
        <v>4</v>
      </c>
      <c r="B67" s="1" t="s">
        <v>109</v>
      </c>
      <c r="C67" s="3" t="s">
        <v>131</v>
      </c>
      <c r="D67" s="13">
        <v>1990571.58</v>
      </c>
      <c r="E67" s="13">
        <v>6229900</v>
      </c>
      <c r="F67" s="13">
        <f t="shared" si="1"/>
        <v>312.97040822817331</v>
      </c>
      <c r="G67" s="13">
        <f t="shared" si="0"/>
        <v>4239328.42</v>
      </c>
      <c r="H67" s="3" t="s">
        <v>210</v>
      </c>
      <c r="I67" s="13">
        <v>6229700</v>
      </c>
      <c r="J67" s="13">
        <v>5940300</v>
      </c>
    </row>
    <row r="68" spans="1:10" ht="294.75" customHeight="1" outlineLevel="5" x14ac:dyDescent="0.25">
      <c r="A68" s="1" t="s">
        <v>6</v>
      </c>
      <c r="B68" s="1" t="s">
        <v>70</v>
      </c>
      <c r="C68" s="17" t="s">
        <v>71</v>
      </c>
      <c r="D68" s="13">
        <v>42725200</v>
      </c>
      <c r="E68" s="13">
        <v>42057800</v>
      </c>
      <c r="F68" s="13">
        <f t="shared" si="1"/>
        <v>98.437924222706968</v>
      </c>
      <c r="G68" s="13">
        <f t="shared" si="0"/>
        <v>-667400</v>
      </c>
      <c r="H68" s="3" t="s">
        <v>222</v>
      </c>
      <c r="I68" s="13">
        <v>42057800</v>
      </c>
      <c r="J68" s="13">
        <v>42057800</v>
      </c>
    </row>
    <row r="69" spans="1:10" ht="63" outlineLevel="5" x14ac:dyDescent="0.25">
      <c r="A69" s="1" t="s">
        <v>4</v>
      </c>
      <c r="B69" s="1" t="s">
        <v>72</v>
      </c>
      <c r="C69" s="3" t="s">
        <v>73</v>
      </c>
      <c r="D69" s="13">
        <v>994700</v>
      </c>
      <c r="E69" s="13">
        <v>998100</v>
      </c>
      <c r="F69" s="13">
        <f t="shared" si="1"/>
        <v>100.34181160148789</v>
      </c>
      <c r="G69" s="13">
        <f t="shared" si="0"/>
        <v>3400</v>
      </c>
      <c r="H69" s="3" t="s">
        <v>215</v>
      </c>
      <c r="I69" s="13">
        <v>998100</v>
      </c>
      <c r="J69" s="13">
        <v>998100</v>
      </c>
    </row>
    <row r="70" spans="1:10" ht="210.75" customHeight="1" outlineLevel="5" x14ac:dyDescent="0.25">
      <c r="A70" s="1" t="s">
        <v>4</v>
      </c>
      <c r="B70" s="1" t="s">
        <v>74</v>
      </c>
      <c r="C70" s="17" t="s">
        <v>132</v>
      </c>
      <c r="D70" s="13">
        <v>33111800</v>
      </c>
      <c r="E70" s="13">
        <v>33111900</v>
      </c>
      <c r="F70" s="13">
        <f t="shared" si="1"/>
        <v>100.00030200713945</v>
      </c>
      <c r="G70" s="13">
        <f t="shared" si="0"/>
        <v>100</v>
      </c>
      <c r="H70" s="3" t="s">
        <v>206</v>
      </c>
      <c r="I70" s="13">
        <v>33111900</v>
      </c>
      <c r="J70" s="13">
        <v>33111900</v>
      </c>
    </row>
    <row r="71" spans="1:10" ht="63" outlineLevel="5" x14ac:dyDescent="0.25">
      <c r="A71" s="1" t="s">
        <v>6</v>
      </c>
      <c r="B71" s="1" t="s">
        <v>75</v>
      </c>
      <c r="C71" s="3" t="s">
        <v>76</v>
      </c>
      <c r="D71" s="13">
        <v>7278825.4000000004</v>
      </c>
      <c r="E71" s="13">
        <v>5473800</v>
      </c>
      <c r="F71" s="13">
        <f t="shared" si="1"/>
        <v>75.201693943640961</v>
      </c>
      <c r="G71" s="13">
        <f t="shared" si="0"/>
        <v>-1805025.4000000004</v>
      </c>
      <c r="H71" s="3" t="s">
        <v>205</v>
      </c>
      <c r="I71" s="13">
        <v>5473800</v>
      </c>
      <c r="J71" s="13">
        <v>5473800</v>
      </c>
    </row>
    <row r="72" spans="1:10" ht="63" outlineLevel="5" x14ac:dyDescent="0.25">
      <c r="A72" s="1" t="s">
        <v>4</v>
      </c>
      <c r="B72" s="1" t="s">
        <v>142</v>
      </c>
      <c r="C72" s="3" t="s">
        <v>143</v>
      </c>
      <c r="D72" s="13">
        <v>215000</v>
      </c>
      <c r="E72" s="13">
        <v>216200</v>
      </c>
      <c r="F72" s="13">
        <f t="shared" si="1"/>
        <v>100.55813953488372</v>
      </c>
      <c r="G72" s="13">
        <f t="shared" si="0"/>
        <v>1200</v>
      </c>
      <c r="H72" s="3" t="s">
        <v>224</v>
      </c>
      <c r="I72" s="13">
        <v>216200</v>
      </c>
      <c r="J72" s="13">
        <v>216200</v>
      </c>
    </row>
    <row r="73" spans="1:10" ht="141.75" outlineLevel="5" x14ac:dyDescent="0.25">
      <c r="A73" s="1" t="s">
        <v>4</v>
      </c>
      <c r="B73" s="1" t="s">
        <v>105</v>
      </c>
      <c r="C73" s="3" t="s">
        <v>237</v>
      </c>
      <c r="D73" s="13">
        <v>18100</v>
      </c>
      <c r="E73" s="13">
        <v>22800</v>
      </c>
      <c r="F73" s="13">
        <f t="shared" si="1"/>
        <v>125.96685082872926</v>
      </c>
      <c r="G73" s="13">
        <f t="shared" si="0"/>
        <v>4700</v>
      </c>
      <c r="H73" s="3" t="s">
        <v>223</v>
      </c>
      <c r="I73" s="13">
        <v>22800</v>
      </c>
      <c r="J73" s="13">
        <v>22800</v>
      </c>
    </row>
    <row r="74" spans="1:10" ht="105" customHeight="1" outlineLevel="3" x14ac:dyDescent="0.25">
      <c r="A74" s="1" t="s">
        <v>6</v>
      </c>
      <c r="B74" s="1" t="s">
        <v>77</v>
      </c>
      <c r="C74" s="3" t="s">
        <v>78</v>
      </c>
      <c r="D74" s="13">
        <f>D75</f>
        <v>407500</v>
      </c>
      <c r="E74" s="13">
        <f>E75</f>
        <v>388800</v>
      </c>
      <c r="F74" s="13">
        <f t="shared" si="1"/>
        <v>95.411042944785279</v>
      </c>
      <c r="G74" s="13">
        <f t="shared" si="0"/>
        <v>-18700</v>
      </c>
      <c r="H74" s="6"/>
      <c r="I74" s="13">
        <f t="shared" ref="I74:J74" si="26">I75</f>
        <v>388800</v>
      </c>
      <c r="J74" s="13">
        <f t="shared" si="26"/>
        <v>388800</v>
      </c>
    </row>
    <row r="75" spans="1:10" ht="99.75" customHeight="1" outlineLevel="4" x14ac:dyDescent="0.25">
      <c r="A75" s="1" t="s">
        <v>6</v>
      </c>
      <c r="B75" s="1" t="s">
        <v>79</v>
      </c>
      <c r="C75" s="3" t="s">
        <v>238</v>
      </c>
      <c r="D75" s="13">
        <v>407500</v>
      </c>
      <c r="E75" s="13">
        <v>388800</v>
      </c>
      <c r="F75" s="13">
        <f t="shared" si="1"/>
        <v>95.411042944785279</v>
      </c>
      <c r="G75" s="13">
        <f t="shared" ref="G75:G106" si="27">E75-D75</f>
        <v>-18700</v>
      </c>
      <c r="H75" s="3" t="s">
        <v>208</v>
      </c>
      <c r="I75" s="13">
        <v>388800</v>
      </c>
      <c r="J75" s="13">
        <v>388800</v>
      </c>
    </row>
    <row r="76" spans="1:10" ht="60" customHeight="1" outlineLevel="3" x14ac:dyDescent="0.25">
      <c r="A76" s="1" t="s">
        <v>4</v>
      </c>
      <c r="B76" s="1" t="s">
        <v>80</v>
      </c>
      <c r="C76" s="3" t="s">
        <v>162</v>
      </c>
      <c r="D76" s="13">
        <f>D77</f>
        <v>2209100</v>
      </c>
      <c r="E76" s="13">
        <f>E77</f>
        <v>2270100</v>
      </c>
      <c r="F76" s="13">
        <f t="shared" ref="F76:F106" si="28">E76/D76*100</f>
        <v>102.76130550903082</v>
      </c>
      <c r="G76" s="13">
        <f t="shared" si="27"/>
        <v>61000</v>
      </c>
      <c r="H76" s="6"/>
      <c r="I76" s="13">
        <f t="shared" ref="I76:J76" si="29">I77</f>
        <v>2480400</v>
      </c>
      <c r="J76" s="13">
        <f t="shared" si="29"/>
        <v>0</v>
      </c>
    </row>
    <row r="77" spans="1:10" ht="69" customHeight="1" outlineLevel="4" x14ac:dyDescent="0.25">
      <c r="A77" s="1" t="s">
        <v>4</v>
      </c>
      <c r="B77" s="1" t="s">
        <v>81</v>
      </c>
      <c r="C77" s="3" t="s">
        <v>106</v>
      </c>
      <c r="D77" s="13">
        <v>2209100</v>
      </c>
      <c r="E77" s="13">
        <v>2270100</v>
      </c>
      <c r="F77" s="13">
        <f t="shared" si="28"/>
        <v>102.76130550903082</v>
      </c>
      <c r="G77" s="13">
        <f t="shared" si="27"/>
        <v>61000</v>
      </c>
      <c r="H77" s="3" t="s">
        <v>212</v>
      </c>
      <c r="I77" s="13">
        <v>2480400</v>
      </c>
      <c r="J77" s="13">
        <v>0</v>
      </c>
    </row>
    <row r="78" spans="1:10" ht="75.75" customHeight="1" outlineLevel="3" x14ac:dyDescent="0.25">
      <c r="A78" s="1" t="s">
        <v>4</v>
      </c>
      <c r="B78" s="1" t="s">
        <v>82</v>
      </c>
      <c r="C78" s="3" t="s">
        <v>83</v>
      </c>
      <c r="D78" s="13">
        <f>D79</f>
        <v>10900</v>
      </c>
      <c r="E78" s="13">
        <f>E79</f>
        <v>11300</v>
      </c>
      <c r="F78" s="13">
        <f t="shared" si="28"/>
        <v>103.6697247706422</v>
      </c>
      <c r="G78" s="13">
        <f t="shared" si="27"/>
        <v>400</v>
      </c>
      <c r="H78" s="6"/>
      <c r="I78" s="13">
        <f t="shared" ref="I78:J78" si="30">I79</f>
        <v>97400</v>
      </c>
      <c r="J78" s="13">
        <f t="shared" si="30"/>
        <v>0</v>
      </c>
    </row>
    <row r="79" spans="1:10" ht="78.75" outlineLevel="4" x14ac:dyDescent="0.25">
      <c r="A79" s="1" t="s">
        <v>4</v>
      </c>
      <c r="B79" s="1" t="s">
        <v>84</v>
      </c>
      <c r="C79" s="3" t="s">
        <v>107</v>
      </c>
      <c r="D79" s="13">
        <v>10900</v>
      </c>
      <c r="E79" s="13">
        <v>11300</v>
      </c>
      <c r="F79" s="13">
        <f t="shared" si="28"/>
        <v>103.6697247706422</v>
      </c>
      <c r="G79" s="13">
        <f t="shared" si="27"/>
        <v>400</v>
      </c>
      <c r="H79" s="3" t="s">
        <v>214</v>
      </c>
      <c r="I79" s="13">
        <v>97400</v>
      </c>
      <c r="J79" s="13">
        <v>0</v>
      </c>
    </row>
    <row r="80" spans="1:10" outlineLevel="2" x14ac:dyDescent="0.25">
      <c r="A80" s="1" t="s">
        <v>3</v>
      </c>
      <c r="B80" s="1" t="s">
        <v>85</v>
      </c>
      <c r="C80" s="3" t="s">
        <v>86</v>
      </c>
      <c r="D80" s="13">
        <f>D82+D84+D86+D81</f>
        <v>84785954.980000004</v>
      </c>
      <c r="E80" s="13">
        <f>E84+E86</f>
        <v>0</v>
      </c>
      <c r="F80" s="13">
        <f t="shared" si="28"/>
        <v>0</v>
      </c>
      <c r="G80" s="13">
        <f t="shared" si="27"/>
        <v>-84785954.980000004</v>
      </c>
      <c r="H80" s="6"/>
      <c r="I80" s="13">
        <f t="shared" ref="I80:J80" si="31">I84+I86</f>
        <v>0</v>
      </c>
      <c r="J80" s="13">
        <f t="shared" si="31"/>
        <v>0</v>
      </c>
    </row>
    <row r="81" spans="1:10" ht="126" outlineLevel="2" x14ac:dyDescent="0.25">
      <c r="A81" s="1" t="s">
        <v>6</v>
      </c>
      <c r="B81" s="1" t="s">
        <v>225</v>
      </c>
      <c r="C81" s="3" t="s">
        <v>226</v>
      </c>
      <c r="D81" s="13">
        <v>233200</v>
      </c>
      <c r="E81" s="13">
        <v>0</v>
      </c>
      <c r="F81" s="13">
        <f t="shared" ref="F81" si="32">E81/D81*100</f>
        <v>0</v>
      </c>
      <c r="G81" s="13">
        <f t="shared" ref="G81" si="33">E81-D81</f>
        <v>-233200</v>
      </c>
      <c r="H81" s="6"/>
      <c r="I81" s="13">
        <v>0</v>
      </c>
      <c r="J81" s="13">
        <v>0</v>
      </c>
    </row>
    <row r="82" spans="1:10" ht="94.5" outlineLevel="2" x14ac:dyDescent="0.25">
      <c r="A82" s="1" t="s">
        <v>6</v>
      </c>
      <c r="B82" s="1" t="s">
        <v>163</v>
      </c>
      <c r="C82" s="3" t="s">
        <v>164</v>
      </c>
      <c r="D82" s="13">
        <f>D83</f>
        <v>2516044</v>
      </c>
      <c r="E82" s="13">
        <f>E83</f>
        <v>0</v>
      </c>
      <c r="F82" s="13">
        <f t="shared" si="28"/>
        <v>0</v>
      </c>
      <c r="G82" s="13">
        <f t="shared" ref="G82:G83" si="34">E82-D82</f>
        <v>-2516044</v>
      </c>
      <c r="H82" s="6"/>
      <c r="I82" s="13">
        <f t="shared" ref="I82:J82" si="35">I83</f>
        <v>0</v>
      </c>
      <c r="J82" s="13">
        <f t="shared" si="35"/>
        <v>0</v>
      </c>
    </row>
    <row r="83" spans="1:10" ht="94.5" outlineLevel="2" x14ac:dyDescent="0.25">
      <c r="A83" s="1" t="s">
        <v>6</v>
      </c>
      <c r="B83" s="1" t="s">
        <v>154</v>
      </c>
      <c r="C83" s="3" t="s">
        <v>165</v>
      </c>
      <c r="D83" s="13">
        <v>2516044</v>
      </c>
      <c r="E83" s="13">
        <v>0</v>
      </c>
      <c r="F83" s="13">
        <f t="shared" si="28"/>
        <v>0</v>
      </c>
      <c r="G83" s="13">
        <f t="shared" si="34"/>
        <v>-2516044</v>
      </c>
      <c r="H83" s="6"/>
      <c r="I83" s="13">
        <v>0</v>
      </c>
      <c r="J83" s="13">
        <v>0</v>
      </c>
    </row>
    <row r="84" spans="1:10" ht="157.5" outlineLevel="3" x14ac:dyDescent="0.25">
      <c r="A84" s="1" t="s">
        <v>6</v>
      </c>
      <c r="B84" s="1" t="s">
        <v>87</v>
      </c>
      <c r="C84" s="3" t="s">
        <v>166</v>
      </c>
      <c r="D84" s="13">
        <f>D85</f>
        <v>36647900</v>
      </c>
      <c r="E84" s="13">
        <f>E85</f>
        <v>0</v>
      </c>
      <c r="F84" s="13">
        <f t="shared" si="28"/>
        <v>0</v>
      </c>
      <c r="G84" s="13">
        <f t="shared" si="27"/>
        <v>-36647900</v>
      </c>
      <c r="H84" s="6"/>
      <c r="I84" s="13">
        <f t="shared" ref="I84:J84" si="36">I85</f>
        <v>0</v>
      </c>
      <c r="J84" s="13">
        <f t="shared" si="36"/>
        <v>0</v>
      </c>
    </row>
    <row r="85" spans="1:10" ht="157.5" outlineLevel="4" x14ac:dyDescent="0.25">
      <c r="A85" s="1" t="s">
        <v>6</v>
      </c>
      <c r="B85" s="1" t="s">
        <v>88</v>
      </c>
      <c r="C85" s="3" t="s">
        <v>167</v>
      </c>
      <c r="D85" s="13">
        <v>36647900</v>
      </c>
      <c r="E85" s="13">
        <v>0</v>
      </c>
      <c r="F85" s="13">
        <f t="shared" si="28"/>
        <v>0</v>
      </c>
      <c r="G85" s="13">
        <f t="shared" si="27"/>
        <v>-36647900</v>
      </c>
      <c r="H85" s="6"/>
      <c r="I85" s="13">
        <v>0</v>
      </c>
      <c r="J85" s="13">
        <v>0</v>
      </c>
    </row>
    <row r="86" spans="1:10" ht="31.5" outlineLevel="3" x14ac:dyDescent="0.25">
      <c r="A86" s="1" t="s">
        <v>3</v>
      </c>
      <c r="B86" s="1" t="s">
        <v>89</v>
      </c>
      <c r="C86" s="3" t="s">
        <v>90</v>
      </c>
      <c r="D86" s="13">
        <f>D87</f>
        <v>45388810.980000004</v>
      </c>
      <c r="E86" s="13">
        <f>E87</f>
        <v>0</v>
      </c>
      <c r="F86" s="13">
        <f t="shared" si="28"/>
        <v>0</v>
      </c>
      <c r="G86" s="13">
        <f t="shared" si="27"/>
        <v>-45388810.980000004</v>
      </c>
      <c r="H86" s="6"/>
      <c r="I86" s="13">
        <f t="shared" ref="I86:J86" si="37">I87</f>
        <v>0</v>
      </c>
      <c r="J86" s="13">
        <f t="shared" si="37"/>
        <v>0</v>
      </c>
    </row>
    <row r="87" spans="1:10" ht="31.5" outlineLevel="4" x14ac:dyDescent="0.25">
      <c r="A87" s="1" t="s">
        <v>3</v>
      </c>
      <c r="B87" s="1" t="s">
        <v>91</v>
      </c>
      <c r="C87" s="3" t="s">
        <v>92</v>
      </c>
      <c r="D87" s="13">
        <f>D88+D90+D91+D92+D93+D94+D95+D96+D97+D89+D98</f>
        <v>45388810.980000004</v>
      </c>
      <c r="E87" s="13">
        <f>E88+E90+E91+E92+E93+E94+E95+E96+E97+E89+E98</f>
        <v>0</v>
      </c>
      <c r="F87" s="13">
        <f t="shared" si="28"/>
        <v>0</v>
      </c>
      <c r="G87" s="13">
        <f t="shared" si="27"/>
        <v>-45388810.980000004</v>
      </c>
      <c r="H87" s="6"/>
      <c r="I87" s="13">
        <f>I88+I90+I91+I92+I93+I94+I95+I96+I97+I89+I98</f>
        <v>0</v>
      </c>
      <c r="J87" s="13">
        <f>J88+J90+J91+J92+J93+J94+J95+J96+J97+J89+J98</f>
        <v>0</v>
      </c>
    </row>
    <row r="88" spans="1:10" ht="110.25" outlineLevel="4" x14ac:dyDescent="0.25">
      <c r="A88" s="1" t="s">
        <v>6</v>
      </c>
      <c r="B88" s="1" t="s">
        <v>155</v>
      </c>
      <c r="C88" s="3" t="s">
        <v>239</v>
      </c>
      <c r="D88" s="13">
        <v>216800</v>
      </c>
      <c r="E88" s="13">
        <v>0</v>
      </c>
      <c r="F88" s="13">
        <f t="shared" si="28"/>
        <v>0</v>
      </c>
      <c r="G88" s="13">
        <f t="shared" ref="G88" si="38">E88-D88</f>
        <v>-216800</v>
      </c>
      <c r="H88" s="6"/>
      <c r="I88" s="13">
        <v>0</v>
      </c>
      <c r="J88" s="13">
        <v>0</v>
      </c>
    </row>
    <row r="89" spans="1:10" ht="94.5" outlineLevel="4" x14ac:dyDescent="0.25">
      <c r="A89" s="1" t="s">
        <v>11</v>
      </c>
      <c r="B89" s="1" t="s">
        <v>227</v>
      </c>
      <c r="C89" s="3" t="s">
        <v>228</v>
      </c>
      <c r="D89" s="13">
        <v>883700</v>
      </c>
      <c r="E89" s="13">
        <v>0</v>
      </c>
      <c r="F89" s="13">
        <f t="shared" ref="F89" si="39">E89/D89*100</f>
        <v>0</v>
      </c>
      <c r="G89" s="13">
        <f t="shared" ref="G89" si="40">E89-D89</f>
        <v>-883700</v>
      </c>
      <c r="H89" s="6"/>
      <c r="I89" s="13">
        <v>0</v>
      </c>
      <c r="J89" s="13">
        <v>0</v>
      </c>
    </row>
    <row r="90" spans="1:10" ht="47.25" outlineLevel="4" x14ac:dyDescent="0.25">
      <c r="A90" s="1" t="s">
        <v>4</v>
      </c>
      <c r="B90" s="1" t="s">
        <v>112</v>
      </c>
      <c r="C90" s="3" t="s">
        <v>240</v>
      </c>
      <c r="D90" s="13">
        <v>2304300</v>
      </c>
      <c r="E90" s="13">
        <v>0</v>
      </c>
      <c r="F90" s="13">
        <f t="shared" si="28"/>
        <v>0</v>
      </c>
      <c r="G90" s="13">
        <f t="shared" si="27"/>
        <v>-2304300</v>
      </c>
      <c r="H90" s="6"/>
      <c r="I90" s="13">
        <v>0</v>
      </c>
      <c r="J90" s="13">
        <v>0</v>
      </c>
    </row>
    <row r="91" spans="1:10" ht="63" outlineLevel="4" x14ac:dyDescent="0.25">
      <c r="A91" s="1" t="s">
        <v>27</v>
      </c>
      <c r="B91" s="1" t="s">
        <v>113</v>
      </c>
      <c r="C91" s="3" t="s">
        <v>241</v>
      </c>
      <c r="D91" s="13">
        <v>311800</v>
      </c>
      <c r="E91" s="13">
        <v>0</v>
      </c>
      <c r="F91" s="13">
        <f t="shared" si="28"/>
        <v>0</v>
      </c>
      <c r="G91" s="13">
        <f t="shared" si="27"/>
        <v>-311800</v>
      </c>
      <c r="H91" s="6"/>
      <c r="I91" s="13">
        <v>0</v>
      </c>
      <c r="J91" s="13">
        <v>0</v>
      </c>
    </row>
    <row r="92" spans="1:10" ht="78.75" outlineLevel="4" x14ac:dyDescent="0.25">
      <c r="A92" s="1" t="s">
        <v>4</v>
      </c>
      <c r="B92" s="1" t="s">
        <v>114</v>
      </c>
      <c r="C92" s="3" t="s">
        <v>242</v>
      </c>
      <c r="D92" s="13">
        <v>2250000</v>
      </c>
      <c r="E92" s="13">
        <v>0</v>
      </c>
      <c r="F92" s="13">
        <f t="shared" si="28"/>
        <v>0</v>
      </c>
      <c r="G92" s="13">
        <f t="shared" si="27"/>
        <v>-2250000</v>
      </c>
      <c r="H92" s="6"/>
      <c r="I92" s="13">
        <v>0</v>
      </c>
      <c r="J92" s="13">
        <v>0</v>
      </c>
    </row>
    <row r="93" spans="1:10" ht="63" outlineLevel="4" x14ac:dyDescent="0.25">
      <c r="A93" s="1" t="s">
        <v>5</v>
      </c>
      <c r="B93" s="1" t="s">
        <v>115</v>
      </c>
      <c r="C93" s="3" t="s">
        <v>168</v>
      </c>
      <c r="D93" s="13">
        <v>19474772</v>
      </c>
      <c r="E93" s="13">
        <v>0</v>
      </c>
      <c r="F93" s="13">
        <f t="shared" si="28"/>
        <v>0</v>
      </c>
      <c r="G93" s="13">
        <f t="shared" si="27"/>
        <v>-19474772</v>
      </c>
      <c r="H93" s="6"/>
      <c r="I93" s="13">
        <v>0</v>
      </c>
      <c r="J93" s="13">
        <v>0</v>
      </c>
    </row>
    <row r="94" spans="1:10" ht="126" outlineLevel="4" x14ac:dyDescent="0.25">
      <c r="A94" s="1" t="s">
        <v>4</v>
      </c>
      <c r="B94" s="1" t="s">
        <v>116</v>
      </c>
      <c r="C94" s="3" t="s">
        <v>169</v>
      </c>
      <c r="D94" s="13">
        <v>131185.98000000001</v>
      </c>
      <c r="E94" s="13">
        <v>0</v>
      </c>
      <c r="F94" s="13">
        <f t="shared" si="28"/>
        <v>0</v>
      </c>
      <c r="G94" s="13">
        <f t="shared" si="27"/>
        <v>-131185.98000000001</v>
      </c>
      <c r="H94" s="6"/>
      <c r="I94" s="13">
        <v>0</v>
      </c>
      <c r="J94" s="13">
        <v>0</v>
      </c>
    </row>
    <row r="95" spans="1:10" ht="78.75" outlineLevel="4" x14ac:dyDescent="0.25">
      <c r="A95" s="1" t="s">
        <v>11</v>
      </c>
      <c r="B95" s="1" t="s">
        <v>117</v>
      </c>
      <c r="C95" s="3" t="s">
        <v>243</v>
      </c>
      <c r="D95" s="13">
        <v>10747843</v>
      </c>
      <c r="E95" s="13">
        <v>0</v>
      </c>
      <c r="F95" s="13">
        <f t="shared" si="28"/>
        <v>0</v>
      </c>
      <c r="G95" s="13">
        <f t="shared" si="27"/>
        <v>-10747843</v>
      </c>
      <c r="H95" s="6"/>
      <c r="I95" s="13">
        <v>0</v>
      </c>
      <c r="J95" s="13">
        <v>0</v>
      </c>
    </row>
    <row r="96" spans="1:10" ht="47.25" outlineLevel="5" x14ac:dyDescent="0.25">
      <c r="A96" s="1" t="s">
        <v>11</v>
      </c>
      <c r="B96" s="1" t="s">
        <v>93</v>
      </c>
      <c r="C96" s="3" t="s">
        <v>94</v>
      </c>
      <c r="D96" s="13">
        <v>1729100</v>
      </c>
      <c r="E96" s="13">
        <v>0</v>
      </c>
      <c r="F96" s="13">
        <f t="shared" si="28"/>
        <v>0</v>
      </c>
      <c r="G96" s="13">
        <f t="shared" si="27"/>
        <v>-1729100</v>
      </c>
      <c r="H96" s="6"/>
      <c r="I96" s="13">
        <v>0</v>
      </c>
      <c r="J96" s="13">
        <v>0</v>
      </c>
    </row>
    <row r="97" spans="1:10" ht="78.75" outlineLevel="5" x14ac:dyDescent="0.25">
      <c r="A97" s="1" t="s">
        <v>4</v>
      </c>
      <c r="B97" s="1" t="s">
        <v>118</v>
      </c>
      <c r="C97" s="3" t="s">
        <v>170</v>
      </c>
      <c r="D97" s="13">
        <v>3339310</v>
      </c>
      <c r="E97" s="13">
        <v>0</v>
      </c>
      <c r="F97" s="13">
        <f t="shared" si="28"/>
        <v>0</v>
      </c>
      <c r="G97" s="13">
        <f t="shared" si="27"/>
        <v>-3339310</v>
      </c>
      <c r="H97" s="6"/>
      <c r="I97" s="13">
        <v>0</v>
      </c>
      <c r="J97" s="13">
        <v>0</v>
      </c>
    </row>
    <row r="98" spans="1:10" ht="47.25" outlineLevel="5" x14ac:dyDescent="0.25">
      <c r="A98" s="1" t="s">
        <v>27</v>
      </c>
      <c r="B98" s="1" t="s">
        <v>229</v>
      </c>
      <c r="C98" s="3" t="s">
        <v>230</v>
      </c>
      <c r="D98" s="13">
        <v>4000000</v>
      </c>
      <c r="E98" s="13">
        <v>0</v>
      </c>
      <c r="F98" s="13">
        <f t="shared" si="28"/>
        <v>0</v>
      </c>
      <c r="G98" s="13">
        <f t="shared" si="27"/>
        <v>-4000000</v>
      </c>
      <c r="H98" s="6"/>
      <c r="I98" s="13">
        <v>0</v>
      </c>
      <c r="J98" s="13">
        <v>0</v>
      </c>
    </row>
    <row r="99" spans="1:10" ht="47.25" outlineLevel="1" x14ac:dyDescent="0.25">
      <c r="A99" s="1" t="s">
        <v>3</v>
      </c>
      <c r="B99" s="1" t="s">
        <v>95</v>
      </c>
      <c r="C99" s="3" t="s">
        <v>96</v>
      </c>
      <c r="D99" s="13">
        <f t="shared" ref="D99:E101" si="41">D100</f>
        <v>30000</v>
      </c>
      <c r="E99" s="13">
        <f t="shared" si="41"/>
        <v>0</v>
      </c>
      <c r="F99" s="13">
        <f t="shared" si="28"/>
        <v>0</v>
      </c>
      <c r="G99" s="13">
        <f t="shared" si="27"/>
        <v>-30000</v>
      </c>
      <c r="H99" s="6"/>
      <c r="I99" s="13">
        <f t="shared" ref="I99:J101" si="42">I100</f>
        <v>0</v>
      </c>
      <c r="J99" s="13">
        <f t="shared" si="42"/>
        <v>0</v>
      </c>
    </row>
    <row r="100" spans="1:10" ht="59.25" customHeight="1" outlineLevel="2" x14ac:dyDescent="0.25">
      <c r="A100" s="1" t="s">
        <v>3</v>
      </c>
      <c r="B100" s="1" t="s">
        <v>97</v>
      </c>
      <c r="C100" s="3" t="s">
        <v>98</v>
      </c>
      <c r="D100" s="13">
        <f t="shared" si="41"/>
        <v>30000</v>
      </c>
      <c r="E100" s="13">
        <f t="shared" si="41"/>
        <v>0</v>
      </c>
      <c r="F100" s="13">
        <f t="shared" si="28"/>
        <v>0</v>
      </c>
      <c r="G100" s="13">
        <f t="shared" si="27"/>
        <v>-30000</v>
      </c>
      <c r="H100" s="6"/>
      <c r="I100" s="13">
        <f t="shared" si="42"/>
        <v>0</v>
      </c>
      <c r="J100" s="13">
        <f t="shared" si="42"/>
        <v>0</v>
      </c>
    </row>
    <row r="101" spans="1:10" ht="47.25" outlineLevel="3" x14ac:dyDescent="0.25">
      <c r="A101" s="1" t="s">
        <v>4</v>
      </c>
      <c r="B101" s="1" t="s">
        <v>99</v>
      </c>
      <c r="C101" s="3" t="s">
        <v>100</v>
      </c>
      <c r="D101" s="13">
        <f t="shared" si="41"/>
        <v>30000</v>
      </c>
      <c r="E101" s="13">
        <f t="shared" si="41"/>
        <v>0</v>
      </c>
      <c r="F101" s="13">
        <f t="shared" si="28"/>
        <v>0</v>
      </c>
      <c r="G101" s="13">
        <f t="shared" si="27"/>
        <v>-30000</v>
      </c>
      <c r="H101" s="6"/>
      <c r="I101" s="13">
        <f t="shared" si="42"/>
        <v>0</v>
      </c>
      <c r="J101" s="13">
        <f t="shared" si="42"/>
        <v>0</v>
      </c>
    </row>
    <row r="102" spans="1:10" ht="84.75" customHeight="1" outlineLevel="4" x14ac:dyDescent="0.25">
      <c r="A102" s="1" t="s">
        <v>4</v>
      </c>
      <c r="B102" s="1" t="s">
        <v>245</v>
      </c>
      <c r="C102" s="3" t="s">
        <v>244</v>
      </c>
      <c r="D102" s="13">
        <v>30000</v>
      </c>
      <c r="E102" s="13">
        <v>0</v>
      </c>
      <c r="F102" s="13">
        <f t="shared" si="28"/>
        <v>0</v>
      </c>
      <c r="G102" s="13">
        <f t="shared" si="27"/>
        <v>-30000</v>
      </c>
      <c r="H102" s="6"/>
      <c r="I102" s="13">
        <v>0</v>
      </c>
      <c r="J102" s="13">
        <v>0</v>
      </c>
    </row>
    <row r="103" spans="1:10" ht="63" outlineLevel="3" x14ac:dyDescent="0.25">
      <c r="A103" s="1" t="s">
        <v>3</v>
      </c>
      <c r="B103" s="1" t="s">
        <v>136</v>
      </c>
      <c r="C103" s="3" t="s">
        <v>138</v>
      </c>
      <c r="D103" s="13">
        <f>D104</f>
        <v>-1949641.33</v>
      </c>
      <c r="E103" s="13">
        <f t="shared" ref="E103:E105" si="43">E104</f>
        <v>0</v>
      </c>
      <c r="F103" s="13">
        <f t="shared" si="28"/>
        <v>0</v>
      </c>
      <c r="G103" s="13">
        <f t="shared" si="27"/>
        <v>1949641.33</v>
      </c>
      <c r="H103" s="6"/>
      <c r="I103" s="13">
        <f t="shared" ref="I103:J104" si="44">I104</f>
        <v>0</v>
      </c>
      <c r="J103" s="13">
        <f t="shared" si="44"/>
        <v>0</v>
      </c>
    </row>
    <row r="104" spans="1:10" ht="63" outlineLevel="3" x14ac:dyDescent="0.25">
      <c r="A104" s="1" t="s">
        <v>3</v>
      </c>
      <c r="B104" s="1" t="s">
        <v>137</v>
      </c>
      <c r="C104" s="3" t="s">
        <v>139</v>
      </c>
      <c r="D104" s="13">
        <f>D105</f>
        <v>-1949641.33</v>
      </c>
      <c r="E104" s="13">
        <f t="shared" si="43"/>
        <v>0</v>
      </c>
      <c r="F104" s="13">
        <f t="shared" si="28"/>
        <v>0</v>
      </c>
      <c r="G104" s="13">
        <f t="shared" si="27"/>
        <v>1949641.33</v>
      </c>
      <c r="H104" s="6"/>
      <c r="I104" s="13">
        <f t="shared" si="44"/>
        <v>0</v>
      </c>
      <c r="J104" s="13">
        <f t="shared" si="44"/>
        <v>0</v>
      </c>
    </row>
    <row r="105" spans="1:10" ht="63" outlineLevel="3" x14ac:dyDescent="0.25">
      <c r="A105" s="1" t="s">
        <v>3</v>
      </c>
      <c r="B105" s="1" t="s">
        <v>134</v>
      </c>
      <c r="C105" s="3" t="s">
        <v>135</v>
      </c>
      <c r="D105" s="13">
        <f>D106+D107</f>
        <v>-1949641.33</v>
      </c>
      <c r="E105" s="13">
        <f t="shared" si="43"/>
        <v>0</v>
      </c>
      <c r="F105" s="13">
        <f t="shared" si="28"/>
        <v>0</v>
      </c>
      <c r="G105" s="13">
        <f t="shared" si="27"/>
        <v>1949641.33</v>
      </c>
      <c r="H105" s="6"/>
      <c r="I105" s="13">
        <f>I106</f>
        <v>0</v>
      </c>
      <c r="J105" s="13">
        <f>J106</f>
        <v>0</v>
      </c>
    </row>
    <row r="106" spans="1:10" ht="63" x14ac:dyDescent="0.25">
      <c r="A106" s="1">
        <v>408</v>
      </c>
      <c r="B106" s="1" t="s">
        <v>134</v>
      </c>
      <c r="C106" s="3" t="s">
        <v>135</v>
      </c>
      <c r="D106" s="13">
        <v>-694334.48</v>
      </c>
      <c r="E106" s="13">
        <v>0</v>
      </c>
      <c r="F106" s="13">
        <f t="shared" si="28"/>
        <v>0</v>
      </c>
      <c r="G106" s="13">
        <f t="shared" si="27"/>
        <v>694334.48</v>
      </c>
      <c r="H106" s="6"/>
      <c r="I106" s="13">
        <v>0</v>
      </c>
      <c r="J106" s="13">
        <v>0</v>
      </c>
    </row>
    <row r="107" spans="1:10" ht="63" x14ac:dyDescent="0.25">
      <c r="A107" s="1" t="s">
        <v>5</v>
      </c>
      <c r="B107" s="1" t="s">
        <v>134</v>
      </c>
      <c r="C107" s="3" t="s">
        <v>135</v>
      </c>
      <c r="D107" s="13">
        <v>-1255306.8500000001</v>
      </c>
      <c r="E107" s="13">
        <v>0</v>
      </c>
      <c r="F107" s="13">
        <f t="shared" ref="F107" si="45">E107/D107*100</f>
        <v>0</v>
      </c>
      <c r="G107" s="13">
        <f t="shared" ref="G107" si="46">E107-D107</f>
        <v>1255306.8500000001</v>
      </c>
      <c r="H107" s="6"/>
      <c r="I107" s="13">
        <v>0</v>
      </c>
      <c r="J107" s="13">
        <v>0</v>
      </c>
    </row>
  </sheetData>
  <autoFilter ref="A6:K106"/>
  <mergeCells count="1">
    <mergeCell ref="A4:J4"/>
  </mergeCells>
  <pageMargins left="0" right="0" top="0" bottom="0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(2)'!LAST_CELL</vt:lpstr>
      <vt:lpstr>'ДЧБ (2)'!Заголовки_для_печати</vt:lpstr>
      <vt:lpstr>'ДЧБ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rep:2.53.0.159</dc:description>
  <cp:lastModifiedBy>kom28</cp:lastModifiedBy>
  <cp:lastPrinted>2025-01-01T07:50:13Z</cp:lastPrinted>
  <dcterms:created xsi:type="dcterms:W3CDTF">2021-10-28T02:12:07Z</dcterms:created>
  <dcterms:modified xsi:type="dcterms:W3CDTF">2025-01-01T07:50:15Z</dcterms:modified>
</cp:coreProperties>
</file>