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ДЧБ (2)" sheetId="2" r:id="rId1"/>
    <sheet name="ДЧБ" sheetId="1" r:id="rId2"/>
  </sheets>
  <definedNames>
    <definedName name="_xlnm._FilterDatabase" localSheetId="1" hidden="1">ДЧБ!$A$5:$K$5</definedName>
    <definedName name="_xlnm._FilterDatabase" localSheetId="0" hidden="1">'ДЧБ (2)'!$A$5:$K$118</definedName>
    <definedName name="APPT" localSheetId="1">ДЧБ!#REF!</definedName>
    <definedName name="APPT" localSheetId="0">'ДЧБ (2)'!#REF!</definedName>
    <definedName name="FIO" localSheetId="1">ДЧБ!#REF!</definedName>
    <definedName name="FIO" localSheetId="0">'ДЧБ (2)'!#REF!</definedName>
    <definedName name="LAST_CELL" localSheetId="1">ДЧБ!$H$123</definedName>
    <definedName name="LAST_CELL" localSheetId="0">'ДЧБ (2)'!$H$123</definedName>
    <definedName name="SIGN" localSheetId="1">ДЧБ!#REF!</definedName>
    <definedName name="SIGN" localSheetId="0">'ДЧБ (2)'!#REF!</definedName>
  </definedNames>
  <calcPr calcId="145621"/>
</workbook>
</file>

<file path=xl/calcChain.xml><?xml version="1.0" encoding="utf-8"?>
<calcChain xmlns="http://schemas.openxmlformats.org/spreadsheetml/2006/main">
  <c r="G118" i="2" l="1"/>
  <c r="F118" i="2"/>
  <c r="G117" i="2"/>
  <c r="F117" i="2"/>
  <c r="G116" i="2"/>
  <c r="F116" i="2"/>
  <c r="G115" i="2"/>
  <c r="F115" i="2"/>
  <c r="G114" i="2"/>
  <c r="F114" i="2"/>
  <c r="J113" i="2"/>
  <c r="J112" i="2" s="1"/>
  <c r="I113" i="2"/>
  <c r="I112" i="2" s="1"/>
  <c r="E113" i="2"/>
  <c r="D113" i="2"/>
  <c r="D112" i="2" s="1"/>
  <c r="G111" i="2"/>
  <c r="F111" i="2"/>
  <c r="G110" i="2"/>
  <c r="F110" i="2"/>
  <c r="G109" i="2"/>
  <c r="F109" i="2"/>
  <c r="G108" i="2"/>
  <c r="F108" i="2"/>
  <c r="G107" i="2"/>
  <c r="F107" i="2"/>
  <c r="J106" i="2"/>
  <c r="J104" i="2" s="1"/>
  <c r="J103" i="2" s="1"/>
  <c r="I106" i="2"/>
  <c r="I104" i="2" s="1"/>
  <c r="I103" i="2" s="1"/>
  <c r="E106" i="2"/>
  <c r="E104" i="2" s="1"/>
  <c r="D106" i="2"/>
  <c r="G105" i="2"/>
  <c r="F105" i="2"/>
  <c r="D104" i="2"/>
  <c r="D103" i="2" s="1"/>
  <c r="G102" i="2"/>
  <c r="F102" i="2"/>
  <c r="J101" i="2"/>
  <c r="J100" i="2" s="1"/>
  <c r="J99" i="2" s="1"/>
  <c r="I101" i="2"/>
  <c r="I100" i="2" s="1"/>
  <c r="I99" i="2" s="1"/>
  <c r="E101" i="2"/>
  <c r="E100" i="2" s="1"/>
  <c r="D101" i="2"/>
  <c r="D100" i="2" s="1"/>
  <c r="D99" i="2" s="1"/>
  <c r="G98" i="2"/>
  <c r="F98" i="2"/>
  <c r="G97" i="2"/>
  <c r="F97" i="2"/>
  <c r="J96" i="2"/>
  <c r="J95" i="2" s="1"/>
  <c r="I96" i="2"/>
  <c r="I95" i="2" s="1"/>
  <c r="E96" i="2"/>
  <c r="D96" i="2"/>
  <c r="D95" i="2" s="1"/>
  <c r="G94" i="2"/>
  <c r="F94" i="2"/>
  <c r="J93" i="2"/>
  <c r="I93" i="2"/>
  <c r="E93" i="2"/>
  <c r="D93" i="2"/>
  <c r="G91" i="2"/>
  <c r="F91" i="2"/>
  <c r="J90" i="2"/>
  <c r="I90" i="2"/>
  <c r="E90" i="2"/>
  <c r="D90" i="2"/>
  <c r="G89" i="2"/>
  <c r="F89" i="2"/>
  <c r="J88" i="2"/>
  <c r="I88" i="2"/>
  <c r="E88" i="2"/>
  <c r="D88" i="2"/>
  <c r="G87" i="2"/>
  <c r="F87" i="2"/>
  <c r="J86" i="2"/>
  <c r="I86" i="2"/>
  <c r="E86" i="2"/>
  <c r="D86" i="2"/>
  <c r="G85" i="2"/>
  <c r="F85" i="2"/>
  <c r="J84" i="2"/>
  <c r="I84" i="2"/>
  <c r="E84" i="2"/>
  <c r="D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J64" i="2"/>
  <c r="J63" i="2" s="1"/>
  <c r="I64" i="2"/>
  <c r="I63" i="2" s="1"/>
  <c r="E64" i="2"/>
  <c r="D64" i="2"/>
  <c r="D63" i="2" s="1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J34" i="2"/>
  <c r="J33" i="2" s="1"/>
  <c r="I34" i="2"/>
  <c r="I33" i="2" s="1"/>
  <c r="E34" i="2"/>
  <c r="D34" i="2"/>
  <c r="D33" i="2" s="1"/>
  <c r="G32" i="2"/>
  <c r="F32" i="2"/>
  <c r="J31" i="2"/>
  <c r="I31" i="2"/>
  <c r="E31" i="2"/>
  <c r="D31" i="2"/>
  <c r="G30" i="2"/>
  <c r="F30" i="2"/>
  <c r="J29" i="2"/>
  <c r="I29" i="2"/>
  <c r="E29" i="2"/>
  <c r="D29" i="2"/>
  <c r="G28" i="2"/>
  <c r="F28" i="2"/>
  <c r="J27" i="2"/>
  <c r="I27" i="2"/>
  <c r="E27" i="2"/>
  <c r="D27" i="2"/>
  <c r="G26" i="2"/>
  <c r="F26" i="2"/>
  <c r="J25" i="2"/>
  <c r="I25" i="2"/>
  <c r="E25" i="2"/>
  <c r="D25" i="2"/>
  <c r="G24" i="2"/>
  <c r="F24" i="2"/>
  <c r="J23" i="2"/>
  <c r="I23" i="2"/>
  <c r="E23" i="2"/>
  <c r="D23" i="2"/>
  <c r="G22" i="2"/>
  <c r="F22" i="2"/>
  <c r="J21" i="2"/>
  <c r="I21" i="2"/>
  <c r="E21" i="2"/>
  <c r="D21" i="2"/>
  <c r="G20" i="2"/>
  <c r="F20" i="2"/>
  <c r="J19" i="2"/>
  <c r="I19" i="2"/>
  <c r="E19" i="2"/>
  <c r="D19" i="2"/>
  <c r="G18" i="2"/>
  <c r="F18" i="2"/>
  <c r="J17" i="2"/>
  <c r="I17" i="2"/>
  <c r="E17" i="2"/>
  <c r="D17" i="2"/>
  <c r="G15" i="2"/>
  <c r="F15" i="2"/>
  <c r="J14" i="2"/>
  <c r="J13" i="2" s="1"/>
  <c r="I14" i="2"/>
  <c r="I13" i="2" s="1"/>
  <c r="E14" i="2"/>
  <c r="D14" i="2"/>
  <c r="D13" i="2" s="1"/>
  <c r="G12" i="2"/>
  <c r="F12" i="2"/>
  <c r="J11" i="2"/>
  <c r="I11" i="2"/>
  <c r="E11" i="2"/>
  <c r="D11" i="2"/>
  <c r="G10" i="2"/>
  <c r="F10" i="2"/>
  <c r="J9" i="2"/>
  <c r="I9" i="2"/>
  <c r="E9" i="2"/>
  <c r="D9" i="2"/>
  <c r="J64" i="1"/>
  <c r="I64" i="1"/>
  <c r="I63" i="1" s="1"/>
  <c r="E64" i="1"/>
  <c r="D64" i="1"/>
  <c r="F83" i="1"/>
  <c r="G83" i="1"/>
  <c r="J90" i="1"/>
  <c r="F118" i="1"/>
  <c r="G118" i="1"/>
  <c r="F10" i="1"/>
  <c r="G10" i="1"/>
  <c r="F12" i="1"/>
  <c r="G12" i="1"/>
  <c r="F15" i="1"/>
  <c r="G15" i="1"/>
  <c r="F18" i="1"/>
  <c r="G18" i="1"/>
  <c r="F20" i="1"/>
  <c r="G20" i="1"/>
  <c r="F22" i="1"/>
  <c r="G22" i="1"/>
  <c r="F24" i="1"/>
  <c r="G24" i="1"/>
  <c r="F26" i="1"/>
  <c r="G26" i="1"/>
  <c r="F28" i="1"/>
  <c r="G28" i="1"/>
  <c r="F30" i="1"/>
  <c r="G30" i="1"/>
  <c r="F32" i="1"/>
  <c r="G32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5" i="1"/>
  <c r="G85" i="1"/>
  <c r="F87" i="1"/>
  <c r="G87" i="1"/>
  <c r="F89" i="1"/>
  <c r="G89" i="1"/>
  <c r="F91" i="1"/>
  <c r="G91" i="1"/>
  <c r="F94" i="1"/>
  <c r="G94" i="1"/>
  <c r="F97" i="1"/>
  <c r="G97" i="1"/>
  <c r="F98" i="1"/>
  <c r="G98" i="1"/>
  <c r="F102" i="1"/>
  <c r="G102" i="1"/>
  <c r="F105" i="1"/>
  <c r="G105" i="1"/>
  <c r="F107" i="1"/>
  <c r="G107" i="1"/>
  <c r="F108" i="1"/>
  <c r="G108" i="1"/>
  <c r="F109" i="1"/>
  <c r="G109" i="1"/>
  <c r="F110" i="1"/>
  <c r="G110" i="1"/>
  <c r="F111" i="1"/>
  <c r="G111" i="1"/>
  <c r="F114" i="1"/>
  <c r="G114" i="1"/>
  <c r="F115" i="1"/>
  <c r="G115" i="1"/>
  <c r="F116" i="1"/>
  <c r="G116" i="1"/>
  <c r="F117" i="1"/>
  <c r="G117" i="1"/>
  <c r="J113" i="1"/>
  <c r="J112" i="1" s="1"/>
  <c r="I113" i="1"/>
  <c r="I112" i="1" s="1"/>
  <c r="J106" i="1"/>
  <c r="J104" i="1" s="1"/>
  <c r="J103" i="1" s="1"/>
  <c r="I106" i="1"/>
  <c r="I104" i="1" s="1"/>
  <c r="I103" i="1" s="1"/>
  <c r="J101" i="1"/>
  <c r="J100" i="1" s="1"/>
  <c r="J99" i="1" s="1"/>
  <c r="I101" i="1"/>
  <c r="I100" i="1" s="1"/>
  <c r="I99" i="1" s="1"/>
  <c r="J96" i="1"/>
  <c r="J95" i="1" s="1"/>
  <c r="I96" i="1"/>
  <c r="I95" i="1" s="1"/>
  <c r="J93" i="1"/>
  <c r="I93" i="1"/>
  <c r="I90" i="1"/>
  <c r="J88" i="1"/>
  <c r="I88" i="1"/>
  <c r="J86" i="1"/>
  <c r="I86" i="1"/>
  <c r="J84" i="1"/>
  <c r="I84" i="1"/>
  <c r="J63" i="1"/>
  <c r="J34" i="1"/>
  <c r="J33" i="1" s="1"/>
  <c r="I34" i="1"/>
  <c r="I33" i="1" s="1"/>
  <c r="J31" i="1"/>
  <c r="I31" i="1"/>
  <c r="J29" i="1"/>
  <c r="I29" i="1"/>
  <c r="J27" i="1"/>
  <c r="I27" i="1"/>
  <c r="J25" i="1"/>
  <c r="I25" i="1"/>
  <c r="J23" i="1"/>
  <c r="I23" i="1"/>
  <c r="J21" i="1"/>
  <c r="I21" i="1"/>
  <c r="J19" i="1"/>
  <c r="I19" i="1"/>
  <c r="J17" i="1"/>
  <c r="I17" i="1"/>
  <c r="J14" i="1"/>
  <c r="J13" i="1" s="1"/>
  <c r="I14" i="1"/>
  <c r="I13" i="1" s="1"/>
  <c r="J11" i="1"/>
  <c r="I11" i="1"/>
  <c r="J9" i="1"/>
  <c r="I9" i="1"/>
  <c r="E90" i="1"/>
  <c r="G93" i="2" l="1"/>
  <c r="G104" i="2"/>
  <c r="G29" i="2"/>
  <c r="F113" i="2"/>
  <c r="G19" i="2"/>
  <c r="G23" i="2"/>
  <c r="G27" i="2"/>
  <c r="G31" i="2"/>
  <c r="G86" i="2"/>
  <c r="F11" i="2"/>
  <c r="G17" i="2"/>
  <c r="G21" i="2"/>
  <c r="G25" i="2"/>
  <c r="G84" i="2"/>
  <c r="F17" i="2"/>
  <c r="F19" i="2"/>
  <c r="F21" i="2"/>
  <c r="F23" i="2"/>
  <c r="F25" i="2"/>
  <c r="F27" i="2"/>
  <c r="F29" i="2"/>
  <c r="F31" i="2"/>
  <c r="I16" i="2"/>
  <c r="D62" i="2"/>
  <c r="J92" i="2"/>
  <c r="G101" i="2"/>
  <c r="E112" i="2"/>
  <c r="G112" i="2" s="1"/>
  <c r="F9" i="2"/>
  <c r="G14" i="2"/>
  <c r="J16" i="2"/>
  <c r="G64" i="2"/>
  <c r="G90" i="2"/>
  <c r="D92" i="2"/>
  <c r="G34" i="2"/>
  <c r="G88" i="2"/>
  <c r="G9" i="2"/>
  <c r="G11" i="2"/>
  <c r="J8" i="2"/>
  <c r="J62" i="2"/>
  <c r="F93" i="2"/>
  <c r="I92" i="2"/>
  <c r="G106" i="2"/>
  <c r="D8" i="2"/>
  <c r="I8" i="2"/>
  <c r="D16" i="2"/>
  <c r="I62" i="2"/>
  <c r="G96" i="2"/>
  <c r="G100" i="2"/>
  <c r="F101" i="2"/>
  <c r="G113" i="2"/>
  <c r="F14" i="2"/>
  <c r="F34" i="2"/>
  <c r="F64" i="2"/>
  <c r="F84" i="2"/>
  <c r="F86" i="2"/>
  <c r="F88" i="2"/>
  <c r="F90" i="2"/>
  <c r="F96" i="2"/>
  <c r="F100" i="2"/>
  <c r="F104" i="2"/>
  <c r="F106" i="2"/>
  <c r="E13" i="2"/>
  <c r="E33" i="2"/>
  <c r="E63" i="2"/>
  <c r="E95" i="2"/>
  <c r="E99" i="2"/>
  <c r="E103" i="2"/>
  <c r="J92" i="1"/>
  <c r="J16" i="1"/>
  <c r="I16" i="1"/>
  <c r="J8" i="1"/>
  <c r="J62" i="1"/>
  <c r="I62" i="1"/>
  <c r="I8" i="1"/>
  <c r="I92" i="1"/>
  <c r="E9" i="1"/>
  <c r="E11" i="1"/>
  <c r="E14" i="1"/>
  <c r="E17" i="1"/>
  <c r="E19" i="1"/>
  <c r="E21" i="1"/>
  <c r="E23" i="1"/>
  <c r="E25" i="1"/>
  <c r="E27" i="1"/>
  <c r="E29" i="1"/>
  <c r="E31" i="1"/>
  <c r="E34" i="1"/>
  <c r="E84" i="1"/>
  <c r="E86" i="1"/>
  <c r="E88" i="1"/>
  <c r="E93" i="1"/>
  <c r="E96" i="1"/>
  <c r="E101" i="1"/>
  <c r="E106" i="1"/>
  <c r="E113" i="1"/>
  <c r="D113" i="1"/>
  <c r="D112" i="1" s="1"/>
  <c r="D106" i="1"/>
  <c r="D104" i="1" s="1"/>
  <c r="D103" i="1" s="1"/>
  <c r="D101" i="1"/>
  <c r="D100" i="1" s="1"/>
  <c r="D99" i="1" s="1"/>
  <c r="D93" i="1"/>
  <c r="D96" i="1"/>
  <c r="D95" i="1" s="1"/>
  <c r="D90" i="1"/>
  <c r="D88" i="1"/>
  <c r="D86" i="1"/>
  <c r="D84" i="1"/>
  <c r="D63" i="1"/>
  <c r="D34" i="1"/>
  <c r="D33" i="1" s="1"/>
  <c r="D31" i="1"/>
  <c r="D29" i="1"/>
  <c r="D27" i="1"/>
  <c r="D25" i="1"/>
  <c r="D23" i="1"/>
  <c r="D21" i="1"/>
  <c r="D19" i="1"/>
  <c r="D17" i="1"/>
  <c r="D14" i="1"/>
  <c r="D13" i="1" s="1"/>
  <c r="D9" i="1"/>
  <c r="D11" i="1"/>
  <c r="D92" i="1" l="1"/>
  <c r="F112" i="2"/>
  <c r="J7" i="2"/>
  <c r="J6" i="2" s="1"/>
  <c r="I7" i="2"/>
  <c r="I6" i="2" s="1"/>
  <c r="D7" i="2"/>
  <c r="D6" i="2" s="1"/>
  <c r="G33" i="2"/>
  <c r="E16" i="2"/>
  <c r="F33" i="2"/>
  <c r="G99" i="2"/>
  <c r="F99" i="2"/>
  <c r="G95" i="2"/>
  <c r="E92" i="2"/>
  <c r="F95" i="2"/>
  <c r="G63" i="2"/>
  <c r="E62" i="2"/>
  <c r="F63" i="2"/>
  <c r="G103" i="2"/>
  <c r="F103" i="2"/>
  <c r="G13" i="2"/>
  <c r="E8" i="2"/>
  <c r="F13" i="2"/>
  <c r="J7" i="1"/>
  <c r="J6" i="1" s="1"/>
  <c r="J3" i="1" s="1"/>
  <c r="F90" i="1"/>
  <c r="G90" i="1"/>
  <c r="E104" i="1"/>
  <c r="F106" i="1"/>
  <c r="G106" i="1"/>
  <c r="G93" i="1"/>
  <c r="F93" i="1"/>
  <c r="F27" i="1"/>
  <c r="G27" i="1"/>
  <c r="F19" i="1"/>
  <c r="G19" i="1"/>
  <c r="G101" i="1"/>
  <c r="F101" i="1"/>
  <c r="G34" i="1"/>
  <c r="F34" i="1"/>
  <c r="E33" i="1"/>
  <c r="E16" i="1" s="1"/>
  <c r="F25" i="1"/>
  <c r="G25" i="1"/>
  <c r="F17" i="1"/>
  <c r="G17" i="1"/>
  <c r="D8" i="1"/>
  <c r="E100" i="1"/>
  <c r="F31" i="1"/>
  <c r="G31" i="1"/>
  <c r="F23" i="1"/>
  <c r="G23" i="1"/>
  <c r="E13" i="1"/>
  <c r="G14" i="1"/>
  <c r="F14" i="1"/>
  <c r="D16" i="1"/>
  <c r="E112" i="1"/>
  <c r="G113" i="1"/>
  <c r="F113" i="1"/>
  <c r="E95" i="1"/>
  <c r="E92" i="1" s="1"/>
  <c r="F96" i="1"/>
  <c r="G96" i="1"/>
  <c r="F29" i="1"/>
  <c r="G29" i="1"/>
  <c r="F21" i="1"/>
  <c r="G21" i="1"/>
  <c r="F11" i="1"/>
  <c r="G11" i="1"/>
  <c r="G84" i="1"/>
  <c r="F84" i="1"/>
  <c r="E63" i="1"/>
  <c r="E62" i="1" s="1"/>
  <c r="F64" i="1"/>
  <c r="G64" i="1"/>
  <c r="G88" i="1"/>
  <c r="F88" i="1"/>
  <c r="F86" i="1"/>
  <c r="G86" i="1"/>
  <c r="F9" i="1"/>
  <c r="G9" i="1"/>
  <c r="I7" i="1"/>
  <c r="I6" i="1" s="1"/>
  <c r="I3" i="1" s="1"/>
  <c r="E8" i="1"/>
  <c r="D62" i="1"/>
  <c r="D7" i="1"/>
  <c r="D6" i="1" s="1"/>
  <c r="G8" i="2" l="1"/>
  <c r="E7" i="2"/>
  <c r="F8" i="2"/>
  <c r="G92" i="2"/>
  <c r="F92" i="2"/>
  <c r="G62" i="2"/>
  <c r="F62" i="2"/>
  <c r="G16" i="2"/>
  <c r="F16" i="2"/>
  <c r="F92" i="1"/>
  <c r="G92" i="1"/>
  <c r="F16" i="1"/>
  <c r="G16" i="1"/>
  <c r="F112" i="1"/>
  <c r="G112" i="1"/>
  <c r="F13" i="1"/>
  <c r="G13" i="1"/>
  <c r="F33" i="1"/>
  <c r="G33" i="1"/>
  <c r="F95" i="1"/>
  <c r="G95" i="1"/>
  <c r="E99" i="1"/>
  <c r="G100" i="1"/>
  <c r="F100" i="1"/>
  <c r="E103" i="1"/>
  <c r="F104" i="1"/>
  <c r="G104" i="1"/>
  <c r="G63" i="1"/>
  <c r="F63" i="1"/>
  <c r="G62" i="1"/>
  <c r="F62" i="1"/>
  <c r="F8" i="1"/>
  <c r="G8" i="1"/>
  <c r="E7" i="1"/>
  <c r="G7" i="2" l="1"/>
  <c r="E6" i="2"/>
  <c r="F7" i="2"/>
  <c r="F99" i="1"/>
  <c r="G99" i="1"/>
  <c r="G103" i="1"/>
  <c r="F103" i="1"/>
  <c r="E6" i="1"/>
  <c r="E3" i="1" s="1"/>
  <c r="F7" i="1"/>
  <c r="G7" i="1"/>
  <c r="G6" i="2" l="1"/>
  <c r="F6" i="2"/>
  <c r="G6" i="1"/>
  <c r="F6" i="1"/>
</calcChain>
</file>

<file path=xl/sharedStrings.xml><?xml version="1.0" encoding="utf-8"?>
<sst xmlns="http://schemas.openxmlformats.org/spreadsheetml/2006/main" count="768" uniqueCount="286">
  <si>
    <t>Гл. администратор</t>
  </si>
  <si>
    <t>КВД</t>
  </si>
  <si>
    <t>Наименование КВД</t>
  </si>
  <si>
    <t>000</t>
  </si>
  <si>
    <t>408</t>
  </si>
  <si>
    <t>062</t>
  </si>
  <si>
    <t>078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</si>
  <si>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</si>
  <si>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</si>
  <si>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</si>
  <si>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</si>
  <si>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094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</si>
  <si>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</si>
  <si>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</si>
  <si>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</si>
  <si>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</si>
  <si>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</si>
  <si>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</si>
  <si>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</si>
  <si>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</si>
  <si>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</si>
  <si>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</si>
  <si>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</si>
  <si>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</si>
  <si>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</si>
  <si>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</si>
  <si>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</si>
  <si>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Прочие дотации бюджетам муниципальных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</si>
  <si>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20220000000000150</t>
  </si>
  <si>
    <t>Субсидии бюджетам бюджетной системы Российской Федерации (межбюджетные субсидии)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</si>
  <si>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</si>
  <si>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</si>
  <si>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</si>
  <si>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</si>
  <si>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</si>
  <si>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</si>
  <si>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</si>
  <si>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</si>
  <si>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20225065000000150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</si>
  <si>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</si>
  <si>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20225065140000150</t>
  </si>
  <si>
    <t>Субсидии бюджетам муниципальных округов (на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</si>
  <si>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20225169000000150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</si>
  <si>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</si>
  <si>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20225169140000150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</si>
  <si>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</si>
  <si>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20225210000000150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</si>
  <si>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</si>
  <si>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20225210140000150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</si>
  <si>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</si>
  <si>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</si>
  <si>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</si>
  <si>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</si>
  <si>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</si>
  <si>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</si>
  <si>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</si>
  <si>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20225467140000150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</si>
  <si>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</si>
  <si>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066</t>
  </si>
  <si>
    <t>20225497000000150</t>
  </si>
  <si>
    <t>Субсидии бюджетам на реализацию мероприятий по обеспечению жильем молодых семей</t>
  </si>
  <si>
    <t>20225497140000150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</si>
  <si>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</si>
  <si>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</si>
  <si>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</si>
  <si>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</si>
  <si>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</si>
  <si>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20229999141060150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</si>
  <si>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</si>
  <si>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20229999141598150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</si>
  <si>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</si>
  <si>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20229999142650150</t>
  </si>
  <si>
    <t>Прочие субсидии бюджетам муниципальных округов (на выполнение требований федеральных стандартов спортивной подготовки)</t>
  </si>
  <si>
    <t>20229999147395150</t>
  </si>
  <si>
    <t>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</si>
  <si>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</si>
  <si>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</si>
  <si>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</si>
  <si>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</si>
  <si>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20229999147412150</t>
  </si>
  <si>
    <t>Субсидии бюджетам муниципальных округов (на обеспечение первичных мер пожарной безопасности)</t>
  </si>
  <si>
    <t>20229999147418150</t>
  </si>
  <si>
    <t>Прочие субсидии бюджетам муниципальных округов (на поддержку физкультурно-спортивных клубов по месту жительства)</t>
  </si>
  <si>
    <t>20229999147427150</t>
  </si>
  <si>
    <t>Прочие субсидии бюджетам муниципальных округов (на обустройство участков улично-дорожной сети вблизи образовательных организаций для обеспечения безопасности дорожного движения)</t>
  </si>
  <si>
    <t>20229999147430150</t>
  </si>
  <si>
    <t>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</si>
  <si>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20229999147456150</t>
  </si>
  <si>
    <t>Субсидии бюджетам муниципальных округов (на поддержку деятельности муниципальных молодежных центров)</t>
  </si>
  <si>
    <t>20229999147461150</t>
  </si>
  <si>
    <t>Прочие субсидии бюджетам муниципальных округов (на строительство муниципальных объектов коммунальной и транспортной инфраструктуры)</t>
  </si>
  <si>
    <t>20229999147463150</t>
  </si>
  <si>
    <t>Субсидии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</si>
  <si>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20229999147488150</t>
  </si>
  <si>
    <t>Субсидии бюджетам муниципальных округов (на комплектование книжных фондов библиотек)</t>
  </si>
  <si>
    <t>20229999147507150</t>
  </si>
  <si>
    <t>Прочие субсидии бюджетам муниципальных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</si>
  <si>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20229999147508150</t>
  </si>
  <si>
    <t>Субсидии бюджетам муниципальных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</si>
  <si>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20229999147509150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</si>
  <si>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</si>
  <si>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20229999147553150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</si>
  <si>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</si>
  <si>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20229999147555150</t>
  </si>
  <si>
    <t>Субсидии бюджетам муниципальных округов (на организацию и проведение акарицидных обработок мест массового отдыха населения)</t>
  </si>
  <si>
    <t>20229999147563150</t>
  </si>
  <si>
    <t>Субсидии бюджетам муниципальных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</si>
  <si>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</si>
  <si>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</si>
  <si>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20229999147607150</t>
  </si>
  <si>
    <t>Субсидии бюджетам муниципальных округов с устойчивым экономическим развитием (на реализацию муниципальных программ развития субъектов малого и среднего предпринимательства)</t>
  </si>
  <si>
    <t>20229999147641150</t>
  </si>
  <si>
    <t>Прочие субсидии бюджетам муниципальных округов (на осуществление расходов, направленных на реализацию мероприятий по поддержке местных инициатив)</t>
  </si>
  <si>
    <t>20229999147741150</t>
  </si>
  <si>
    <t>Прочие субсидии бюджетам муниципальных округов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</si>
  <si>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20229999147742150</t>
  </si>
  <si>
    <t>Прочие субсидии бюджетам муниципальных округов (на реализацию комплексных проектов по благоустройству территорий)</t>
  </si>
  <si>
    <t>20229999147749150</t>
  </si>
  <si>
    <t>Прочие субсидии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</si>
  <si>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</si>
  <si>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</si>
  <si>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</si>
  <si>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</si>
  <si>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</si>
  <si>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</si>
  <si>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</si>
  <si>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</si>
  <si>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</si>
  <si>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</si>
  <si>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20230024142438150</t>
  </si>
  <si>
    <t>Субвенции бюджетам муниципальных округов (гражданам,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</si>
  <si>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</si>
  <si>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</si>
  <si>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</si>
  <si>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</si>
  <si>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</si>
  <si>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</si>
  <si>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</si>
  <si>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</si>
  <si>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</si>
  <si>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</si>
  <si>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</si>
  <si>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</si>
  <si>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</si>
  <si>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</si>
  <si>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</si>
  <si>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</si>
  <si>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</si>
  <si>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</si>
  <si>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</si>
  <si>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</si>
  <si>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</si>
  <si>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</si>
  <si>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</si>
  <si>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</si>
  <si>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</si>
  <si>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</si>
  <si>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</si>
  <si>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</si>
  <si>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</si>
  <si>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</si>
  <si>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</si>
  <si>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</si>
  <si>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</si>
  <si>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</si>
  <si>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</si>
  <si>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</si>
  <si>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</si>
  <si>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</si>
  <si>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20235118140000150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</si>
  <si>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</si>
  <si>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</si>
  <si>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</si>
  <si>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</si>
  <si>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</si>
  <si>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20235469000000150</t>
  </si>
  <si>
    <t>Субвенции бюджетам на проведение Всероссийской переписи населения 2020 года</t>
  </si>
  <si>
    <t>20235469140000150</t>
  </si>
  <si>
    <t>Субвенции бюджетам муниципальных округов (на проведение Всероссийской переписи населения)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</si>
  <si>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</si>
  <si>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</si>
  <si>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</si>
  <si>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</si>
  <si>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</si>
  <si>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</si>
  <si>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</si>
  <si>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</si>
  <si>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</si>
  <si>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</t>
  </si>
  <si>
    <t>20249999147740150</t>
  </si>
  <si>
    <t>Прочие межбюджетные трансферты, передаваемые бюджетам муниципальных округов (за совершенствование территориальной организации местного самоуправления)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</si>
  <si>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</si>
  <si>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</si>
  <si>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</si>
  <si>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</si>
  <si>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</si>
  <si>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</si>
  <si>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</si>
  <si>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</si>
  <si>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20304099140010150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</si>
  <si>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Темра)</t>
  </si>
  <si>
    <t>20400000000000000</t>
  </si>
  <si>
    <t>БЕЗВОЗМЕЗДНЫЕ ПОСТУПЛЕНИЯ ОТ НЕГОСУДАРСТВЕННЫХ ОРГАНИЗАЦИЙ</t>
  </si>
  <si>
    <t>20404000140000150</t>
  </si>
  <si>
    <t>Безвозмездные поступления от негосударственных организаций в бюджеты муниципальных округов</t>
  </si>
  <si>
    <t>20404020140000150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</si>
  <si>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</si>
  <si>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20404099140000150</t>
  </si>
  <si>
    <t>Прочие безвозмездные поступления от негосударственных организаций в бюджеты муниципальных округов</t>
  </si>
  <si>
    <t>20404099140010150</t>
  </si>
  <si>
    <t>Прочие безвозмездные поступления от негосударственных организаций в бюджеты муниципальных округов (на обустройство территории кладбища с.Березовское)</t>
  </si>
  <si>
    <t>20404099140011150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</si>
  <si>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с.Ивановка)</t>
  </si>
  <si>
    <t>20404099140012150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</si>
  <si>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д.Косые ложки)</t>
  </si>
  <si>
    <t>20404099140013150</t>
  </si>
  <si>
    <t>Прочие безвозмездные поступления от негосударственных организаций в бюджеты муниципальных округов (на благоустройство территории сельского дома культуры с.Темра)</t>
  </si>
  <si>
    <t>20404099140014150</t>
  </si>
  <si>
    <t>Прочие безвозмездные поступления от негосударственных организаций в бюджеты муниципальных округов (на создание и благоустройство спортивно-оздоровительной площадки "Здоровое село" с.Шушь)</t>
  </si>
  <si>
    <t>20700000000000000</t>
  </si>
  <si>
    <t>ПРОЧИЕ БЕЗВОЗМЕЗДНЫЕ ПОСТУПЛЕНИЯ</t>
  </si>
  <si>
    <t>20704000140000150</t>
  </si>
  <si>
    <t>Прочие безвозмездные поступления в бюджеты муниципальных округов</t>
  </si>
  <si>
    <t>20704050140010150</t>
  </si>
  <si>
    <t>Прочие безвозмездные поступления в бюджеты муниципальных округов (на обустройство территории кладбища с.Березовское)</t>
  </si>
  <si>
    <t>20704050140011150</t>
  </si>
  <si>
    <t>Прочие безвозмездные поступления в бюджеты муниципальных округов (на благоустройство территории кладбища с.Ивановка)</t>
  </si>
  <si>
    <t>20704050140012150</t>
  </si>
  <si>
    <t>Прочие безвозмездные поступления в бюджеты муниципальных округов (на благоустройство территории кладбища д.Косые ложки)</t>
  </si>
  <si>
    <t>20704050140013150</t>
  </si>
  <si>
    <t>Прочие безвозмездные поступления в бюджеты муниципальных округов (на благоустройство территории сельского дома культуры с.Темра)</t>
  </si>
  <si>
    <t>20704050140014150</t>
  </si>
  <si>
    <t>Прочие безвозмездные поступления в бюджеты муниципальных округов (на создание и благоустройство спортивно-оздоровительной площадки "Здоровое село" с.Шушь)</t>
  </si>
  <si>
    <t>Отклонение</t>
  </si>
  <si>
    <t>Темп роста 2022 года к 2021 году, %</t>
  </si>
  <si>
    <t>Основание для включения в бюджет 2022, 2023, 2024 годов</t>
  </si>
  <si>
    <t>к Пояснительной записке</t>
  </si>
  <si>
    <t>Приложение 00</t>
  </si>
  <si>
    <t>(рублей)</t>
  </si>
  <si>
    <t>Бюджетные назначения 
2021 год</t>
  </si>
  <si>
    <t>Бюджетные назначения 
2022 год</t>
  </si>
  <si>
    <t>Бюджетные назначения 
2023 год</t>
  </si>
  <si>
    <t>Бюджетные назначения 
2024 год</t>
  </si>
  <si>
    <t>Приложение 11 к проекту "О краевом бюджете на 2022 год и плановый период 2023 и 2024 годов"</t>
  </si>
  <si>
    <t>Приложение 7 к проекту "О краевом бюджете на 2022 год и плановый период 2023 и 2024 годов"</t>
  </si>
  <si>
    <t>Приложение 12 к проекту "О краевом бюджете на 2022 год и плановый период 2023 и 2024 годов"</t>
  </si>
  <si>
    <t>Приложение 13 к проекту "О краевом бюджете на 2022 год и плановый период 2023 и 2024 годов"</t>
  </si>
  <si>
    <t>Приложение 14 к проекту "О краевом бюджете на 2022 год и плановый период 2023 и 2024 годов"</t>
  </si>
  <si>
    <t>Приложение 15 к проекту "О краевом бюджете на 2022 год и плановый период 2023 и 2024 годов"</t>
  </si>
  <si>
    <t>Приложение 16 к проекту "О краевом бюджете на 2022 год и плановый период 2023 и 2024 годов"</t>
  </si>
  <si>
    <t>Приложение 17 к проекту "О краевом бюджете на 2022 год и плановый период 2023 и 2024 годов"</t>
  </si>
  <si>
    <t>Приложение 19 к проекту "О краевом бюджете на 2022 год и плановый период 2023 и 2024 годов"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</si>
  <si>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</si>
  <si>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Приложение 21 к проекту "О краевом бюджете на 2022 год и плановый период 2023 и 2024 годов"</t>
  </si>
  <si>
    <t>20230024147846150</t>
  </si>
  <si>
    <t>Приложение 22 к проекту "О краевом бюджете на 2022 год и плановый период 2023 и 2024 годов"</t>
  </si>
  <si>
    <t>Приложение 23 к проекту "О краевом бюджете на 2022 год и плановый период 2023 и 2024 годов"</t>
  </si>
  <si>
    <t>Приложение 25 к проекту "О краевом бюджете на 2022 год и плановый период 2023 и 2024 годов"</t>
  </si>
  <si>
    <t>Приложение 27 к проекту "О краевом бюджете на 2022 год и плановый период 2023 и 2024 годов"</t>
  </si>
  <si>
    <t>Приложение 30 к проекту "О краевом бюджете на 2022 год и плановый период 2023 и 2024 годов"</t>
  </si>
  <si>
    <t>Приложение 31 к проекту "О краевом бюджете на 2022 год и плановый период 2023 и 2024 годов"</t>
  </si>
  <si>
    <t>Приложение 32 к проекту "О краевом бюджете на 2022 год и плановый период 2023 и 2024 годов"</t>
  </si>
  <si>
    <t>Приложение 35 к проекту "О краевом бюджете на 2022 год и плановый период 2023 и 2024 годов"</t>
  </si>
  <si>
    <t>Приложение 36 к проекту "О краевом бюджете на 2022 год и плановый период 2023 и 2024 годов"</t>
  </si>
  <si>
    <t>Приложение 37 к проекту "О краевом бюджете на 2022 год и плановый период 2023 и 2024 годов"</t>
  </si>
  <si>
    <t>Приложение 42 к проекту "О краевом бюджете на 2022 год и плановый период 2023 и 2024 годов"</t>
  </si>
  <si>
    <t>Приложение 43 к проекту "О краевом бюджете на 2022 год и плановый период 2023 и 2024 годов"</t>
  </si>
  <si>
    <t>Приложение 44 к проекту "О краевом бюджете на 2022 год и плановый период 2023 и 2024 годов"</t>
  </si>
  <si>
    <t>Приложение 46 к проекту "О краевом бюджете на 2022 год и плановый период 2023 и 2024 годов"</t>
  </si>
  <si>
    <t>Приложение 47 к проекту "О краевом бюджете на 2022 год и плановый период 2023 и 2024 годов"</t>
  </si>
  <si>
    <t>Приложение 52 к проекту "О краевом бюджете на 2022 год и плановый период 2023 и 2024 годов"</t>
  </si>
  <si>
    <t>Приложение 53 к проекту "О краевом бюджете на 2022 год и плановый период 2023 и 2024 годов"</t>
  </si>
  <si>
    <t>Приложение 55 к проекту "О краевом бюджете на 2022 год и плановый период 2023 и 2024 годов"</t>
  </si>
  <si>
    <t>Приложение 56 к проекту "О краевом бюджете на 2022 год и плановый период 2023 и 2024 годов"</t>
  </si>
  <si>
    <t>Приложение 57 к проекту "О краевом бюджете на 2022 год и плановый период 2023 и 2024 годов"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</si>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</sst>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/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4" fontId="3" fillId="2" borderId="3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center"/>
    </xf>
    <xf numFmtId="4" fontId="1" fillId="0" borderId="0" xfId="0" applyNumberFormat="1" applyFont="1"/>
    <xf numFmtId="0" fontId="1" fillId="0" borderId="0" xfId="0" applyFont="1" applyFill="1"/>
    <xf numFmtId="49" fontId="3" fillId="3" borderId="2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left" vertical="center" wrapText="1"/>
    </xf>
    <xf numFmtId="4" fontId="3" fillId="3" borderId="3" xfId="0" applyNumberFormat="1" applyFont="1" applyFill="1" applyBorder="1" applyAlignment="1" applyProtection="1">
      <alignment horizontal="right" vertical="center" wrapText="1"/>
    </xf>
    <xf numFmtId="4" fontId="3" fillId="3" borderId="4" xfId="0" applyNumberFormat="1" applyFont="1" applyFill="1" applyBorder="1" applyAlignment="1" applyProtection="1">
      <alignment horizontal="right" vertical="center" wrapText="1"/>
    </xf>
    <xf numFmtId="0" fontId="1" fillId="3" borderId="1" xfId="0" applyFont="1" applyFill="1" applyBorder="1"/>
    <xf numFmtId="0" fontId="1" fillId="3" borderId="0" xfId="0" applyFont="1" applyFill="1"/>
    <xf numFmtId="4" fontId="1" fillId="0" borderId="0" xfId="0" applyNumberFormat="1" applyFont="1" applyFill="1"/>
    <xf numFmtId="0" fontId="1" fillId="0" borderId="1" xfId="0" applyFont="1" applyFill="1" applyBorder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" fontId="1" fillId="0" borderId="3" xfId="0" applyNumberFormat="1" applyFont="1" applyFill="1" applyBorder="1" applyAlignment="1" applyProtection="1">
      <alignment horizontal="right" vertical="center" wrapText="1"/>
    </xf>
    <xf numFmtId="4" fontId="1" fillId="0" borderId="4" xfId="0" applyNumberFormat="1" applyFont="1" applyFill="1" applyBorder="1" applyAlignment="1" applyProtection="1">
      <alignment horizontal="right" vertical="center" wrapText="1"/>
    </xf>
    <xf numFmtId="165" fontId="1" fillId="0" borderId="3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18"/>
  <sheetViews>
    <sheetView showGridLines="0" tabSelected="1" topLeftCell="A81" zoomScale="70" zoomScaleNormal="70" workbookViewId="0">
      <selection activeCell="L7" sqref="L7"/>
    </sheetView>
  </sheetViews>
  <sheetFormatPr defaultRowHeight="15.75" outlineLevelRow="5" x14ac:dyDescent="0.25"/>
  <cols>
    <col min="1" max="1" width="9.28515625" style="24" customWidth="1"/>
    <col min="2" max="2" width="22.5703125" style="24" customWidth="1"/>
    <col min="3" max="3" width="53.5703125" style="24" customWidth="1"/>
    <col min="4" max="7" width="17.7109375" style="24" customWidth="1"/>
    <col min="8" max="8" width="36.85546875" style="24" customWidth="1"/>
    <col min="9" max="10" width="17.7109375" style="24" customWidth="1"/>
    <col min="11" max="16384" width="9.140625" style="24"/>
  </cols>
  <sheetData>
    <row r="1" spans="1:10" x14ac:dyDescent="0.25">
      <c r="A1" s="34"/>
      <c r="B1" s="35"/>
      <c r="C1" s="35"/>
      <c r="D1" s="35"/>
      <c r="E1" s="35"/>
      <c r="F1" s="35"/>
      <c r="G1" s="35"/>
      <c r="I1" s="3" t="s">
        <v>285</v>
      </c>
    </row>
    <row r="2" spans="1:10" x14ac:dyDescent="0.25">
      <c r="A2" s="34"/>
      <c r="B2" s="35"/>
      <c r="C2" s="35"/>
      <c r="D2" s="35"/>
      <c r="E2" s="35"/>
      <c r="F2" s="35"/>
      <c r="G2" s="35"/>
      <c r="I2" s="3" t="s">
        <v>236</v>
      </c>
    </row>
    <row r="3" spans="1:10" x14ac:dyDescent="0.25">
      <c r="A3" s="34"/>
      <c r="B3" s="35"/>
      <c r="C3" s="35"/>
      <c r="D3" s="36"/>
      <c r="E3" s="37"/>
      <c r="F3" s="35"/>
      <c r="G3" s="35"/>
      <c r="H3" s="35"/>
      <c r="I3" s="32"/>
      <c r="J3" s="32"/>
    </row>
    <row r="4" spans="1:10" x14ac:dyDescent="0.25">
      <c r="A4" s="38"/>
      <c r="B4" s="38"/>
      <c r="C4" s="38"/>
      <c r="D4" s="38"/>
      <c r="E4" s="39"/>
      <c r="F4" s="39"/>
      <c r="G4" s="35"/>
      <c r="H4" s="35"/>
      <c r="J4" s="4" t="s">
        <v>238</v>
      </c>
    </row>
    <row r="5" spans="1:10" ht="52.5" customHeight="1" x14ac:dyDescent="0.25">
      <c r="A5" s="1" t="s">
        <v>0</v>
      </c>
      <c r="B5" s="1" t="s">
        <v>1</v>
      </c>
      <c r="C5" s="1" t="s">
        <v>2</v>
      </c>
      <c r="D5" s="1" t="s">
        <v>239</v>
      </c>
      <c r="E5" s="1" t="s">
        <v>240</v>
      </c>
      <c r="F5" s="1" t="s">
        <v>234</v>
      </c>
      <c r="G5" s="1" t="s">
        <v>233</v>
      </c>
      <c r="H5" s="1" t="s">
        <v>235</v>
      </c>
      <c r="I5" s="1" t="s">
        <v>241</v>
      </c>
      <c r="J5" s="1" t="s">
        <v>242</v>
      </c>
    </row>
    <row r="6" spans="1:10" x14ac:dyDescent="0.25">
      <c r="A6" s="40" t="s">
        <v>3</v>
      </c>
      <c r="B6" s="41" t="s">
        <v>7</v>
      </c>
      <c r="C6" s="42" t="s">
        <v>8</v>
      </c>
      <c r="D6" s="43">
        <f>D7+D99+D103+D112</f>
        <v>659121825.37</v>
      </c>
      <c r="E6" s="43">
        <f>E7+E99+E103+E112</f>
        <v>401985400</v>
      </c>
      <c r="F6" s="43">
        <f>E6/D6*100</f>
        <v>60.988027482528636</v>
      </c>
      <c r="G6" s="44">
        <f>E6-D6</f>
        <v>-257136425.37</v>
      </c>
      <c r="H6" s="33"/>
      <c r="I6" s="43">
        <f>I7+I99+I103+I112</f>
        <v>386097600</v>
      </c>
      <c r="J6" s="43">
        <f>J7+J99+J103+J112</f>
        <v>380651600</v>
      </c>
    </row>
    <row r="7" spans="1:10" ht="47.25" outlineLevel="1" x14ac:dyDescent="0.25">
      <c r="A7" s="40" t="s">
        <v>3</v>
      </c>
      <c r="B7" s="41" t="s">
        <v>9</v>
      </c>
      <c r="C7" s="42" t="s">
        <v>10</v>
      </c>
      <c r="D7" s="43">
        <f>D8+D16+D62+D92</f>
        <v>656725496.14999998</v>
      </c>
      <c r="E7" s="43">
        <f>E8+E16+E62+E92</f>
        <v>401985400</v>
      </c>
      <c r="F7" s="43">
        <f t="shared" ref="F7:F70" si="0">E7/D7*100</f>
        <v>61.210567026346141</v>
      </c>
      <c r="G7" s="44">
        <f t="shared" ref="G7:G70" si="1">E7-D7</f>
        <v>-254740096.14999998</v>
      </c>
      <c r="H7" s="33"/>
      <c r="I7" s="43">
        <f>I8+I16+I62+I92</f>
        <v>386097600</v>
      </c>
      <c r="J7" s="43">
        <f>J8+J16+J62+J92</f>
        <v>380651600</v>
      </c>
    </row>
    <row r="8" spans="1:10" ht="31.5" outlineLevel="2" x14ac:dyDescent="0.25">
      <c r="A8" s="40" t="s">
        <v>11</v>
      </c>
      <c r="B8" s="41" t="s">
        <v>12</v>
      </c>
      <c r="C8" s="42" t="s">
        <v>13</v>
      </c>
      <c r="D8" s="43">
        <f>D9+D11+D13</f>
        <v>94583500</v>
      </c>
      <c r="E8" s="43">
        <f>E9+E11+E13</f>
        <v>49686000</v>
      </c>
      <c r="F8" s="43">
        <f t="shared" si="0"/>
        <v>52.531361178218184</v>
      </c>
      <c r="G8" s="44">
        <f t="shared" si="1"/>
        <v>-44897500</v>
      </c>
      <c r="H8" s="33"/>
      <c r="I8" s="43">
        <f t="shared" ref="I8:J8" si="2">I9+I11+I13</f>
        <v>39748800</v>
      </c>
      <c r="J8" s="43">
        <f t="shared" si="2"/>
        <v>39748800</v>
      </c>
    </row>
    <row r="9" spans="1:10" ht="31.5" outlineLevel="3" x14ac:dyDescent="0.25">
      <c r="A9" s="40" t="s">
        <v>11</v>
      </c>
      <c r="B9" s="41" t="s">
        <v>14</v>
      </c>
      <c r="C9" s="42" t="s">
        <v>15</v>
      </c>
      <c r="D9" s="43">
        <f>D10</f>
        <v>8386600</v>
      </c>
      <c r="E9" s="43">
        <f>E10</f>
        <v>49686000</v>
      </c>
      <c r="F9" s="43">
        <f t="shared" si="0"/>
        <v>592.44509097846571</v>
      </c>
      <c r="G9" s="44">
        <f t="shared" si="1"/>
        <v>41299400</v>
      </c>
      <c r="H9" s="33"/>
      <c r="I9" s="43">
        <f t="shared" ref="I9:J9" si="3">I10</f>
        <v>39748800</v>
      </c>
      <c r="J9" s="43">
        <f t="shared" si="3"/>
        <v>39748800</v>
      </c>
    </row>
    <row r="10" spans="1:10" ht="63" outlineLevel="4" x14ac:dyDescent="0.25">
      <c r="A10" s="40" t="s">
        <v>11</v>
      </c>
      <c r="B10" s="41" t="s">
        <v>16</v>
      </c>
      <c r="C10" s="42" t="s">
        <v>17</v>
      </c>
      <c r="D10" s="43">
        <v>8386600</v>
      </c>
      <c r="E10" s="43">
        <v>49686000</v>
      </c>
      <c r="F10" s="43">
        <f t="shared" si="0"/>
        <v>592.44509097846571</v>
      </c>
      <c r="G10" s="44">
        <f t="shared" si="1"/>
        <v>41299400</v>
      </c>
      <c r="H10" s="19" t="s">
        <v>244</v>
      </c>
      <c r="I10" s="43">
        <v>39748800</v>
      </c>
      <c r="J10" s="43">
        <v>39748800</v>
      </c>
    </row>
    <row r="11" spans="1:10" ht="31.5" outlineLevel="3" x14ac:dyDescent="0.25">
      <c r="A11" s="40" t="s">
        <v>11</v>
      </c>
      <c r="B11" s="41" t="s">
        <v>18</v>
      </c>
      <c r="C11" s="42" t="s">
        <v>19</v>
      </c>
      <c r="D11" s="43">
        <f>D12</f>
        <v>77709300</v>
      </c>
      <c r="E11" s="43">
        <f>E12</f>
        <v>0</v>
      </c>
      <c r="F11" s="43">
        <f t="shared" si="0"/>
        <v>0</v>
      </c>
      <c r="G11" s="44">
        <f t="shared" si="1"/>
        <v>-77709300</v>
      </c>
      <c r="H11" s="33"/>
      <c r="I11" s="43">
        <f t="shared" ref="I11:J11" si="4">I12</f>
        <v>0</v>
      </c>
      <c r="J11" s="43">
        <f t="shared" si="4"/>
        <v>0</v>
      </c>
    </row>
    <row r="12" spans="1:10" ht="47.25" outlineLevel="4" x14ac:dyDescent="0.25">
      <c r="A12" s="40" t="s">
        <v>11</v>
      </c>
      <c r="B12" s="41" t="s">
        <v>20</v>
      </c>
      <c r="C12" s="42" t="s">
        <v>21</v>
      </c>
      <c r="D12" s="43">
        <v>77709300</v>
      </c>
      <c r="E12" s="43">
        <v>0</v>
      </c>
      <c r="F12" s="43">
        <f t="shared" si="0"/>
        <v>0</v>
      </c>
      <c r="G12" s="44">
        <f t="shared" si="1"/>
        <v>-77709300</v>
      </c>
      <c r="H12" s="33"/>
      <c r="I12" s="43">
        <v>0</v>
      </c>
      <c r="J12" s="43">
        <v>0</v>
      </c>
    </row>
    <row r="13" spans="1:10" outlineLevel="3" x14ac:dyDescent="0.25">
      <c r="A13" s="40" t="s">
        <v>11</v>
      </c>
      <c r="B13" s="41" t="s">
        <v>22</v>
      </c>
      <c r="C13" s="42" t="s">
        <v>23</v>
      </c>
      <c r="D13" s="43">
        <f>D14</f>
        <v>8487600</v>
      </c>
      <c r="E13" s="43">
        <f>E14</f>
        <v>0</v>
      </c>
      <c r="F13" s="43">
        <f t="shared" si="0"/>
        <v>0</v>
      </c>
      <c r="G13" s="44">
        <f t="shared" si="1"/>
        <v>-8487600</v>
      </c>
      <c r="H13" s="33"/>
      <c r="I13" s="43">
        <f t="shared" ref="I13:J14" si="5">I14</f>
        <v>0</v>
      </c>
      <c r="J13" s="43">
        <f t="shared" si="5"/>
        <v>0</v>
      </c>
    </row>
    <row r="14" spans="1:10" ht="31.5" outlineLevel="4" x14ac:dyDescent="0.25">
      <c r="A14" s="40" t="s">
        <v>11</v>
      </c>
      <c r="B14" s="41" t="s">
        <v>24</v>
      </c>
      <c r="C14" s="42" t="s">
        <v>25</v>
      </c>
      <c r="D14" s="43">
        <f>D15</f>
        <v>8487600</v>
      </c>
      <c r="E14" s="43">
        <f>E15</f>
        <v>0</v>
      </c>
      <c r="F14" s="43">
        <f t="shared" si="0"/>
        <v>0</v>
      </c>
      <c r="G14" s="44">
        <f t="shared" si="1"/>
        <v>-8487600</v>
      </c>
      <c r="H14" s="33"/>
      <c r="I14" s="43">
        <f t="shared" si="5"/>
        <v>0</v>
      </c>
      <c r="J14" s="43">
        <f t="shared" si="5"/>
        <v>0</v>
      </c>
    </row>
    <row r="15" spans="1:10" ht="63" outlineLevel="5" x14ac:dyDescent="0.25">
      <c r="A15" s="40" t="s">
        <v>11</v>
      </c>
      <c r="B15" s="41" t="s">
        <v>26</v>
      </c>
      <c r="C15" s="42" t="s">
        <v>27</v>
      </c>
      <c r="D15" s="43">
        <v>8487600</v>
      </c>
      <c r="E15" s="43">
        <v>0</v>
      </c>
      <c r="F15" s="43">
        <f t="shared" si="0"/>
        <v>0</v>
      </c>
      <c r="G15" s="44">
        <f t="shared" si="1"/>
        <v>-8487600</v>
      </c>
      <c r="H15" s="33"/>
      <c r="I15" s="43">
        <v>0</v>
      </c>
      <c r="J15" s="43">
        <v>0</v>
      </c>
    </row>
    <row r="16" spans="1:10" ht="31.5" outlineLevel="2" x14ac:dyDescent="0.25">
      <c r="A16" s="40" t="s">
        <v>3</v>
      </c>
      <c r="B16" s="41" t="s">
        <v>28</v>
      </c>
      <c r="C16" s="42" t="s">
        <v>29</v>
      </c>
      <c r="D16" s="43">
        <f>D17+D19+D21+D23+D25+D27+D29+D31+D33</f>
        <v>196575516.14999998</v>
      </c>
      <c r="E16" s="43">
        <f>E17+E19+E21+E23+E25+E27+E29+E31+E33</f>
        <v>26359400</v>
      </c>
      <c r="F16" s="43">
        <f t="shared" si="0"/>
        <v>13.409299650464126</v>
      </c>
      <c r="G16" s="44">
        <f t="shared" si="1"/>
        <v>-170216116.14999998</v>
      </c>
      <c r="H16" s="33"/>
      <c r="I16" s="43">
        <f t="shared" ref="I16:J16" si="6">I17+I19+I21+I23+I25+I27+I29+I31+I33</f>
        <v>20453000</v>
      </c>
      <c r="J16" s="43">
        <f t="shared" si="6"/>
        <v>16375800</v>
      </c>
    </row>
    <row r="17" spans="1:10" ht="141.75" outlineLevel="3" x14ac:dyDescent="0.25">
      <c r="A17" s="40" t="s">
        <v>4</v>
      </c>
      <c r="B17" s="41" t="s">
        <v>30</v>
      </c>
      <c r="C17" s="45" t="s">
        <v>31</v>
      </c>
      <c r="D17" s="43">
        <f>D18</f>
        <v>44290400</v>
      </c>
      <c r="E17" s="43">
        <f>E18</f>
        <v>0</v>
      </c>
      <c r="F17" s="43">
        <f t="shared" si="0"/>
        <v>0</v>
      </c>
      <c r="G17" s="44">
        <f t="shared" si="1"/>
        <v>-44290400</v>
      </c>
      <c r="H17" s="33"/>
      <c r="I17" s="43">
        <f t="shared" ref="I17:J17" si="7">I18</f>
        <v>0</v>
      </c>
      <c r="J17" s="43">
        <f t="shared" si="7"/>
        <v>0</v>
      </c>
    </row>
    <row r="18" spans="1:10" ht="141.75" outlineLevel="4" x14ac:dyDescent="0.25">
      <c r="A18" s="40" t="s">
        <v>4</v>
      </c>
      <c r="B18" s="41" t="s">
        <v>32</v>
      </c>
      <c r="C18" s="45" t="s">
        <v>33</v>
      </c>
      <c r="D18" s="43">
        <v>44290400</v>
      </c>
      <c r="E18" s="43">
        <v>0</v>
      </c>
      <c r="F18" s="43">
        <f t="shared" si="0"/>
        <v>0</v>
      </c>
      <c r="G18" s="44">
        <f t="shared" si="1"/>
        <v>-44290400</v>
      </c>
      <c r="H18" s="33"/>
      <c r="I18" s="43">
        <v>0</v>
      </c>
      <c r="J18" s="43">
        <v>0</v>
      </c>
    </row>
    <row r="19" spans="1:10" ht="110.25" outlineLevel="3" x14ac:dyDescent="0.25">
      <c r="A19" s="40" t="s">
        <v>4</v>
      </c>
      <c r="B19" s="41" t="s">
        <v>34</v>
      </c>
      <c r="C19" s="45" t="s">
        <v>35</v>
      </c>
      <c r="D19" s="43">
        <f>D20</f>
        <v>15711380.539999999</v>
      </c>
      <c r="E19" s="43">
        <f>E20</f>
        <v>0</v>
      </c>
      <c r="F19" s="43">
        <f t="shared" si="0"/>
        <v>0</v>
      </c>
      <c r="G19" s="44">
        <f t="shared" si="1"/>
        <v>-15711380.539999999</v>
      </c>
      <c r="H19" s="33"/>
      <c r="I19" s="43">
        <f t="shared" ref="I19:J19" si="8">I20</f>
        <v>0</v>
      </c>
      <c r="J19" s="43">
        <f t="shared" si="8"/>
        <v>0</v>
      </c>
    </row>
    <row r="20" spans="1:10" ht="110.25" outlineLevel="4" x14ac:dyDescent="0.25">
      <c r="A20" s="40" t="s">
        <v>4</v>
      </c>
      <c r="B20" s="41" t="s">
        <v>36</v>
      </c>
      <c r="C20" s="45" t="s">
        <v>37</v>
      </c>
      <c r="D20" s="43">
        <v>15711380.539999999</v>
      </c>
      <c r="E20" s="43">
        <v>0</v>
      </c>
      <c r="F20" s="43">
        <f t="shared" si="0"/>
        <v>0</v>
      </c>
      <c r="G20" s="44">
        <f t="shared" si="1"/>
        <v>-15711380.539999999</v>
      </c>
      <c r="H20" s="33"/>
      <c r="I20" s="43">
        <v>0</v>
      </c>
      <c r="J20" s="43">
        <v>0</v>
      </c>
    </row>
    <row r="21" spans="1:10" ht="63" outlineLevel="3" x14ac:dyDescent="0.25">
      <c r="A21" s="40" t="s">
        <v>4</v>
      </c>
      <c r="B21" s="41" t="s">
        <v>38</v>
      </c>
      <c r="C21" s="42" t="s">
        <v>39</v>
      </c>
      <c r="D21" s="43">
        <f>D22</f>
        <v>9635519.3100000005</v>
      </c>
      <c r="E21" s="43">
        <f>E22</f>
        <v>0</v>
      </c>
      <c r="F21" s="43">
        <f t="shared" si="0"/>
        <v>0</v>
      </c>
      <c r="G21" s="44">
        <f t="shared" si="1"/>
        <v>-9635519.3100000005</v>
      </c>
      <c r="H21" s="33"/>
      <c r="I21" s="43">
        <f t="shared" ref="I21:J21" si="9">I22</f>
        <v>0</v>
      </c>
      <c r="J21" s="43">
        <f t="shared" si="9"/>
        <v>0</v>
      </c>
    </row>
    <row r="22" spans="1:10" ht="94.5" outlineLevel="4" x14ac:dyDescent="0.25">
      <c r="A22" s="40" t="s">
        <v>4</v>
      </c>
      <c r="B22" s="41" t="s">
        <v>40</v>
      </c>
      <c r="C22" s="42" t="s">
        <v>41</v>
      </c>
      <c r="D22" s="43">
        <v>9635519.3100000005</v>
      </c>
      <c r="E22" s="43">
        <v>0</v>
      </c>
      <c r="F22" s="43">
        <f t="shared" si="0"/>
        <v>0</v>
      </c>
      <c r="G22" s="44">
        <f t="shared" si="1"/>
        <v>-9635519.3100000005</v>
      </c>
      <c r="H22" s="33"/>
      <c r="I22" s="43">
        <v>0</v>
      </c>
      <c r="J22" s="43">
        <v>0</v>
      </c>
    </row>
    <row r="23" spans="1:10" ht="94.5" outlineLevel="3" x14ac:dyDescent="0.25">
      <c r="A23" s="40" t="s">
        <v>6</v>
      </c>
      <c r="B23" s="41" t="s">
        <v>42</v>
      </c>
      <c r="C23" s="45" t="s">
        <v>275</v>
      </c>
      <c r="D23" s="43">
        <f>D24</f>
        <v>2714200</v>
      </c>
      <c r="E23" s="43">
        <f>E24</f>
        <v>3778000</v>
      </c>
      <c r="F23" s="43">
        <f t="shared" si="0"/>
        <v>139.19386928008254</v>
      </c>
      <c r="G23" s="44">
        <f t="shared" si="1"/>
        <v>1063800</v>
      </c>
      <c r="H23" s="33"/>
      <c r="I23" s="43">
        <f t="shared" ref="I23:J23" si="10">I24</f>
        <v>0</v>
      </c>
      <c r="J23" s="43">
        <f t="shared" si="10"/>
        <v>110500</v>
      </c>
    </row>
    <row r="24" spans="1:10" ht="110.25" outlineLevel="4" x14ac:dyDescent="0.25">
      <c r="A24" s="40" t="s">
        <v>6</v>
      </c>
      <c r="B24" s="41" t="s">
        <v>44</v>
      </c>
      <c r="C24" s="42" t="s">
        <v>70</v>
      </c>
      <c r="D24" s="43">
        <v>2714200</v>
      </c>
      <c r="E24" s="43">
        <v>3778000</v>
      </c>
      <c r="F24" s="43">
        <f t="shared" si="0"/>
        <v>139.19386928008254</v>
      </c>
      <c r="G24" s="44">
        <f t="shared" si="1"/>
        <v>1063800</v>
      </c>
      <c r="H24" s="19" t="s">
        <v>267</v>
      </c>
      <c r="I24" s="43">
        <v>0</v>
      </c>
      <c r="J24" s="43">
        <v>110500</v>
      </c>
    </row>
    <row r="25" spans="1:10" ht="63" hidden="1" outlineLevel="3" x14ac:dyDescent="0.25">
      <c r="A25" s="40" t="s">
        <v>6</v>
      </c>
      <c r="B25" s="41" t="s">
        <v>46</v>
      </c>
      <c r="C25" s="42" t="s">
        <v>47</v>
      </c>
      <c r="D25" s="43">
        <f>D26</f>
        <v>0</v>
      </c>
      <c r="E25" s="43">
        <f>E26</f>
        <v>0</v>
      </c>
      <c r="F25" s="43" t="e">
        <f t="shared" si="0"/>
        <v>#DIV/0!</v>
      </c>
      <c r="G25" s="44">
        <f t="shared" si="1"/>
        <v>0</v>
      </c>
      <c r="H25" s="33"/>
      <c r="I25" s="43">
        <f t="shared" ref="I25:J25" si="11">I26</f>
        <v>0</v>
      </c>
      <c r="J25" s="43">
        <f t="shared" si="11"/>
        <v>0</v>
      </c>
    </row>
    <row r="26" spans="1:10" ht="63" hidden="1" outlineLevel="4" x14ac:dyDescent="0.25">
      <c r="A26" s="40" t="s">
        <v>6</v>
      </c>
      <c r="B26" s="41" t="s">
        <v>48</v>
      </c>
      <c r="C26" s="42" t="s">
        <v>49</v>
      </c>
      <c r="D26" s="43">
        <v>0</v>
      </c>
      <c r="E26" s="43">
        <v>0</v>
      </c>
      <c r="F26" s="43" t="e">
        <f t="shared" si="0"/>
        <v>#DIV/0!</v>
      </c>
      <c r="G26" s="44">
        <f t="shared" si="1"/>
        <v>0</v>
      </c>
      <c r="H26" s="33"/>
      <c r="I26" s="43">
        <v>0</v>
      </c>
      <c r="J26" s="43">
        <v>0</v>
      </c>
    </row>
    <row r="27" spans="1:10" ht="63" outlineLevel="3" x14ac:dyDescent="0.25">
      <c r="A27" s="40" t="s">
        <v>6</v>
      </c>
      <c r="B27" s="41" t="s">
        <v>50</v>
      </c>
      <c r="C27" s="42" t="s">
        <v>51</v>
      </c>
      <c r="D27" s="43">
        <f>D28</f>
        <v>6450300</v>
      </c>
      <c r="E27" s="43">
        <f>E28</f>
        <v>6160300</v>
      </c>
      <c r="F27" s="43">
        <f t="shared" si="0"/>
        <v>95.504085081314045</v>
      </c>
      <c r="G27" s="44">
        <f t="shared" si="1"/>
        <v>-290000</v>
      </c>
      <c r="H27" s="33"/>
      <c r="I27" s="43">
        <f t="shared" ref="I27:J27" si="12">I28</f>
        <v>5918100</v>
      </c>
      <c r="J27" s="43">
        <f t="shared" si="12"/>
        <v>1730400</v>
      </c>
    </row>
    <row r="28" spans="1:10" ht="148.5" customHeight="1" outlineLevel="4" x14ac:dyDescent="0.25">
      <c r="A28" s="40" t="s">
        <v>6</v>
      </c>
      <c r="B28" s="41" t="s">
        <v>52</v>
      </c>
      <c r="C28" s="42" t="s">
        <v>276</v>
      </c>
      <c r="D28" s="43">
        <v>6450300</v>
      </c>
      <c r="E28" s="43">
        <v>6160300</v>
      </c>
      <c r="F28" s="43">
        <f t="shared" si="0"/>
        <v>95.504085081314045</v>
      </c>
      <c r="G28" s="44">
        <f t="shared" si="1"/>
        <v>-290000</v>
      </c>
      <c r="H28" s="19" t="s">
        <v>265</v>
      </c>
      <c r="I28" s="43">
        <v>5918100</v>
      </c>
      <c r="J28" s="43">
        <v>1730400</v>
      </c>
    </row>
    <row r="29" spans="1:10" ht="63" outlineLevel="3" x14ac:dyDescent="0.25">
      <c r="A29" s="40" t="s">
        <v>5</v>
      </c>
      <c r="B29" s="41" t="s">
        <v>54</v>
      </c>
      <c r="C29" s="42" t="s">
        <v>55</v>
      </c>
      <c r="D29" s="43">
        <f>D30</f>
        <v>3000000</v>
      </c>
      <c r="E29" s="43">
        <f>E30</f>
        <v>0</v>
      </c>
      <c r="F29" s="43">
        <f t="shared" si="0"/>
        <v>0</v>
      </c>
      <c r="G29" s="44">
        <f t="shared" si="1"/>
        <v>-3000000</v>
      </c>
      <c r="H29" s="33"/>
      <c r="I29" s="43">
        <f t="shared" ref="I29:J29" si="13">I30</f>
        <v>0</v>
      </c>
      <c r="J29" s="43">
        <f t="shared" si="13"/>
        <v>0</v>
      </c>
    </row>
    <row r="30" spans="1:10" ht="63" outlineLevel="4" x14ac:dyDescent="0.25">
      <c r="A30" s="40" t="s">
        <v>5</v>
      </c>
      <c r="B30" s="41" t="s">
        <v>56</v>
      </c>
      <c r="C30" s="42" t="s">
        <v>57</v>
      </c>
      <c r="D30" s="43">
        <v>3000000</v>
      </c>
      <c r="E30" s="43">
        <v>0</v>
      </c>
      <c r="F30" s="43">
        <f t="shared" si="0"/>
        <v>0</v>
      </c>
      <c r="G30" s="44">
        <f t="shared" si="1"/>
        <v>-3000000</v>
      </c>
      <c r="H30" s="33"/>
      <c r="I30" s="43">
        <v>0</v>
      </c>
      <c r="J30" s="43">
        <v>0</v>
      </c>
    </row>
    <row r="31" spans="1:10" ht="31.5" outlineLevel="3" x14ac:dyDescent="0.25">
      <c r="A31" s="40" t="s">
        <v>58</v>
      </c>
      <c r="B31" s="41" t="s">
        <v>59</v>
      </c>
      <c r="C31" s="42" t="s">
        <v>60</v>
      </c>
      <c r="D31" s="43">
        <f>D32</f>
        <v>634023.19999999995</v>
      </c>
      <c r="E31" s="43">
        <f>E32</f>
        <v>0</v>
      </c>
      <c r="F31" s="43">
        <f t="shared" si="0"/>
        <v>0</v>
      </c>
      <c r="G31" s="44">
        <f t="shared" si="1"/>
        <v>-634023.19999999995</v>
      </c>
      <c r="H31" s="33"/>
      <c r="I31" s="43">
        <f t="shared" ref="I31:J31" si="14">I32</f>
        <v>0</v>
      </c>
      <c r="J31" s="43">
        <f t="shared" si="14"/>
        <v>0</v>
      </c>
    </row>
    <row r="32" spans="1:10" ht="47.25" outlineLevel="4" x14ac:dyDescent="0.25">
      <c r="A32" s="40" t="s">
        <v>58</v>
      </c>
      <c r="B32" s="41" t="s">
        <v>61</v>
      </c>
      <c r="C32" s="42" t="s">
        <v>62</v>
      </c>
      <c r="D32" s="43">
        <v>634023.19999999995</v>
      </c>
      <c r="E32" s="43">
        <v>0</v>
      </c>
      <c r="F32" s="43">
        <f t="shared" si="0"/>
        <v>0</v>
      </c>
      <c r="G32" s="44">
        <f t="shared" si="1"/>
        <v>-634023.19999999995</v>
      </c>
      <c r="H32" s="33"/>
      <c r="I32" s="43">
        <v>0</v>
      </c>
      <c r="J32" s="43">
        <v>0</v>
      </c>
    </row>
    <row r="33" spans="1:10" outlineLevel="3" x14ac:dyDescent="0.25">
      <c r="A33" s="40" t="s">
        <v>3</v>
      </c>
      <c r="B33" s="41" t="s">
        <v>63</v>
      </c>
      <c r="C33" s="42" t="s">
        <v>64</v>
      </c>
      <c r="D33" s="43">
        <f>D34</f>
        <v>114139693.09999999</v>
      </c>
      <c r="E33" s="43">
        <f>E34</f>
        <v>16421100</v>
      </c>
      <c r="F33" s="43">
        <f t="shared" si="0"/>
        <v>14.386844360631981</v>
      </c>
      <c r="G33" s="44">
        <f t="shared" si="1"/>
        <v>-97718593.099999994</v>
      </c>
      <c r="H33" s="33"/>
      <c r="I33" s="43">
        <f t="shared" ref="I33:J33" si="15">I34</f>
        <v>14534900</v>
      </c>
      <c r="J33" s="43">
        <f t="shared" si="15"/>
        <v>14534900</v>
      </c>
    </row>
    <row r="34" spans="1:10" ht="31.5" outlineLevel="4" x14ac:dyDescent="0.25">
      <c r="A34" s="40" t="s">
        <v>3</v>
      </c>
      <c r="B34" s="41" t="s">
        <v>65</v>
      </c>
      <c r="C34" s="42" t="s">
        <v>66</v>
      </c>
      <c r="D34" s="43">
        <f>D35+D36+D37+D38+D39+D40+D41+D42+D43+D44+D45+D46+D47+D48+D49+D50+D51+D52+D53+D54+D55+D56+D57+D58+D59+D60+D61</f>
        <v>114139693.09999999</v>
      </c>
      <c r="E34" s="43">
        <f>E35+E36+E37+E38+E39+E40+E41+E42+E43+E44+E45+E46+E47+E48+E49+E50+E51+E52+E53+E54+E55+E56+E57+E58+E59+E60+E61</f>
        <v>16421100</v>
      </c>
      <c r="F34" s="43">
        <f t="shared" si="0"/>
        <v>14.386844360631981</v>
      </c>
      <c r="G34" s="44">
        <f t="shared" si="1"/>
        <v>-97718593.099999994</v>
      </c>
      <c r="H34" s="33"/>
      <c r="I34" s="43">
        <f>I35+I36+I37+I38+I39+I40+I41+I42+I43+I44+I45+I46+I47+I48+I49+I50+I51+I52+I53+I54+I55+I56+I57+I58+I59+I60+I61</f>
        <v>14534900</v>
      </c>
      <c r="J34" s="43">
        <f t="shared" ref="J34" si="16">J35+J36+J37+J38+J39+J40+J41+J42+J43+J44+J45+J46+J47+J48+J49+J50+J51+J52+J53+J54+J55+J56+J57+J58+J59+J60+J61</f>
        <v>14534900</v>
      </c>
    </row>
    <row r="35" spans="1:10" ht="63" outlineLevel="5" x14ac:dyDescent="0.25">
      <c r="A35" s="40" t="s">
        <v>4</v>
      </c>
      <c r="B35" s="41" t="s">
        <v>67</v>
      </c>
      <c r="C35" s="42" t="s">
        <v>68</v>
      </c>
      <c r="D35" s="43">
        <v>286800</v>
      </c>
      <c r="E35" s="43">
        <v>286800</v>
      </c>
      <c r="F35" s="43">
        <f t="shared" si="0"/>
        <v>100</v>
      </c>
      <c r="G35" s="44">
        <f t="shared" si="1"/>
        <v>0</v>
      </c>
      <c r="H35" s="19" t="s">
        <v>274</v>
      </c>
      <c r="I35" s="43">
        <v>286800</v>
      </c>
      <c r="J35" s="43">
        <v>286800</v>
      </c>
    </row>
    <row r="36" spans="1:10" ht="110.25" outlineLevel="5" x14ac:dyDescent="0.25">
      <c r="A36" s="40" t="s">
        <v>6</v>
      </c>
      <c r="B36" s="41" t="s">
        <v>69</v>
      </c>
      <c r="C36" s="42" t="s">
        <v>277</v>
      </c>
      <c r="D36" s="43">
        <v>1200000</v>
      </c>
      <c r="E36" s="43">
        <v>1800000</v>
      </c>
      <c r="F36" s="43">
        <f t="shared" si="0"/>
        <v>150</v>
      </c>
      <c r="G36" s="44">
        <f t="shared" si="1"/>
        <v>600000</v>
      </c>
      <c r="H36" s="19" t="s">
        <v>266</v>
      </c>
      <c r="I36" s="43">
        <v>0</v>
      </c>
      <c r="J36" s="43">
        <v>0</v>
      </c>
    </row>
    <row r="37" spans="1:10" ht="47.25" outlineLevel="5" x14ac:dyDescent="0.25">
      <c r="A37" s="40" t="s">
        <v>58</v>
      </c>
      <c r="B37" s="41" t="s">
        <v>71</v>
      </c>
      <c r="C37" s="42" t="s">
        <v>72</v>
      </c>
      <c r="D37" s="43">
        <v>422500</v>
      </c>
      <c r="E37" s="43">
        <v>0</v>
      </c>
      <c r="F37" s="43">
        <f t="shared" si="0"/>
        <v>0</v>
      </c>
      <c r="G37" s="44">
        <f t="shared" si="1"/>
        <v>-422500</v>
      </c>
      <c r="H37" s="33"/>
      <c r="I37" s="43">
        <v>0</v>
      </c>
      <c r="J37" s="43">
        <v>0</v>
      </c>
    </row>
    <row r="38" spans="1:10" ht="78.75" outlineLevel="5" x14ac:dyDescent="0.25">
      <c r="A38" s="40" t="s">
        <v>4</v>
      </c>
      <c r="B38" s="41" t="s">
        <v>73</v>
      </c>
      <c r="C38" s="42" t="s">
        <v>74</v>
      </c>
      <c r="D38" s="43">
        <v>14850000</v>
      </c>
      <c r="E38" s="43">
        <v>0</v>
      </c>
      <c r="F38" s="43">
        <f t="shared" si="0"/>
        <v>0</v>
      </c>
      <c r="G38" s="44">
        <f t="shared" si="1"/>
        <v>-14850000</v>
      </c>
      <c r="H38" s="33"/>
      <c r="I38" s="43">
        <v>0</v>
      </c>
      <c r="J38" s="43">
        <v>0</v>
      </c>
    </row>
    <row r="39" spans="1:10" ht="204.75" outlineLevel="5" x14ac:dyDescent="0.25">
      <c r="A39" s="40" t="s">
        <v>6</v>
      </c>
      <c r="B39" s="41" t="s">
        <v>75</v>
      </c>
      <c r="C39" s="45" t="s">
        <v>76</v>
      </c>
      <c r="D39" s="43">
        <v>379700</v>
      </c>
      <c r="E39" s="43">
        <v>392900</v>
      </c>
      <c r="F39" s="43">
        <f t="shared" si="0"/>
        <v>103.47642875954702</v>
      </c>
      <c r="G39" s="44">
        <f t="shared" si="1"/>
        <v>13200</v>
      </c>
      <c r="H39" s="19" t="s">
        <v>268</v>
      </c>
      <c r="I39" s="43">
        <v>392900</v>
      </c>
      <c r="J39" s="43">
        <v>392900</v>
      </c>
    </row>
    <row r="40" spans="1:10" ht="63" outlineLevel="5" x14ac:dyDescent="0.25">
      <c r="A40" s="40" t="s">
        <v>6</v>
      </c>
      <c r="B40" s="41" t="s">
        <v>77</v>
      </c>
      <c r="C40" s="42" t="s">
        <v>78</v>
      </c>
      <c r="D40" s="43">
        <v>3600</v>
      </c>
      <c r="E40" s="43">
        <v>0</v>
      </c>
      <c r="F40" s="43">
        <f t="shared" si="0"/>
        <v>0</v>
      </c>
      <c r="G40" s="44">
        <f t="shared" si="1"/>
        <v>-3600</v>
      </c>
      <c r="H40" s="33"/>
      <c r="I40" s="43">
        <v>0</v>
      </c>
      <c r="J40" s="43">
        <v>0</v>
      </c>
    </row>
    <row r="41" spans="1:10" ht="47.25" outlineLevel="5" x14ac:dyDescent="0.25">
      <c r="A41" s="40" t="s">
        <v>4</v>
      </c>
      <c r="B41" s="41" t="s">
        <v>79</v>
      </c>
      <c r="C41" s="42" t="s">
        <v>80</v>
      </c>
      <c r="D41" s="43">
        <v>1186100</v>
      </c>
      <c r="E41" s="43">
        <v>0</v>
      </c>
      <c r="F41" s="43">
        <f t="shared" si="0"/>
        <v>0</v>
      </c>
      <c r="G41" s="44">
        <f t="shared" si="1"/>
        <v>-1186100</v>
      </c>
      <c r="H41" s="33"/>
      <c r="I41" s="43">
        <v>0</v>
      </c>
      <c r="J41" s="43">
        <v>0</v>
      </c>
    </row>
    <row r="42" spans="1:10" ht="47.25" outlineLevel="5" x14ac:dyDescent="0.25">
      <c r="A42" s="40" t="s">
        <v>58</v>
      </c>
      <c r="B42" s="41" t="s">
        <v>81</v>
      </c>
      <c r="C42" s="42" t="s">
        <v>82</v>
      </c>
      <c r="D42" s="43">
        <v>500000</v>
      </c>
      <c r="E42" s="43">
        <v>0</v>
      </c>
      <c r="F42" s="43">
        <f t="shared" si="0"/>
        <v>0</v>
      </c>
      <c r="G42" s="44">
        <f t="shared" si="1"/>
        <v>-500000</v>
      </c>
      <c r="H42" s="33"/>
      <c r="I42" s="43">
        <v>0</v>
      </c>
      <c r="J42" s="43">
        <v>0</v>
      </c>
    </row>
    <row r="43" spans="1:10" ht="78.75" outlineLevel="5" x14ac:dyDescent="0.25">
      <c r="A43" s="40" t="s">
        <v>4</v>
      </c>
      <c r="B43" s="41" t="s">
        <v>83</v>
      </c>
      <c r="C43" s="42" t="s">
        <v>84</v>
      </c>
      <c r="D43" s="43">
        <v>2442600</v>
      </c>
      <c r="E43" s="43">
        <v>0</v>
      </c>
      <c r="F43" s="43">
        <f t="shared" si="0"/>
        <v>0</v>
      </c>
      <c r="G43" s="44">
        <f t="shared" si="1"/>
        <v>-2442600</v>
      </c>
      <c r="H43" s="33"/>
      <c r="I43" s="43">
        <v>0</v>
      </c>
      <c r="J43" s="43">
        <v>0</v>
      </c>
    </row>
    <row r="44" spans="1:10" ht="78.75" outlineLevel="5" x14ac:dyDescent="0.25">
      <c r="A44" s="40" t="s">
        <v>6</v>
      </c>
      <c r="B44" s="41" t="s">
        <v>85</v>
      </c>
      <c r="C44" s="42" t="s">
        <v>86</v>
      </c>
      <c r="D44" s="43">
        <v>2428254.1</v>
      </c>
      <c r="E44" s="43">
        <v>0</v>
      </c>
      <c r="F44" s="43">
        <f t="shared" si="0"/>
        <v>0</v>
      </c>
      <c r="G44" s="44">
        <f t="shared" si="1"/>
        <v>-2428254.1</v>
      </c>
      <c r="H44" s="33"/>
      <c r="I44" s="43">
        <v>0</v>
      </c>
      <c r="J44" s="43">
        <v>0</v>
      </c>
    </row>
    <row r="45" spans="1:10" ht="63" outlineLevel="5" x14ac:dyDescent="0.25">
      <c r="A45" s="40" t="s">
        <v>58</v>
      </c>
      <c r="B45" s="41" t="s">
        <v>87</v>
      </c>
      <c r="C45" s="42" t="s">
        <v>88</v>
      </c>
      <c r="D45" s="43">
        <v>301900</v>
      </c>
      <c r="E45" s="43">
        <v>401300</v>
      </c>
      <c r="F45" s="43">
        <f t="shared" si="0"/>
        <v>132.92480953958264</v>
      </c>
      <c r="G45" s="44">
        <f t="shared" si="1"/>
        <v>99400</v>
      </c>
      <c r="H45" s="19" t="s">
        <v>271</v>
      </c>
      <c r="I45" s="43">
        <v>315100</v>
      </c>
      <c r="J45" s="43">
        <v>315100</v>
      </c>
    </row>
    <row r="46" spans="1:10" ht="63" outlineLevel="5" x14ac:dyDescent="0.25">
      <c r="A46" s="40" t="s">
        <v>4</v>
      </c>
      <c r="B46" s="41" t="s">
        <v>89</v>
      </c>
      <c r="C46" s="42" t="s">
        <v>90</v>
      </c>
      <c r="D46" s="43">
        <v>0</v>
      </c>
      <c r="E46" s="43">
        <v>0</v>
      </c>
      <c r="F46" s="43" t="e">
        <f t="shared" si="0"/>
        <v>#DIV/0!</v>
      </c>
      <c r="G46" s="44">
        <f t="shared" si="1"/>
        <v>0</v>
      </c>
      <c r="H46" s="33"/>
      <c r="I46" s="43">
        <v>0</v>
      </c>
      <c r="J46" s="43">
        <v>0</v>
      </c>
    </row>
    <row r="47" spans="1:10" ht="63" outlineLevel="5" x14ac:dyDescent="0.25">
      <c r="A47" s="40" t="s">
        <v>4</v>
      </c>
      <c r="B47" s="41" t="s">
        <v>91</v>
      </c>
      <c r="C47" s="42" t="s">
        <v>92</v>
      </c>
      <c r="D47" s="43">
        <v>6000000</v>
      </c>
      <c r="E47" s="43">
        <v>0</v>
      </c>
      <c r="F47" s="43">
        <f t="shared" si="0"/>
        <v>0</v>
      </c>
      <c r="G47" s="44">
        <f t="shared" si="1"/>
        <v>-6000000</v>
      </c>
      <c r="H47" s="33"/>
      <c r="I47" s="43">
        <v>0</v>
      </c>
      <c r="J47" s="43">
        <v>0</v>
      </c>
    </row>
    <row r="48" spans="1:10" ht="63" outlineLevel="5" x14ac:dyDescent="0.25">
      <c r="A48" s="40" t="s">
        <v>5</v>
      </c>
      <c r="B48" s="41" t="s">
        <v>93</v>
      </c>
      <c r="C48" s="42" t="s">
        <v>94</v>
      </c>
      <c r="D48" s="43">
        <v>421700</v>
      </c>
      <c r="E48" s="43">
        <v>421300</v>
      </c>
      <c r="F48" s="43">
        <f t="shared" si="0"/>
        <v>99.905145838273654</v>
      </c>
      <c r="G48" s="44">
        <f t="shared" si="1"/>
        <v>-400</v>
      </c>
      <c r="H48" s="19" t="s">
        <v>270</v>
      </c>
      <c r="I48" s="43">
        <v>421300</v>
      </c>
      <c r="J48" s="43">
        <v>421300</v>
      </c>
    </row>
    <row r="49" spans="1:10" ht="78.75" outlineLevel="5" x14ac:dyDescent="0.25">
      <c r="A49" s="40" t="s">
        <v>4</v>
      </c>
      <c r="B49" s="41" t="s">
        <v>95</v>
      </c>
      <c r="C49" s="42" t="s">
        <v>96</v>
      </c>
      <c r="D49" s="43">
        <v>3957900</v>
      </c>
      <c r="E49" s="43">
        <v>0</v>
      </c>
      <c r="F49" s="43">
        <f t="shared" si="0"/>
        <v>0</v>
      </c>
      <c r="G49" s="44">
        <f t="shared" si="1"/>
        <v>-3957900</v>
      </c>
      <c r="H49" s="33"/>
      <c r="I49" s="43">
        <v>0</v>
      </c>
      <c r="J49" s="43">
        <v>0</v>
      </c>
    </row>
    <row r="50" spans="1:10" ht="63" outlineLevel="5" x14ac:dyDescent="0.25">
      <c r="A50" s="40" t="s">
        <v>4</v>
      </c>
      <c r="B50" s="41" t="s">
        <v>97</v>
      </c>
      <c r="C50" s="42" t="s">
        <v>98</v>
      </c>
      <c r="D50" s="43">
        <v>4067100</v>
      </c>
      <c r="E50" s="43">
        <v>0</v>
      </c>
      <c r="F50" s="43">
        <f t="shared" si="0"/>
        <v>0</v>
      </c>
      <c r="G50" s="44">
        <f t="shared" si="1"/>
        <v>-4067100</v>
      </c>
      <c r="H50" s="33"/>
      <c r="I50" s="43">
        <v>0</v>
      </c>
      <c r="J50" s="43">
        <v>0</v>
      </c>
    </row>
    <row r="51" spans="1:10" ht="63" outlineLevel="5" x14ac:dyDescent="0.25">
      <c r="A51" s="40" t="s">
        <v>4</v>
      </c>
      <c r="B51" s="41" t="s">
        <v>99</v>
      </c>
      <c r="C51" s="42" t="s">
        <v>100</v>
      </c>
      <c r="D51" s="43">
        <v>10328900</v>
      </c>
      <c r="E51" s="43">
        <v>10203100</v>
      </c>
      <c r="F51" s="43">
        <f t="shared" si="0"/>
        <v>98.782058108801522</v>
      </c>
      <c r="G51" s="44">
        <f t="shared" si="1"/>
        <v>-125800</v>
      </c>
      <c r="H51" s="19" t="s">
        <v>273</v>
      </c>
      <c r="I51" s="43">
        <v>10203100</v>
      </c>
      <c r="J51" s="43">
        <v>10203100</v>
      </c>
    </row>
    <row r="52" spans="1:10" ht="78.75" outlineLevel="5" x14ac:dyDescent="0.25">
      <c r="A52" s="40" t="s">
        <v>6</v>
      </c>
      <c r="B52" s="41" t="s">
        <v>101</v>
      </c>
      <c r="C52" s="42" t="s">
        <v>102</v>
      </c>
      <c r="D52" s="43">
        <v>3636400</v>
      </c>
      <c r="E52" s="43">
        <v>0</v>
      </c>
      <c r="F52" s="43">
        <f t="shared" si="0"/>
        <v>0</v>
      </c>
      <c r="G52" s="44">
        <f t="shared" si="1"/>
        <v>-3636400</v>
      </c>
      <c r="H52" s="33"/>
      <c r="I52" s="43">
        <v>0</v>
      </c>
      <c r="J52" s="43">
        <v>0</v>
      </c>
    </row>
    <row r="53" spans="1:10" ht="47.25" outlineLevel="5" x14ac:dyDescent="0.25">
      <c r="A53" s="40" t="s">
        <v>4</v>
      </c>
      <c r="B53" s="41" t="s">
        <v>103</v>
      </c>
      <c r="C53" s="42" t="s">
        <v>104</v>
      </c>
      <c r="D53" s="43">
        <v>140100</v>
      </c>
      <c r="E53" s="43">
        <v>0</v>
      </c>
      <c r="F53" s="43">
        <f t="shared" si="0"/>
        <v>0</v>
      </c>
      <c r="G53" s="44">
        <f t="shared" si="1"/>
        <v>-140100</v>
      </c>
      <c r="H53" s="33"/>
      <c r="I53" s="43">
        <v>0</v>
      </c>
      <c r="J53" s="43">
        <v>0</v>
      </c>
    </row>
    <row r="54" spans="1:10" ht="63" outlineLevel="5" x14ac:dyDescent="0.25">
      <c r="A54" s="40" t="s">
        <v>6</v>
      </c>
      <c r="B54" s="41" t="s">
        <v>105</v>
      </c>
      <c r="C54" s="42" t="s">
        <v>278</v>
      </c>
      <c r="D54" s="43">
        <v>1880000</v>
      </c>
      <c r="E54" s="43">
        <v>1980000</v>
      </c>
      <c r="F54" s="43">
        <f t="shared" si="0"/>
        <v>105.31914893617021</v>
      </c>
      <c r="G54" s="44">
        <f t="shared" si="1"/>
        <v>100000</v>
      </c>
      <c r="H54" s="19" t="s">
        <v>269</v>
      </c>
      <c r="I54" s="43">
        <v>1980000</v>
      </c>
      <c r="J54" s="43">
        <v>1980000</v>
      </c>
    </row>
    <row r="55" spans="1:10" ht="204.75" outlineLevel="5" x14ac:dyDescent="0.25">
      <c r="A55" s="40" t="s">
        <v>4</v>
      </c>
      <c r="B55" s="41" t="s">
        <v>107</v>
      </c>
      <c r="C55" s="45" t="s">
        <v>108</v>
      </c>
      <c r="D55" s="43">
        <v>6880000</v>
      </c>
      <c r="E55" s="43">
        <v>0</v>
      </c>
      <c r="F55" s="43">
        <f t="shared" si="0"/>
        <v>0</v>
      </c>
      <c r="G55" s="44">
        <f t="shared" si="1"/>
        <v>-6880000</v>
      </c>
      <c r="H55" s="33"/>
      <c r="I55" s="43">
        <v>0</v>
      </c>
      <c r="J55" s="43">
        <v>0</v>
      </c>
    </row>
    <row r="56" spans="1:10" ht="63" outlineLevel="5" x14ac:dyDescent="0.25">
      <c r="A56" s="40" t="s">
        <v>4</v>
      </c>
      <c r="B56" s="41" t="s">
        <v>109</v>
      </c>
      <c r="C56" s="42" t="s">
        <v>279</v>
      </c>
      <c r="D56" s="43">
        <v>380000</v>
      </c>
      <c r="E56" s="43">
        <v>935700</v>
      </c>
      <c r="F56" s="43">
        <f t="shared" si="0"/>
        <v>246.23684210526315</v>
      </c>
      <c r="G56" s="44">
        <f t="shared" si="1"/>
        <v>555700</v>
      </c>
      <c r="H56" s="19" t="s">
        <v>272</v>
      </c>
      <c r="I56" s="43">
        <v>935700</v>
      </c>
      <c r="J56" s="43">
        <v>935700</v>
      </c>
    </row>
    <row r="57" spans="1:10" ht="63" outlineLevel="5" x14ac:dyDescent="0.25">
      <c r="A57" s="40" t="s">
        <v>4</v>
      </c>
      <c r="B57" s="41" t="s">
        <v>111</v>
      </c>
      <c r="C57" s="42" t="s">
        <v>112</v>
      </c>
      <c r="D57" s="43">
        <v>6245939</v>
      </c>
      <c r="E57" s="43">
        <v>0</v>
      </c>
      <c r="F57" s="43">
        <f t="shared" si="0"/>
        <v>0</v>
      </c>
      <c r="G57" s="44">
        <f t="shared" si="1"/>
        <v>-6245939</v>
      </c>
      <c r="H57" s="33"/>
      <c r="I57" s="43">
        <v>0</v>
      </c>
      <c r="J57" s="43">
        <v>0</v>
      </c>
    </row>
    <row r="58" spans="1:10" ht="110.25" outlineLevel="5" x14ac:dyDescent="0.25">
      <c r="A58" s="40" t="s">
        <v>4</v>
      </c>
      <c r="B58" s="41" t="s">
        <v>113</v>
      </c>
      <c r="C58" s="45" t="s">
        <v>114</v>
      </c>
      <c r="D58" s="43">
        <v>1462700</v>
      </c>
      <c r="E58" s="43">
        <v>0</v>
      </c>
      <c r="F58" s="43">
        <f t="shared" si="0"/>
        <v>0</v>
      </c>
      <c r="G58" s="44">
        <f t="shared" si="1"/>
        <v>-1462700</v>
      </c>
      <c r="H58" s="33"/>
      <c r="I58" s="43">
        <v>0</v>
      </c>
      <c r="J58" s="43">
        <v>0</v>
      </c>
    </row>
    <row r="59" spans="1:10" ht="47.25" outlineLevel="5" x14ac:dyDescent="0.25">
      <c r="A59" s="40" t="s">
        <v>4</v>
      </c>
      <c r="B59" s="41" t="s">
        <v>115</v>
      </c>
      <c r="C59" s="42" t="s">
        <v>116</v>
      </c>
      <c r="D59" s="43">
        <v>40000000</v>
      </c>
      <c r="E59" s="43">
        <v>0</v>
      </c>
      <c r="F59" s="43">
        <f t="shared" si="0"/>
        <v>0</v>
      </c>
      <c r="G59" s="44">
        <f t="shared" si="1"/>
        <v>-40000000</v>
      </c>
      <c r="H59" s="33"/>
      <c r="I59" s="43">
        <v>0</v>
      </c>
      <c r="J59" s="43">
        <v>0</v>
      </c>
    </row>
    <row r="60" spans="1:10" ht="78.75" outlineLevel="5" x14ac:dyDescent="0.25">
      <c r="A60" s="40" t="s">
        <v>4</v>
      </c>
      <c r="B60" s="41" t="s">
        <v>117</v>
      </c>
      <c r="C60" s="42" t="s">
        <v>118</v>
      </c>
      <c r="D60" s="43">
        <v>737500</v>
      </c>
      <c r="E60" s="43">
        <v>0</v>
      </c>
      <c r="F60" s="43">
        <f t="shared" si="0"/>
        <v>0</v>
      </c>
      <c r="G60" s="44">
        <f t="shared" si="1"/>
        <v>-737500</v>
      </c>
      <c r="H60" s="33"/>
      <c r="I60" s="43">
        <v>0</v>
      </c>
      <c r="J60" s="43">
        <v>0</v>
      </c>
    </row>
    <row r="61" spans="1:10" ht="94.5" outlineLevel="5" x14ac:dyDescent="0.25">
      <c r="A61" s="40" t="s">
        <v>6</v>
      </c>
      <c r="B61" s="41" t="s">
        <v>119</v>
      </c>
      <c r="C61" s="42" t="s">
        <v>120</v>
      </c>
      <c r="D61" s="43">
        <v>4000000</v>
      </c>
      <c r="E61" s="43">
        <v>0</v>
      </c>
      <c r="F61" s="43">
        <f t="shared" si="0"/>
        <v>0</v>
      </c>
      <c r="G61" s="44">
        <f t="shared" si="1"/>
        <v>-4000000</v>
      </c>
      <c r="H61" s="33"/>
      <c r="I61" s="43">
        <v>0</v>
      </c>
      <c r="J61" s="43">
        <v>0</v>
      </c>
    </row>
    <row r="62" spans="1:10" ht="31.5" outlineLevel="2" x14ac:dyDescent="0.25">
      <c r="A62" s="40" t="s">
        <v>3</v>
      </c>
      <c r="B62" s="41" t="s">
        <v>121</v>
      </c>
      <c r="C62" s="42" t="s">
        <v>122</v>
      </c>
      <c r="D62" s="43">
        <f>D63+D84+D86+D88+D90</f>
        <v>321630480</v>
      </c>
      <c r="E62" s="43">
        <f>E63+E84+E86+E88+E90</f>
        <v>325940000</v>
      </c>
      <c r="F62" s="43">
        <f t="shared" si="0"/>
        <v>101.33989788529993</v>
      </c>
      <c r="G62" s="44">
        <f t="shared" si="1"/>
        <v>4309520</v>
      </c>
      <c r="H62" s="33"/>
      <c r="I62" s="43">
        <f>I63+I84+I86+I88+I90</f>
        <v>325895800</v>
      </c>
      <c r="J62" s="43">
        <f>J63+J84+J86+J88+J90</f>
        <v>324527000</v>
      </c>
    </row>
    <row r="63" spans="1:10" ht="47.25" outlineLevel="3" x14ac:dyDescent="0.25">
      <c r="A63" s="40" t="s">
        <v>3</v>
      </c>
      <c r="B63" s="41" t="s">
        <v>123</v>
      </c>
      <c r="C63" s="42" t="s">
        <v>124</v>
      </c>
      <c r="D63" s="43">
        <f>D64</f>
        <v>318630980</v>
      </c>
      <c r="E63" s="43">
        <f>E64</f>
        <v>323950300</v>
      </c>
      <c r="F63" s="43">
        <f t="shared" si="0"/>
        <v>101.66942963298797</v>
      </c>
      <c r="G63" s="44">
        <f t="shared" si="1"/>
        <v>5319320</v>
      </c>
      <c r="H63" s="33"/>
      <c r="I63" s="43">
        <f t="shared" ref="I63:J63" si="17">I64</f>
        <v>323950300</v>
      </c>
      <c r="J63" s="43">
        <f t="shared" si="17"/>
        <v>323950300</v>
      </c>
    </row>
    <row r="64" spans="1:10" ht="47.25" outlineLevel="4" x14ac:dyDescent="0.25">
      <c r="A64" s="40" t="s">
        <v>3</v>
      </c>
      <c r="B64" s="41" t="s">
        <v>125</v>
      </c>
      <c r="C64" s="42" t="s">
        <v>126</v>
      </c>
      <c r="D64" s="43">
        <f>D65+D66+D67+D68+D69+D70+D71+D72+D73+D74+D75+D76+D77+D78+D79+D80+D81+D82+D83</f>
        <v>318630980</v>
      </c>
      <c r="E64" s="43">
        <f>E65+E66+E67+E68+E69+E70+E71+E72+E73+E74+E75+E76+E77+E78+E79+E80+E81+E82+E83</f>
        <v>323950300</v>
      </c>
      <c r="F64" s="43">
        <f t="shared" si="0"/>
        <v>101.66942963298797</v>
      </c>
      <c r="G64" s="44">
        <f t="shared" si="1"/>
        <v>5319320</v>
      </c>
      <c r="H64" s="33"/>
      <c r="I64" s="43">
        <f t="shared" ref="I64:J64" si="18">I65+I66+I67+I68+I69+I70+I71+I72+I73+I74+I75+I76+I77+I78+I79+I80+I81+I82+I83</f>
        <v>323950300</v>
      </c>
      <c r="J64" s="43">
        <f t="shared" si="18"/>
        <v>323950300</v>
      </c>
    </row>
    <row r="65" spans="1:10" ht="78.75" outlineLevel="5" x14ac:dyDescent="0.25">
      <c r="A65" s="40" t="s">
        <v>4</v>
      </c>
      <c r="B65" s="41" t="s">
        <v>127</v>
      </c>
      <c r="C65" s="42" t="s">
        <v>128</v>
      </c>
      <c r="D65" s="43">
        <v>1102000</v>
      </c>
      <c r="E65" s="43">
        <v>1105700</v>
      </c>
      <c r="F65" s="43">
        <f t="shared" si="0"/>
        <v>100.33575317604355</v>
      </c>
      <c r="G65" s="44">
        <f t="shared" si="1"/>
        <v>3700</v>
      </c>
      <c r="H65" s="19" t="s">
        <v>256</v>
      </c>
      <c r="I65" s="43">
        <v>1105700</v>
      </c>
      <c r="J65" s="43">
        <v>1105700</v>
      </c>
    </row>
    <row r="66" spans="1:10" ht="78.75" outlineLevel="5" x14ac:dyDescent="0.25">
      <c r="A66" s="40" t="s">
        <v>4</v>
      </c>
      <c r="B66" s="41" t="s">
        <v>129</v>
      </c>
      <c r="C66" s="42" t="s">
        <v>130</v>
      </c>
      <c r="D66" s="43">
        <v>19500</v>
      </c>
      <c r="E66" s="43">
        <v>0</v>
      </c>
      <c r="F66" s="43">
        <f t="shared" si="0"/>
        <v>0</v>
      </c>
      <c r="G66" s="44">
        <f t="shared" si="1"/>
        <v>-19500</v>
      </c>
      <c r="H66" s="33"/>
      <c r="I66" s="43">
        <v>0</v>
      </c>
      <c r="J66" s="43">
        <v>0</v>
      </c>
    </row>
    <row r="67" spans="1:10" ht="267.75" outlineLevel="5" x14ac:dyDescent="0.25">
      <c r="A67" s="40" t="s">
        <v>6</v>
      </c>
      <c r="B67" s="41" t="s">
        <v>131</v>
      </c>
      <c r="C67" s="45" t="s">
        <v>132</v>
      </c>
      <c r="D67" s="43">
        <v>17533450</v>
      </c>
      <c r="E67" s="43">
        <v>17533400</v>
      </c>
      <c r="F67" s="43">
        <f t="shared" si="0"/>
        <v>99.999714830794844</v>
      </c>
      <c r="G67" s="44">
        <f t="shared" si="1"/>
        <v>-50</v>
      </c>
      <c r="H67" s="19" t="s">
        <v>250</v>
      </c>
      <c r="I67" s="43">
        <v>17533400</v>
      </c>
      <c r="J67" s="43">
        <v>17533400</v>
      </c>
    </row>
    <row r="68" spans="1:10" ht="267.75" outlineLevel="5" x14ac:dyDescent="0.25">
      <c r="A68" s="40" t="s">
        <v>6</v>
      </c>
      <c r="B68" s="41" t="s">
        <v>133</v>
      </c>
      <c r="C68" s="45" t="s">
        <v>134</v>
      </c>
      <c r="D68" s="43">
        <v>23779940</v>
      </c>
      <c r="E68" s="43">
        <v>23780000</v>
      </c>
      <c r="F68" s="43">
        <f t="shared" si="0"/>
        <v>100.00025231350457</v>
      </c>
      <c r="G68" s="44">
        <f t="shared" si="1"/>
        <v>60</v>
      </c>
      <c r="H68" s="19" t="s">
        <v>248</v>
      </c>
      <c r="I68" s="43">
        <v>23780000</v>
      </c>
      <c r="J68" s="43">
        <v>23780000</v>
      </c>
    </row>
    <row r="69" spans="1:10" ht="78.75" outlineLevel="5" x14ac:dyDescent="0.25">
      <c r="A69" s="40" t="s">
        <v>4</v>
      </c>
      <c r="B69" s="41" t="s">
        <v>135</v>
      </c>
      <c r="C69" s="42" t="s">
        <v>136</v>
      </c>
      <c r="D69" s="43">
        <v>56200</v>
      </c>
      <c r="E69" s="43">
        <v>56300</v>
      </c>
      <c r="F69" s="43">
        <f t="shared" si="0"/>
        <v>100.1779359430605</v>
      </c>
      <c r="G69" s="44">
        <f t="shared" si="1"/>
        <v>100</v>
      </c>
      <c r="H69" s="19" t="s">
        <v>262</v>
      </c>
      <c r="I69" s="43">
        <v>56300</v>
      </c>
      <c r="J69" s="43">
        <v>56300</v>
      </c>
    </row>
    <row r="70" spans="1:10" ht="63" outlineLevel="5" x14ac:dyDescent="0.25">
      <c r="A70" s="40" t="s">
        <v>4</v>
      </c>
      <c r="B70" s="41" t="s">
        <v>137</v>
      </c>
      <c r="C70" s="42" t="s">
        <v>138</v>
      </c>
      <c r="D70" s="43">
        <v>76600</v>
      </c>
      <c r="E70" s="43">
        <v>76000</v>
      </c>
      <c r="F70" s="43">
        <f t="shared" si="0"/>
        <v>99.216710182767613</v>
      </c>
      <c r="G70" s="44">
        <f t="shared" si="1"/>
        <v>-600</v>
      </c>
      <c r="H70" s="19" t="s">
        <v>264</v>
      </c>
      <c r="I70" s="43">
        <v>76000</v>
      </c>
      <c r="J70" s="43">
        <v>76000</v>
      </c>
    </row>
    <row r="71" spans="1:10" ht="63" outlineLevel="5" x14ac:dyDescent="0.25">
      <c r="A71" s="40" t="s">
        <v>4</v>
      </c>
      <c r="B71" s="41" t="s">
        <v>139</v>
      </c>
      <c r="C71" s="42" t="s">
        <v>140</v>
      </c>
      <c r="D71" s="43">
        <v>4467800</v>
      </c>
      <c r="E71" s="43">
        <v>4476100</v>
      </c>
      <c r="F71" s="43">
        <f t="shared" ref="F71:F117" si="19">E71/D71*100</f>
        <v>100.18577375889699</v>
      </c>
      <c r="G71" s="44">
        <f t="shared" ref="G71:G117" si="20">E71-D71</f>
        <v>8300</v>
      </c>
      <c r="H71" s="19" t="s">
        <v>261</v>
      </c>
      <c r="I71" s="43">
        <v>4476100</v>
      </c>
      <c r="J71" s="43">
        <v>4476100</v>
      </c>
    </row>
    <row r="72" spans="1:10" ht="78.75" outlineLevel="5" x14ac:dyDescent="0.25">
      <c r="A72" s="40" t="s">
        <v>4</v>
      </c>
      <c r="B72" s="41" t="s">
        <v>141</v>
      </c>
      <c r="C72" s="42" t="s">
        <v>142</v>
      </c>
      <c r="D72" s="43">
        <v>612900</v>
      </c>
      <c r="E72" s="43">
        <v>632400</v>
      </c>
      <c r="F72" s="43">
        <f t="shared" si="19"/>
        <v>103.18159569260892</v>
      </c>
      <c r="G72" s="44">
        <f t="shared" si="20"/>
        <v>19500</v>
      </c>
      <c r="H72" s="19" t="s">
        <v>258</v>
      </c>
      <c r="I72" s="43">
        <v>632400</v>
      </c>
      <c r="J72" s="43">
        <v>632400</v>
      </c>
    </row>
    <row r="73" spans="1:10" ht="63" outlineLevel="5" x14ac:dyDescent="0.25">
      <c r="A73" s="40" t="s">
        <v>5</v>
      </c>
      <c r="B73" s="41" t="s">
        <v>143</v>
      </c>
      <c r="C73" s="42" t="s">
        <v>144</v>
      </c>
      <c r="D73" s="43">
        <v>38500</v>
      </c>
      <c r="E73" s="43">
        <v>38800</v>
      </c>
      <c r="F73" s="43">
        <f t="shared" si="19"/>
        <v>100.77922077922076</v>
      </c>
      <c r="G73" s="44">
        <f t="shared" si="20"/>
        <v>300</v>
      </c>
      <c r="H73" s="19" t="s">
        <v>259</v>
      </c>
      <c r="I73" s="43">
        <v>38800</v>
      </c>
      <c r="J73" s="43">
        <v>38800</v>
      </c>
    </row>
    <row r="74" spans="1:10" ht="78.75" outlineLevel="5" x14ac:dyDescent="0.25">
      <c r="A74" s="40" t="s">
        <v>4</v>
      </c>
      <c r="B74" s="41" t="s">
        <v>145</v>
      </c>
      <c r="C74" s="42" t="s">
        <v>146</v>
      </c>
      <c r="D74" s="43">
        <v>1629800</v>
      </c>
      <c r="E74" s="43">
        <v>1641100</v>
      </c>
      <c r="F74" s="43">
        <f t="shared" si="19"/>
        <v>100.69333660571849</v>
      </c>
      <c r="G74" s="44">
        <f t="shared" si="20"/>
        <v>11300</v>
      </c>
      <c r="H74" s="19" t="s">
        <v>255</v>
      </c>
      <c r="I74" s="43">
        <v>1641100</v>
      </c>
      <c r="J74" s="43">
        <v>1641100</v>
      </c>
    </row>
    <row r="75" spans="1:10" ht="157.5" outlineLevel="5" x14ac:dyDescent="0.25">
      <c r="A75" s="40" t="s">
        <v>6</v>
      </c>
      <c r="B75" s="41" t="s">
        <v>147</v>
      </c>
      <c r="C75" s="45" t="s">
        <v>148</v>
      </c>
      <c r="D75" s="43">
        <v>108000</v>
      </c>
      <c r="E75" s="43">
        <v>144000</v>
      </c>
      <c r="F75" s="43">
        <f t="shared" si="19"/>
        <v>133.33333333333331</v>
      </c>
      <c r="G75" s="44">
        <f t="shared" si="20"/>
        <v>36000</v>
      </c>
      <c r="H75" s="19" t="s">
        <v>246</v>
      </c>
      <c r="I75" s="43">
        <v>144000</v>
      </c>
      <c r="J75" s="43">
        <v>144000</v>
      </c>
    </row>
    <row r="76" spans="1:10" ht="267.75" outlineLevel="5" x14ac:dyDescent="0.25">
      <c r="A76" s="40" t="s">
        <v>6</v>
      </c>
      <c r="B76" s="41" t="s">
        <v>149</v>
      </c>
      <c r="C76" s="45" t="s">
        <v>150</v>
      </c>
      <c r="D76" s="43">
        <v>189456350</v>
      </c>
      <c r="E76" s="43">
        <v>190068700</v>
      </c>
      <c r="F76" s="43">
        <f t="shared" si="19"/>
        <v>100.32321429184083</v>
      </c>
      <c r="G76" s="44">
        <f t="shared" si="20"/>
        <v>612350</v>
      </c>
      <c r="H76" s="19" t="s">
        <v>248</v>
      </c>
      <c r="I76" s="43">
        <v>190068700</v>
      </c>
      <c r="J76" s="43">
        <v>190068700</v>
      </c>
    </row>
    <row r="77" spans="1:10" ht="94.5" outlineLevel="5" x14ac:dyDescent="0.25">
      <c r="A77" s="40" t="s">
        <v>6</v>
      </c>
      <c r="B77" s="41" t="s">
        <v>151</v>
      </c>
      <c r="C77" s="42" t="s">
        <v>152</v>
      </c>
      <c r="D77" s="43">
        <v>12491700</v>
      </c>
      <c r="E77" s="43">
        <v>18724300</v>
      </c>
      <c r="F77" s="43">
        <f t="shared" si="19"/>
        <v>149.89392956923396</v>
      </c>
      <c r="G77" s="44">
        <f t="shared" si="20"/>
        <v>6232600</v>
      </c>
      <c r="H77" s="19" t="s">
        <v>249</v>
      </c>
      <c r="I77" s="43">
        <v>18724300</v>
      </c>
      <c r="J77" s="43">
        <v>18724300</v>
      </c>
    </row>
    <row r="78" spans="1:10" ht="63" outlineLevel="5" x14ac:dyDescent="0.25">
      <c r="A78" s="40" t="s">
        <v>4</v>
      </c>
      <c r="B78" s="41" t="s">
        <v>153</v>
      </c>
      <c r="C78" s="42" t="s">
        <v>154</v>
      </c>
      <c r="D78" s="43">
        <v>8280300</v>
      </c>
      <c r="E78" s="43">
        <v>9234100</v>
      </c>
      <c r="F78" s="43">
        <f t="shared" si="19"/>
        <v>111.51890631981934</v>
      </c>
      <c r="G78" s="44">
        <f t="shared" si="20"/>
        <v>953800</v>
      </c>
      <c r="H78" s="19" t="s">
        <v>257</v>
      </c>
      <c r="I78" s="43">
        <v>9234100</v>
      </c>
      <c r="J78" s="43">
        <v>9234100</v>
      </c>
    </row>
    <row r="79" spans="1:10" ht="267.75" outlineLevel="5" x14ac:dyDescent="0.25">
      <c r="A79" s="40" t="s">
        <v>6</v>
      </c>
      <c r="B79" s="41" t="s">
        <v>155</v>
      </c>
      <c r="C79" s="45" t="s">
        <v>156</v>
      </c>
      <c r="D79" s="43">
        <v>36265540</v>
      </c>
      <c r="E79" s="43">
        <v>33556900</v>
      </c>
      <c r="F79" s="43">
        <f t="shared" si="19"/>
        <v>92.531091498982235</v>
      </c>
      <c r="G79" s="44">
        <f t="shared" si="20"/>
        <v>-2708640</v>
      </c>
      <c r="H79" s="19" t="s">
        <v>250</v>
      </c>
      <c r="I79" s="43">
        <v>33556900</v>
      </c>
      <c r="J79" s="43">
        <v>33556900</v>
      </c>
    </row>
    <row r="80" spans="1:10" ht="63" outlineLevel="5" x14ac:dyDescent="0.25">
      <c r="A80" s="40" t="s">
        <v>4</v>
      </c>
      <c r="B80" s="41" t="s">
        <v>157</v>
      </c>
      <c r="C80" s="42" t="s">
        <v>158</v>
      </c>
      <c r="D80" s="43">
        <v>729900</v>
      </c>
      <c r="E80" s="43">
        <v>732200</v>
      </c>
      <c r="F80" s="43">
        <f t="shared" si="19"/>
        <v>100.31511165913139</v>
      </c>
      <c r="G80" s="44">
        <f t="shared" si="20"/>
        <v>2300</v>
      </c>
      <c r="H80" s="19" t="s">
        <v>263</v>
      </c>
      <c r="I80" s="43">
        <v>732200</v>
      </c>
      <c r="J80" s="43">
        <v>732200</v>
      </c>
    </row>
    <row r="81" spans="1:10" ht="178.5" customHeight="1" outlineLevel="5" x14ac:dyDescent="0.25">
      <c r="A81" s="40" t="s">
        <v>4</v>
      </c>
      <c r="B81" s="41" t="s">
        <v>159</v>
      </c>
      <c r="C81" s="45" t="s">
        <v>280</v>
      </c>
      <c r="D81" s="43">
        <v>18272200</v>
      </c>
      <c r="E81" s="43">
        <v>18278700</v>
      </c>
      <c r="F81" s="43">
        <f t="shared" si="19"/>
        <v>100.03557316579284</v>
      </c>
      <c r="G81" s="44">
        <f t="shared" si="20"/>
        <v>6500</v>
      </c>
      <c r="H81" s="19" t="s">
        <v>260</v>
      </c>
      <c r="I81" s="43">
        <v>18278700</v>
      </c>
      <c r="J81" s="43">
        <v>18278700</v>
      </c>
    </row>
    <row r="82" spans="1:10" ht="63" outlineLevel="5" x14ac:dyDescent="0.25">
      <c r="A82" s="40" t="s">
        <v>6</v>
      </c>
      <c r="B82" s="41" t="s">
        <v>161</v>
      </c>
      <c r="C82" s="42" t="s">
        <v>162</v>
      </c>
      <c r="D82" s="43">
        <v>3710300</v>
      </c>
      <c r="E82" s="43">
        <v>3855000</v>
      </c>
      <c r="F82" s="43">
        <f t="shared" si="19"/>
        <v>103.89995418160257</v>
      </c>
      <c r="G82" s="44">
        <f t="shared" si="20"/>
        <v>144700</v>
      </c>
      <c r="H82" s="19" t="s">
        <v>251</v>
      </c>
      <c r="I82" s="43">
        <v>3855000</v>
      </c>
      <c r="J82" s="43">
        <v>3855000</v>
      </c>
    </row>
    <row r="83" spans="1:10" ht="141.75" outlineLevel="5" x14ac:dyDescent="0.25">
      <c r="A83" s="40" t="s">
        <v>4</v>
      </c>
      <c r="B83" s="41" t="s">
        <v>254</v>
      </c>
      <c r="C83" s="42" t="s">
        <v>252</v>
      </c>
      <c r="D83" s="43">
        <v>0</v>
      </c>
      <c r="E83" s="43">
        <v>16600</v>
      </c>
      <c r="F83" s="43" t="e">
        <f t="shared" si="19"/>
        <v>#DIV/0!</v>
      </c>
      <c r="G83" s="44">
        <f t="shared" si="20"/>
        <v>16600</v>
      </c>
      <c r="H83" s="19" t="s">
        <v>253</v>
      </c>
      <c r="I83" s="43">
        <v>16600</v>
      </c>
      <c r="J83" s="43">
        <v>16600</v>
      </c>
    </row>
    <row r="84" spans="1:10" ht="94.5" outlineLevel="3" x14ac:dyDescent="0.25">
      <c r="A84" s="40" t="s">
        <v>6</v>
      </c>
      <c r="B84" s="41" t="s">
        <v>163</v>
      </c>
      <c r="C84" s="42" t="s">
        <v>164</v>
      </c>
      <c r="D84" s="43">
        <f>D85</f>
        <v>645200</v>
      </c>
      <c r="E84" s="43">
        <f>E85</f>
        <v>580100</v>
      </c>
      <c r="F84" s="43">
        <f t="shared" si="19"/>
        <v>89.910105393676375</v>
      </c>
      <c r="G84" s="44">
        <f t="shared" si="20"/>
        <v>-65100</v>
      </c>
      <c r="H84" s="33"/>
      <c r="I84" s="43">
        <f t="shared" ref="I84:J84" si="21">I85</f>
        <v>576700</v>
      </c>
      <c r="J84" s="43">
        <f t="shared" si="21"/>
        <v>576700</v>
      </c>
    </row>
    <row r="85" spans="1:10" ht="94.5" outlineLevel="4" x14ac:dyDescent="0.25">
      <c r="A85" s="40" t="s">
        <v>6</v>
      </c>
      <c r="B85" s="41" t="s">
        <v>165</v>
      </c>
      <c r="C85" s="42" t="s">
        <v>284</v>
      </c>
      <c r="D85" s="43">
        <v>645200</v>
      </c>
      <c r="E85" s="43">
        <v>580100</v>
      </c>
      <c r="F85" s="43">
        <f t="shared" si="19"/>
        <v>89.910105393676375</v>
      </c>
      <c r="G85" s="44">
        <f t="shared" si="20"/>
        <v>-65100</v>
      </c>
      <c r="H85" s="19" t="s">
        <v>247</v>
      </c>
      <c r="I85" s="43">
        <v>576700</v>
      </c>
      <c r="J85" s="43">
        <v>576700</v>
      </c>
    </row>
    <row r="86" spans="1:10" ht="63" customHeight="1" outlineLevel="3" x14ac:dyDescent="0.25">
      <c r="A86" s="40" t="s">
        <v>4</v>
      </c>
      <c r="B86" s="41" t="s">
        <v>167</v>
      </c>
      <c r="C86" s="42" t="s">
        <v>281</v>
      </c>
      <c r="D86" s="43">
        <f>D87</f>
        <v>2232700</v>
      </c>
      <c r="E86" s="43">
        <f>E87</f>
        <v>1309200</v>
      </c>
      <c r="F86" s="43">
        <f t="shared" si="19"/>
        <v>58.637524073991131</v>
      </c>
      <c r="G86" s="44">
        <f t="shared" si="20"/>
        <v>-923500</v>
      </c>
      <c r="H86" s="33"/>
      <c r="I86" s="43">
        <f t="shared" ref="I86:J86" si="22">I87</f>
        <v>1365300</v>
      </c>
      <c r="J86" s="43">
        <f t="shared" si="22"/>
        <v>0</v>
      </c>
    </row>
    <row r="87" spans="1:10" ht="63" outlineLevel="4" x14ac:dyDescent="0.25">
      <c r="A87" s="40" t="s">
        <v>4</v>
      </c>
      <c r="B87" s="41" t="s">
        <v>169</v>
      </c>
      <c r="C87" s="42" t="s">
        <v>282</v>
      </c>
      <c r="D87" s="43">
        <v>2232700</v>
      </c>
      <c r="E87" s="43">
        <v>1309200</v>
      </c>
      <c r="F87" s="43">
        <f t="shared" si="19"/>
        <v>58.637524073991131</v>
      </c>
      <c r="G87" s="44">
        <f t="shared" si="20"/>
        <v>-923500</v>
      </c>
      <c r="H87" s="19" t="s">
        <v>243</v>
      </c>
      <c r="I87" s="43">
        <v>1365300</v>
      </c>
      <c r="J87" s="43">
        <v>0</v>
      </c>
    </row>
    <row r="88" spans="1:10" ht="63" outlineLevel="3" x14ac:dyDescent="0.25">
      <c r="A88" s="40" t="s">
        <v>4</v>
      </c>
      <c r="B88" s="41" t="s">
        <v>171</v>
      </c>
      <c r="C88" s="42" t="s">
        <v>172</v>
      </c>
      <c r="D88" s="43">
        <f>D89</f>
        <v>8600</v>
      </c>
      <c r="E88" s="43">
        <f>E89</f>
        <v>100400</v>
      </c>
      <c r="F88" s="43">
        <f t="shared" si="19"/>
        <v>1167.4418604651162</v>
      </c>
      <c r="G88" s="44">
        <f t="shared" si="20"/>
        <v>91800</v>
      </c>
      <c r="H88" s="33"/>
      <c r="I88" s="43">
        <f t="shared" ref="I88:J88" si="23">I89</f>
        <v>3500</v>
      </c>
      <c r="J88" s="43">
        <f t="shared" si="23"/>
        <v>0</v>
      </c>
    </row>
    <row r="89" spans="1:10" ht="78.75" outlineLevel="4" x14ac:dyDescent="0.25">
      <c r="A89" s="40" t="s">
        <v>4</v>
      </c>
      <c r="B89" s="41" t="s">
        <v>173</v>
      </c>
      <c r="C89" s="42" t="s">
        <v>283</v>
      </c>
      <c r="D89" s="43">
        <v>8600</v>
      </c>
      <c r="E89" s="43">
        <v>100400</v>
      </c>
      <c r="F89" s="43">
        <f t="shared" si="19"/>
        <v>1167.4418604651162</v>
      </c>
      <c r="G89" s="44">
        <f t="shared" si="20"/>
        <v>91800</v>
      </c>
      <c r="H89" s="19" t="s">
        <v>245</v>
      </c>
      <c r="I89" s="43">
        <v>3500</v>
      </c>
      <c r="J89" s="43">
        <v>0</v>
      </c>
    </row>
    <row r="90" spans="1:10" ht="31.5" outlineLevel="3" x14ac:dyDescent="0.25">
      <c r="A90" s="40" t="s">
        <v>4</v>
      </c>
      <c r="B90" s="41" t="s">
        <v>175</v>
      </c>
      <c r="C90" s="42" t="s">
        <v>176</v>
      </c>
      <c r="D90" s="43">
        <f>D91</f>
        <v>113000</v>
      </c>
      <c r="E90" s="43">
        <f>E91</f>
        <v>0</v>
      </c>
      <c r="F90" s="43">
        <f t="shared" si="19"/>
        <v>0</v>
      </c>
      <c r="G90" s="44">
        <f t="shared" si="20"/>
        <v>-113000</v>
      </c>
      <c r="H90" s="33"/>
      <c r="I90" s="43">
        <f t="shared" ref="I90:J90" si="24">I91</f>
        <v>0</v>
      </c>
      <c r="J90" s="43">
        <f t="shared" si="24"/>
        <v>0</v>
      </c>
    </row>
    <row r="91" spans="1:10" ht="31.5" outlineLevel="4" x14ac:dyDescent="0.25">
      <c r="A91" s="40" t="s">
        <v>4</v>
      </c>
      <c r="B91" s="41" t="s">
        <v>177</v>
      </c>
      <c r="C91" s="42" t="s">
        <v>178</v>
      </c>
      <c r="D91" s="43">
        <v>113000</v>
      </c>
      <c r="E91" s="43">
        <v>0</v>
      </c>
      <c r="F91" s="43">
        <f t="shared" si="19"/>
        <v>0</v>
      </c>
      <c r="G91" s="44">
        <f t="shared" si="20"/>
        <v>-113000</v>
      </c>
      <c r="H91" s="33"/>
      <c r="I91" s="43">
        <v>0</v>
      </c>
      <c r="J91" s="43">
        <v>0</v>
      </c>
    </row>
    <row r="92" spans="1:10" outlineLevel="2" x14ac:dyDescent="0.25">
      <c r="A92" s="40" t="s">
        <v>3</v>
      </c>
      <c r="B92" s="41" t="s">
        <v>179</v>
      </c>
      <c r="C92" s="42" t="s">
        <v>180</v>
      </c>
      <c r="D92" s="43">
        <f>D93+D95</f>
        <v>43936000</v>
      </c>
      <c r="E92" s="43">
        <f>E93+E95</f>
        <v>0</v>
      </c>
      <c r="F92" s="43">
        <f t="shared" si="19"/>
        <v>0</v>
      </c>
      <c r="G92" s="44">
        <f t="shared" si="20"/>
        <v>-43936000</v>
      </c>
      <c r="H92" s="33"/>
      <c r="I92" s="43">
        <f t="shared" ref="I92:J92" si="25">I93+I95</f>
        <v>0</v>
      </c>
      <c r="J92" s="43">
        <f t="shared" si="25"/>
        <v>0</v>
      </c>
    </row>
    <row r="93" spans="1:10" ht="94.5" outlineLevel="3" x14ac:dyDescent="0.25">
      <c r="A93" s="40" t="s">
        <v>6</v>
      </c>
      <c r="B93" s="41" t="s">
        <v>181</v>
      </c>
      <c r="C93" s="42" t="s">
        <v>182</v>
      </c>
      <c r="D93" s="43">
        <f>D94</f>
        <v>24842200</v>
      </c>
      <c r="E93" s="43">
        <f>E94</f>
        <v>0</v>
      </c>
      <c r="F93" s="43">
        <f t="shared" si="19"/>
        <v>0</v>
      </c>
      <c r="G93" s="44">
        <f t="shared" si="20"/>
        <v>-24842200</v>
      </c>
      <c r="H93" s="33"/>
      <c r="I93" s="43">
        <f t="shared" ref="I93:J93" si="26">I94</f>
        <v>0</v>
      </c>
      <c r="J93" s="43">
        <f t="shared" si="26"/>
        <v>0</v>
      </c>
    </row>
    <row r="94" spans="1:10" ht="94.5" outlineLevel="4" x14ac:dyDescent="0.25">
      <c r="A94" s="40" t="s">
        <v>6</v>
      </c>
      <c r="B94" s="41" t="s">
        <v>183</v>
      </c>
      <c r="C94" s="42" t="s">
        <v>184</v>
      </c>
      <c r="D94" s="43">
        <v>24842200</v>
      </c>
      <c r="E94" s="43">
        <v>0</v>
      </c>
      <c r="F94" s="43">
        <f t="shared" si="19"/>
        <v>0</v>
      </c>
      <c r="G94" s="44">
        <f t="shared" si="20"/>
        <v>-24842200</v>
      </c>
      <c r="H94" s="33"/>
      <c r="I94" s="43">
        <v>0</v>
      </c>
      <c r="J94" s="43">
        <v>0</v>
      </c>
    </row>
    <row r="95" spans="1:10" ht="31.5" outlineLevel="3" x14ac:dyDescent="0.25">
      <c r="A95" s="40" t="s">
        <v>4</v>
      </c>
      <c r="B95" s="41" t="s">
        <v>185</v>
      </c>
      <c r="C95" s="42" t="s">
        <v>186</v>
      </c>
      <c r="D95" s="43">
        <f>D96</f>
        <v>19093800</v>
      </c>
      <c r="E95" s="43">
        <f>E96</f>
        <v>0</v>
      </c>
      <c r="F95" s="43">
        <f t="shared" si="19"/>
        <v>0</v>
      </c>
      <c r="G95" s="44">
        <f t="shared" si="20"/>
        <v>-19093800</v>
      </c>
      <c r="H95" s="33"/>
      <c r="I95" s="43">
        <f t="shared" ref="I95:J95" si="27">I96</f>
        <v>0</v>
      </c>
      <c r="J95" s="43">
        <f t="shared" si="27"/>
        <v>0</v>
      </c>
    </row>
    <row r="96" spans="1:10" ht="31.5" outlineLevel="4" x14ac:dyDescent="0.25">
      <c r="A96" s="40" t="s">
        <v>4</v>
      </c>
      <c r="B96" s="41" t="s">
        <v>187</v>
      </c>
      <c r="C96" s="42" t="s">
        <v>188</v>
      </c>
      <c r="D96" s="43">
        <f>D97+D98</f>
        <v>19093800</v>
      </c>
      <c r="E96" s="43">
        <f>E97+E98</f>
        <v>0</v>
      </c>
      <c r="F96" s="43">
        <f t="shared" si="19"/>
        <v>0</v>
      </c>
      <c r="G96" s="44">
        <f t="shared" si="20"/>
        <v>-19093800</v>
      </c>
      <c r="H96" s="33"/>
      <c r="I96" s="43">
        <f t="shared" ref="I96:J96" si="28">I97+I98</f>
        <v>0</v>
      </c>
      <c r="J96" s="43">
        <f t="shared" si="28"/>
        <v>0</v>
      </c>
    </row>
    <row r="97" spans="1:10" ht="63" outlineLevel="5" x14ac:dyDescent="0.25">
      <c r="A97" s="40" t="s">
        <v>4</v>
      </c>
      <c r="B97" s="41" t="s">
        <v>189</v>
      </c>
      <c r="C97" s="42" t="s">
        <v>190</v>
      </c>
      <c r="D97" s="43">
        <v>17500000</v>
      </c>
      <c r="E97" s="43">
        <v>0</v>
      </c>
      <c r="F97" s="43">
        <f t="shared" si="19"/>
        <v>0</v>
      </c>
      <c r="G97" s="44">
        <f t="shared" si="20"/>
        <v>-17500000</v>
      </c>
      <c r="H97" s="33"/>
      <c r="I97" s="43">
        <v>0</v>
      </c>
      <c r="J97" s="43">
        <v>0</v>
      </c>
    </row>
    <row r="98" spans="1:10" ht="47.25" outlineLevel="5" x14ac:dyDescent="0.25">
      <c r="A98" s="40" t="s">
        <v>4</v>
      </c>
      <c r="B98" s="41" t="s">
        <v>191</v>
      </c>
      <c r="C98" s="42" t="s">
        <v>192</v>
      </c>
      <c r="D98" s="43">
        <v>1593800</v>
      </c>
      <c r="E98" s="43">
        <v>0</v>
      </c>
      <c r="F98" s="43">
        <f t="shared" si="19"/>
        <v>0</v>
      </c>
      <c r="G98" s="44">
        <f t="shared" si="20"/>
        <v>-1593800</v>
      </c>
      <c r="H98" s="33"/>
      <c r="I98" s="43">
        <v>0</v>
      </c>
      <c r="J98" s="43">
        <v>0</v>
      </c>
    </row>
    <row r="99" spans="1:10" ht="47.25" outlineLevel="1" x14ac:dyDescent="0.25">
      <c r="A99" s="40" t="s">
        <v>4</v>
      </c>
      <c r="B99" s="41" t="s">
        <v>193</v>
      </c>
      <c r="C99" s="42" t="s">
        <v>194</v>
      </c>
      <c r="D99" s="43">
        <f t="shared" ref="D99:E101" si="29">D100</f>
        <v>50000</v>
      </c>
      <c r="E99" s="43">
        <f t="shared" si="29"/>
        <v>0</v>
      </c>
      <c r="F99" s="43">
        <f t="shared" si="19"/>
        <v>0</v>
      </c>
      <c r="G99" s="44">
        <f t="shared" si="20"/>
        <v>-50000</v>
      </c>
      <c r="H99" s="33"/>
      <c r="I99" s="43">
        <f t="shared" ref="I99:J101" si="30">I100</f>
        <v>0</v>
      </c>
      <c r="J99" s="43">
        <f t="shared" si="30"/>
        <v>0</v>
      </c>
    </row>
    <row r="100" spans="1:10" ht="47.25" outlineLevel="2" x14ac:dyDescent="0.25">
      <c r="A100" s="40" t="s">
        <v>4</v>
      </c>
      <c r="B100" s="41" t="s">
        <v>195</v>
      </c>
      <c r="C100" s="42" t="s">
        <v>196</v>
      </c>
      <c r="D100" s="43">
        <f t="shared" si="29"/>
        <v>50000</v>
      </c>
      <c r="E100" s="43">
        <f t="shared" si="29"/>
        <v>0</v>
      </c>
      <c r="F100" s="43">
        <f t="shared" si="19"/>
        <v>0</v>
      </c>
      <c r="G100" s="44">
        <f t="shared" si="20"/>
        <v>-50000</v>
      </c>
      <c r="H100" s="33"/>
      <c r="I100" s="43">
        <f t="shared" si="30"/>
        <v>0</v>
      </c>
      <c r="J100" s="43">
        <f t="shared" si="30"/>
        <v>0</v>
      </c>
    </row>
    <row r="101" spans="1:10" ht="47.25" outlineLevel="3" x14ac:dyDescent="0.25">
      <c r="A101" s="40" t="s">
        <v>4</v>
      </c>
      <c r="B101" s="41" t="s">
        <v>197</v>
      </c>
      <c r="C101" s="42" t="s">
        <v>198</v>
      </c>
      <c r="D101" s="43">
        <f t="shared" si="29"/>
        <v>50000</v>
      </c>
      <c r="E101" s="43">
        <f t="shared" si="29"/>
        <v>0</v>
      </c>
      <c r="F101" s="43">
        <f t="shared" si="19"/>
        <v>0</v>
      </c>
      <c r="G101" s="44">
        <f t="shared" si="20"/>
        <v>-50000</v>
      </c>
      <c r="H101" s="33"/>
      <c r="I101" s="43">
        <f t="shared" si="30"/>
        <v>0</v>
      </c>
      <c r="J101" s="43">
        <f t="shared" si="30"/>
        <v>0</v>
      </c>
    </row>
    <row r="102" spans="1:10" ht="78.75" outlineLevel="4" x14ac:dyDescent="0.25">
      <c r="A102" s="40" t="s">
        <v>4</v>
      </c>
      <c r="B102" s="41" t="s">
        <v>199</v>
      </c>
      <c r="C102" s="42" t="s">
        <v>200</v>
      </c>
      <c r="D102" s="43">
        <v>50000</v>
      </c>
      <c r="E102" s="43">
        <v>0</v>
      </c>
      <c r="F102" s="43">
        <f t="shared" si="19"/>
        <v>0</v>
      </c>
      <c r="G102" s="44">
        <f t="shared" si="20"/>
        <v>-50000</v>
      </c>
      <c r="H102" s="33"/>
      <c r="I102" s="43">
        <v>0</v>
      </c>
      <c r="J102" s="43">
        <v>0</v>
      </c>
    </row>
    <row r="103" spans="1:10" ht="31.5" outlineLevel="1" x14ac:dyDescent="0.25">
      <c r="A103" s="40" t="s">
        <v>4</v>
      </c>
      <c r="B103" s="41" t="s">
        <v>201</v>
      </c>
      <c r="C103" s="42" t="s">
        <v>202</v>
      </c>
      <c r="D103" s="43">
        <f>D104</f>
        <v>2109068.13</v>
      </c>
      <c r="E103" s="43">
        <f>E104</f>
        <v>0</v>
      </c>
      <c r="F103" s="43">
        <f t="shared" si="19"/>
        <v>0</v>
      </c>
      <c r="G103" s="44">
        <f t="shared" si="20"/>
        <v>-2109068.13</v>
      </c>
      <c r="H103" s="33"/>
      <c r="I103" s="43">
        <f t="shared" ref="I103:J103" si="31">I104</f>
        <v>0</v>
      </c>
      <c r="J103" s="43">
        <f t="shared" si="31"/>
        <v>0</v>
      </c>
    </row>
    <row r="104" spans="1:10" ht="31.5" outlineLevel="2" x14ac:dyDescent="0.25">
      <c r="A104" s="40" t="s">
        <v>4</v>
      </c>
      <c r="B104" s="41" t="s">
        <v>203</v>
      </c>
      <c r="C104" s="42" t="s">
        <v>204</v>
      </c>
      <c r="D104" s="43">
        <f>D105+D106</f>
        <v>2109068.13</v>
      </c>
      <c r="E104" s="43">
        <f>E105+E106</f>
        <v>0</v>
      </c>
      <c r="F104" s="43">
        <f t="shared" si="19"/>
        <v>0</v>
      </c>
      <c r="G104" s="44">
        <f t="shared" si="20"/>
        <v>-2109068.13</v>
      </c>
      <c r="H104" s="33"/>
      <c r="I104" s="43">
        <f t="shared" ref="I104:J104" si="32">I105+I106</f>
        <v>0</v>
      </c>
      <c r="J104" s="43">
        <f t="shared" si="32"/>
        <v>0</v>
      </c>
    </row>
    <row r="105" spans="1:10" ht="63" outlineLevel="3" x14ac:dyDescent="0.25">
      <c r="A105" s="40" t="s">
        <v>4</v>
      </c>
      <c r="B105" s="41" t="s">
        <v>205</v>
      </c>
      <c r="C105" s="42" t="s">
        <v>206</v>
      </c>
      <c r="D105" s="43">
        <v>1800000</v>
      </c>
      <c r="E105" s="43">
        <v>0</v>
      </c>
      <c r="F105" s="43">
        <f t="shared" si="19"/>
        <v>0</v>
      </c>
      <c r="G105" s="44">
        <f t="shared" si="20"/>
        <v>-1800000</v>
      </c>
      <c r="H105" s="33"/>
      <c r="I105" s="43">
        <v>0</v>
      </c>
      <c r="J105" s="43">
        <v>0</v>
      </c>
    </row>
    <row r="106" spans="1:10" ht="47.25" outlineLevel="3" x14ac:dyDescent="0.25">
      <c r="A106" s="40" t="s">
        <v>4</v>
      </c>
      <c r="B106" s="41" t="s">
        <v>207</v>
      </c>
      <c r="C106" s="42" t="s">
        <v>208</v>
      </c>
      <c r="D106" s="43">
        <f>D107+D108+D109+D110+D111</f>
        <v>309068.13</v>
      </c>
      <c r="E106" s="43">
        <f>E107+E108+E109+E110+E111</f>
        <v>0</v>
      </c>
      <c r="F106" s="43">
        <f t="shared" si="19"/>
        <v>0</v>
      </c>
      <c r="G106" s="44">
        <f t="shared" si="20"/>
        <v>-309068.13</v>
      </c>
      <c r="H106" s="33"/>
      <c r="I106" s="43">
        <f t="shared" ref="I106:J106" si="33">I107+I108+I109+I110+I111</f>
        <v>0</v>
      </c>
      <c r="J106" s="43">
        <f t="shared" si="33"/>
        <v>0</v>
      </c>
    </row>
    <row r="107" spans="1:10" ht="63" outlineLevel="4" x14ac:dyDescent="0.25">
      <c r="A107" s="40" t="s">
        <v>4</v>
      </c>
      <c r="B107" s="41" t="s">
        <v>209</v>
      </c>
      <c r="C107" s="42" t="s">
        <v>210</v>
      </c>
      <c r="D107" s="43">
        <v>25000</v>
      </c>
      <c r="E107" s="43">
        <v>0</v>
      </c>
      <c r="F107" s="43">
        <f t="shared" si="19"/>
        <v>0</v>
      </c>
      <c r="G107" s="44">
        <f t="shared" si="20"/>
        <v>-25000</v>
      </c>
      <c r="H107" s="33"/>
      <c r="I107" s="43">
        <v>0</v>
      </c>
      <c r="J107" s="43">
        <v>0</v>
      </c>
    </row>
    <row r="108" spans="1:10" ht="63" outlineLevel="4" x14ac:dyDescent="0.25">
      <c r="A108" s="40" t="s">
        <v>4</v>
      </c>
      <c r="B108" s="41" t="s">
        <v>211</v>
      </c>
      <c r="C108" s="42" t="s">
        <v>212</v>
      </c>
      <c r="D108" s="43">
        <v>4000</v>
      </c>
      <c r="E108" s="43">
        <v>0</v>
      </c>
      <c r="F108" s="43">
        <f t="shared" si="19"/>
        <v>0</v>
      </c>
      <c r="G108" s="44">
        <f t="shared" si="20"/>
        <v>-4000</v>
      </c>
      <c r="H108" s="33"/>
      <c r="I108" s="43">
        <v>0</v>
      </c>
      <c r="J108" s="43">
        <v>0</v>
      </c>
    </row>
    <row r="109" spans="1:10" ht="63" outlineLevel="4" x14ac:dyDescent="0.25">
      <c r="A109" s="40" t="s">
        <v>4</v>
      </c>
      <c r="B109" s="41" t="s">
        <v>213</v>
      </c>
      <c r="C109" s="42" t="s">
        <v>214</v>
      </c>
      <c r="D109" s="43">
        <v>110863</v>
      </c>
      <c r="E109" s="43">
        <v>0</v>
      </c>
      <c r="F109" s="43">
        <f t="shared" si="19"/>
        <v>0</v>
      </c>
      <c r="G109" s="44">
        <f t="shared" si="20"/>
        <v>-110863</v>
      </c>
      <c r="H109" s="33"/>
      <c r="I109" s="43">
        <v>0</v>
      </c>
      <c r="J109" s="43">
        <v>0</v>
      </c>
    </row>
    <row r="110" spans="1:10" ht="63" outlineLevel="4" x14ac:dyDescent="0.25">
      <c r="A110" s="40" t="s">
        <v>4</v>
      </c>
      <c r="B110" s="41" t="s">
        <v>215</v>
      </c>
      <c r="C110" s="42" t="s">
        <v>216</v>
      </c>
      <c r="D110" s="43">
        <v>111967.13</v>
      </c>
      <c r="E110" s="43">
        <v>0</v>
      </c>
      <c r="F110" s="43">
        <f t="shared" si="19"/>
        <v>0</v>
      </c>
      <c r="G110" s="44">
        <f t="shared" si="20"/>
        <v>-111967.13</v>
      </c>
      <c r="H110" s="33"/>
      <c r="I110" s="43">
        <v>0</v>
      </c>
      <c r="J110" s="43">
        <v>0</v>
      </c>
    </row>
    <row r="111" spans="1:10" ht="78.75" outlineLevel="4" x14ac:dyDescent="0.25">
      <c r="A111" s="40" t="s">
        <v>4</v>
      </c>
      <c r="B111" s="41" t="s">
        <v>217</v>
      </c>
      <c r="C111" s="42" t="s">
        <v>218</v>
      </c>
      <c r="D111" s="43">
        <v>57238</v>
      </c>
      <c r="E111" s="43">
        <v>0</v>
      </c>
      <c r="F111" s="43">
        <f t="shared" si="19"/>
        <v>0</v>
      </c>
      <c r="G111" s="44">
        <f t="shared" si="20"/>
        <v>-57238</v>
      </c>
      <c r="H111" s="33"/>
      <c r="I111" s="43">
        <v>0</v>
      </c>
      <c r="J111" s="43">
        <v>0</v>
      </c>
    </row>
    <row r="112" spans="1:10" outlineLevel="1" x14ac:dyDescent="0.25">
      <c r="A112" s="40" t="s">
        <v>4</v>
      </c>
      <c r="B112" s="41" t="s">
        <v>219</v>
      </c>
      <c r="C112" s="42" t="s">
        <v>220</v>
      </c>
      <c r="D112" s="43">
        <f>D113</f>
        <v>237261.09</v>
      </c>
      <c r="E112" s="43">
        <f>E113</f>
        <v>0</v>
      </c>
      <c r="F112" s="43">
        <f t="shared" si="19"/>
        <v>0</v>
      </c>
      <c r="G112" s="44">
        <f t="shared" si="20"/>
        <v>-237261.09</v>
      </c>
      <c r="H112" s="33"/>
      <c r="I112" s="43">
        <f t="shared" ref="I112:J112" si="34">I113</f>
        <v>0</v>
      </c>
      <c r="J112" s="43">
        <f t="shared" si="34"/>
        <v>0</v>
      </c>
    </row>
    <row r="113" spans="1:10" ht="31.5" outlineLevel="2" x14ac:dyDescent="0.25">
      <c r="A113" s="40" t="s">
        <v>4</v>
      </c>
      <c r="B113" s="41" t="s">
        <v>221</v>
      </c>
      <c r="C113" s="42" t="s">
        <v>222</v>
      </c>
      <c r="D113" s="43">
        <f>D114+D115+D116+D117+D118</f>
        <v>237261.09</v>
      </c>
      <c r="E113" s="43">
        <f>E114+E115+E116+E117+E118</f>
        <v>0</v>
      </c>
      <c r="F113" s="43">
        <f t="shared" si="19"/>
        <v>0</v>
      </c>
      <c r="G113" s="44">
        <f t="shared" si="20"/>
        <v>-237261.09</v>
      </c>
      <c r="H113" s="33"/>
      <c r="I113" s="43">
        <f t="shared" ref="I113:J113" si="35">I114+I115+I116+I117+I118</f>
        <v>0</v>
      </c>
      <c r="J113" s="43">
        <f t="shared" si="35"/>
        <v>0</v>
      </c>
    </row>
    <row r="114" spans="1:10" ht="47.25" outlineLevel="3" x14ac:dyDescent="0.25">
      <c r="A114" s="40" t="s">
        <v>4</v>
      </c>
      <c r="B114" s="41" t="s">
        <v>223</v>
      </c>
      <c r="C114" s="42" t="s">
        <v>224</v>
      </c>
      <c r="D114" s="43">
        <v>49968</v>
      </c>
      <c r="E114" s="43">
        <v>0</v>
      </c>
      <c r="F114" s="43">
        <f t="shared" si="19"/>
        <v>0</v>
      </c>
      <c r="G114" s="44">
        <f t="shared" si="20"/>
        <v>-49968</v>
      </c>
      <c r="H114" s="33"/>
      <c r="I114" s="43">
        <v>0</v>
      </c>
      <c r="J114" s="43">
        <v>0</v>
      </c>
    </row>
    <row r="115" spans="1:10" ht="47.25" outlineLevel="3" x14ac:dyDescent="0.25">
      <c r="A115" s="40" t="s">
        <v>4</v>
      </c>
      <c r="B115" s="41" t="s">
        <v>225</v>
      </c>
      <c r="C115" s="42" t="s">
        <v>226</v>
      </c>
      <c r="D115" s="43">
        <v>67264.179999999993</v>
      </c>
      <c r="E115" s="43">
        <v>0</v>
      </c>
      <c r="F115" s="43">
        <f t="shared" si="19"/>
        <v>0</v>
      </c>
      <c r="G115" s="44">
        <f t="shared" si="20"/>
        <v>-67264.179999999993</v>
      </c>
      <c r="H115" s="33"/>
      <c r="I115" s="43">
        <v>0</v>
      </c>
      <c r="J115" s="43">
        <v>0</v>
      </c>
    </row>
    <row r="116" spans="1:10" ht="47.25" outlineLevel="3" x14ac:dyDescent="0.25">
      <c r="A116" s="40" t="s">
        <v>4</v>
      </c>
      <c r="B116" s="41" t="s">
        <v>227</v>
      </c>
      <c r="C116" s="42" t="s">
        <v>228</v>
      </c>
      <c r="D116" s="43">
        <v>47513</v>
      </c>
      <c r="E116" s="43">
        <v>0</v>
      </c>
      <c r="F116" s="43">
        <f t="shared" si="19"/>
        <v>0</v>
      </c>
      <c r="G116" s="44">
        <f t="shared" si="20"/>
        <v>-47513</v>
      </c>
      <c r="H116" s="33"/>
      <c r="I116" s="43">
        <v>0</v>
      </c>
      <c r="J116" s="43">
        <v>0</v>
      </c>
    </row>
    <row r="117" spans="1:10" ht="47.25" outlineLevel="3" x14ac:dyDescent="0.25">
      <c r="A117" s="40" t="s">
        <v>4</v>
      </c>
      <c r="B117" s="41" t="s">
        <v>229</v>
      </c>
      <c r="C117" s="42" t="s">
        <v>230</v>
      </c>
      <c r="D117" s="43">
        <v>47985.91</v>
      </c>
      <c r="E117" s="43">
        <v>0</v>
      </c>
      <c r="F117" s="43">
        <f t="shared" si="19"/>
        <v>0</v>
      </c>
      <c r="G117" s="44">
        <f t="shared" si="20"/>
        <v>-47985.91</v>
      </c>
      <c r="H117" s="33"/>
      <c r="I117" s="43">
        <v>0</v>
      </c>
      <c r="J117" s="43">
        <v>0</v>
      </c>
    </row>
    <row r="118" spans="1:10" ht="63" outlineLevel="3" x14ac:dyDescent="0.25">
      <c r="A118" s="40" t="s">
        <v>4</v>
      </c>
      <c r="B118" s="41" t="s">
        <v>231</v>
      </c>
      <c r="C118" s="42" t="s">
        <v>232</v>
      </c>
      <c r="D118" s="43">
        <v>24530</v>
      </c>
      <c r="E118" s="43">
        <v>0</v>
      </c>
      <c r="F118" s="43">
        <f>E118/D118*100</f>
        <v>0</v>
      </c>
      <c r="G118" s="44">
        <f>E118-D118</f>
        <v>-24530</v>
      </c>
      <c r="H118" s="33"/>
      <c r="I118" s="43">
        <v>0</v>
      </c>
      <c r="J118" s="43">
        <v>0</v>
      </c>
    </row>
  </sheetData>
  <autoFilter ref="A5:K118"/>
  <pageMargins left="0.75" right="0.75" top="1" bottom="1" header="0.5" footer="0.5"/>
  <pageSetup paperSize="9" scale="3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18"/>
  <sheetViews>
    <sheetView showGridLines="0" zoomScale="70" zoomScaleNormal="70" workbookViewId="0">
      <selection activeCell="C7" sqref="C7"/>
    </sheetView>
  </sheetViews>
  <sheetFormatPr defaultRowHeight="15.75" outlineLevelRow="5" x14ac:dyDescent="0.25"/>
  <cols>
    <col min="1" max="1" width="9.28515625" style="7" customWidth="1"/>
    <col min="2" max="2" width="22.5703125" style="7" customWidth="1"/>
    <col min="3" max="3" width="53.5703125" style="7" customWidth="1"/>
    <col min="4" max="7" width="17.7109375" style="7" customWidth="1"/>
    <col min="8" max="8" width="36.85546875" style="7" customWidth="1"/>
    <col min="9" max="10" width="17.7109375" style="7" customWidth="1"/>
    <col min="11" max="11" width="9.140625" style="24"/>
    <col min="12" max="16384" width="9.140625" style="7"/>
  </cols>
  <sheetData>
    <row r="1" spans="1:10" x14ac:dyDescent="0.25">
      <c r="A1" s="5"/>
      <c r="B1" s="6"/>
      <c r="C1" s="6"/>
      <c r="D1" s="6"/>
      <c r="E1" s="6"/>
      <c r="F1" s="6"/>
      <c r="G1" s="6"/>
      <c r="I1" s="2" t="s">
        <v>237</v>
      </c>
    </row>
    <row r="2" spans="1:10" x14ac:dyDescent="0.25">
      <c r="A2" s="5"/>
      <c r="B2" s="6"/>
      <c r="C2" s="6"/>
      <c r="D2" s="6"/>
      <c r="E2" s="6"/>
      <c r="F2" s="6"/>
      <c r="G2" s="6"/>
      <c r="I2" s="3" t="s">
        <v>236</v>
      </c>
    </row>
    <row r="3" spans="1:10" x14ac:dyDescent="0.25">
      <c r="A3" s="5"/>
      <c r="B3" s="6"/>
      <c r="C3" s="6"/>
      <c r="D3" s="21"/>
      <c r="E3" s="22">
        <f>E6-401985400</f>
        <v>0</v>
      </c>
      <c r="F3" s="6"/>
      <c r="G3" s="6"/>
      <c r="H3" s="6"/>
      <c r="I3" s="23">
        <f>I6-386097600</f>
        <v>0</v>
      </c>
      <c r="J3" s="23">
        <f>J6-380651600</f>
        <v>0</v>
      </c>
    </row>
    <row r="4" spans="1:10" x14ac:dyDescent="0.25">
      <c r="A4" s="9"/>
      <c r="B4" s="9"/>
      <c r="C4" s="9"/>
      <c r="D4" s="9"/>
      <c r="E4" s="10"/>
      <c r="F4" s="10"/>
      <c r="G4" s="6"/>
      <c r="H4" s="6"/>
      <c r="J4" s="4" t="s">
        <v>238</v>
      </c>
    </row>
    <row r="5" spans="1:10" ht="52.5" customHeight="1" x14ac:dyDescent="0.25">
      <c r="A5" s="1" t="s">
        <v>0</v>
      </c>
      <c r="B5" s="1" t="s">
        <v>1</v>
      </c>
      <c r="C5" s="1" t="s">
        <v>2</v>
      </c>
      <c r="D5" s="1" t="s">
        <v>239</v>
      </c>
      <c r="E5" s="1" t="s">
        <v>240</v>
      </c>
      <c r="F5" s="1" t="s">
        <v>234</v>
      </c>
      <c r="G5" s="1" t="s">
        <v>233</v>
      </c>
      <c r="H5" s="1" t="s">
        <v>235</v>
      </c>
      <c r="I5" s="1" t="s">
        <v>241</v>
      </c>
      <c r="J5" s="1" t="s">
        <v>242</v>
      </c>
    </row>
    <row r="6" spans="1:10" x14ac:dyDescent="0.25">
      <c r="A6" s="11" t="s">
        <v>3</v>
      </c>
      <c r="B6" s="12" t="s">
        <v>7</v>
      </c>
      <c r="C6" s="13" t="s">
        <v>8</v>
      </c>
      <c r="D6" s="8">
        <f>D7+D99+D103+D112</f>
        <v>619583025.37</v>
      </c>
      <c r="E6" s="8">
        <f>E7+E99+E103+E112</f>
        <v>401985400</v>
      </c>
      <c r="F6" s="8">
        <f>E6/D6*100</f>
        <v>64.879989208862526</v>
      </c>
      <c r="G6" s="14">
        <f>E6-D6</f>
        <v>-217597625.37</v>
      </c>
      <c r="H6" s="15"/>
      <c r="I6" s="8">
        <f>I7+I99+I103+I112</f>
        <v>386097600</v>
      </c>
      <c r="J6" s="8">
        <f>J7+J99+J103+J112</f>
        <v>380651600</v>
      </c>
    </row>
    <row r="7" spans="1:10" ht="47.25" outlineLevel="1" x14ac:dyDescent="0.25">
      <c r="A7" s="11" t="s">
        <v>3</v>
      </c>
      <c r="B7" s="12" t="s">
        <v>9</v>
      </c>
      <c r="C7" s="13" t="s">
        <v>10</v>
      </c>
      <c r="D7" s="8">
        <f>D8+D16+D62+D92</f>
        <v>617186696.14999998</v>
      </c>
      <c r="E7" s="8">
        <f>E8+E16+E62+E92</f>
        <v>401985400</v>
      </c>
      <c r="F7" s="8">
        <f t="shared" ref="F7:F70" si="0">E7/D7*100</f>
        <v>65.131896475989848</v>
      </c>
      <c r="G7" s="14">
        <f t="shared" ref="G7:G70" si="1">E7-D7</f>
        <v>-215201296.14999998</v>
      </c>
      <c r="H7" s="15"/>
      <c r="I7" s="8">
        <f>I8+I16+I62+I92</f>
        <v>386097600</v>
      </c>
      <c r="J7" s="8">
        <f>J8+J16+J62+J92</f>
        <v>380651600</v>
      </c>
    </row>
    <row r="8" spans="1:10" s="31" customFormat="1" ht="31.5" outlineLevel="2" x14ac:dyDescent="0.25">
      <c r="A8" s="25" t="s">
        <v>11</v>
      </c>
      <c r="B8" s="26" t="s">
        <v>12</v>
      </c>
      <c r="C8" s="27" t="s">
        <v>13</v>
      </c>
      <c r="D8" s="28">
        <f>D9+D11+D13</f>
        <v>55044700</v>
      </c>
      <c r="E8" s="28">
        <f>E9+E11+E13</f>
        <v>49686000</v>
      </c>
      <c r="F8" s="28">
        <f t="shared" si="0"/>
        <v>90.264821136276524</v>
      </c>
      <c r="G8" s="29">
        <f t="shared" si="1"/>
        <v>-5358700</v>
      </c>
      <c r="H8" s="30"/>
      <c r="I8" s="28">
        <f t="shared" ref="I8:J8" si="2">I9+I11+I13</f>
        <v>39748800</v>
      </c>
      <c r="J8" s="28">
        <f t="shared" si="2"/>
        <v>39748800</v>
      </c>
    </row>
    <row r="9" spans="1:10" ht="31.5" outlineLevel="3" x14ac:dyDescent="0.25">
      <c r="A9" s="11" t="s">
        <v>11</v>
      </c>
      <c r="B9" s="12" t="s">
        <v>14</v>
      </c>
      <c r="C9" s="13" t="s">
        <v>15</v>
      </c>
      <c r="D9" s="8">
        <f>D10</f>
        <v>8386600</v>
      </c>
      <c r="E9" s="8">
        <f>E10</f>
        <v>49686000</v>
      </c>
      <c r="F9" s="8">
        <f t="shared" si="0"/>
        <v>592.44509097846571</v>
      </c>
      <c r="G9" s="14">
        <f t="shared" si="1"/>
        <v>41299400</v>
      </c>
      <c r="H9" s="15"/>
      <c r="I9" s="8">
        <f t="shared" ref="I9:J9" si="3">I10</f>
        <v>39748800</v>
      </c>
      <c r="J9" s="8">
        <f t="shared" si="3"/>
        <v>39748800</v>
      </c>
    </row>
    <row r="10" spans="1:10" ht="63" outlineLevel="4" x14ac:dyDescent="0.25">
      <c r="A10" s="11" t="s">
        <v>11</v>
      </c>
      <c r="B10" s="12" t="s">
        <v>16</v>
      </c>
      <c r="C10" s="13" t="s">
        <v>17</v>
      </c>
      <c r="D10" s="16">
        <v>8386600</v>
      </c>
      <c r="E10" s="16">
        <v>49686000</v>
      </c>
      <c r="F10" s="8">
        <f t="shared" si="0"/>
        <v>592.44509097846571</v>
      </c>
      <c r="G10" s="14">
        <f t="shared" si="1"/>
        <v>41299400</v>
      </c>
      <c r="H10" s="19" t="s">
        <v>244</v>
      </c>
      <c r="I10" s="16">
        <v>39748800</v>
      </c>
      <c r="J10" s="16">
        <v>39748800</v>
      </c>
    </row>
    <row r="11" spans="1:10" ht="31.5" outlineLevel="3" x14ac:dyDescent="0.25">
      <c r="A11" s="11" t="s">
        <v>11</v>
      </c>
      <c r="B11" s="12" t="s">
        <v>18</v>
      </c>
      <c r="C11" s="13" t="s">
        <v>19</v>
      </c>
      <c r="D11" s="8">
        <f>D12</f>
        <v>38170500</v>
      </c>
      <c r="E11" s="8">
        <f>E12</f>
        <v>0</v>
      </c>
      <c r="F11" s="8">
        <f t="shared" si="0"/>
        <v>0</v>
      </c>
      <c r="G11" s="14">
        <f t="shared" si="1"/>
        <v>-38170500</v>
      </c>
      <c r="H11" s="15"/>
      <c r="I11" s="8">
        <f t="shared" ref="I11:J11" si="4">I12</f>
        <v>0</v>
      </c>
      <c r="J11" s="8">
        <f t="shared" si="4"/>
        <v>0</v>
      </c>
    </row>
    <row r="12" spans="1:10" ht="47.25" outlineLevel="4" x14ac:dyDescent="0.25">
      <c r="A12" s="11" t="s">
        <v>11</v>
      </c>
      <c r="B12" s="12" t="s">
        <v>20</v>
      </c>
      <c r="C12" s="13" t="s">
        <v>21</v>
      </c>
      <c r="D12" s="16">
        <v>38170500</v>
      </c>
      <c r="E12" s="16">
        <v>0</v>
      </c>
      <c r="F12" s="8">
        <f t="shared" si="0"/>
        <v>0</v>
      </c>
      <c r="G12" s="14">
        <f t="shared" si="1"/>
        <v>-38170500</v>
      </c>
      <c r="H12" s="15"/>
      <c r="I12" s="16">
        <v>0</v>
      </c>
      <c r="J12" s="16">
        <v>0</v>
      </c>
    </row>
    <row r="13" spans="1:10" outlineLevel="3" x14ac:dyDescent="0.25">
      <c r="A13" s="11" t="s">
        <v>11</v>
      </c>
      <c r="B13" s="12" t="s">
        <v>22</v>
      </c>
      <c r="C13" s="13" t="s">
        <v>23</v>
      </c>
      <c r="D13" s="8">
        <f>D14</f>
        <v>8487600</v>
      </c>
      <c r="E13" s="8">
        <f>E14</f>
        <v>0</v>
      </c>
      <c r="F13" s="8">
        <f t="shared" si="0"/>
        <v>0</v>
      </c>
      <c r="G13" s="14">
        <f t="shared" si="1"/>
        <v>-8487600</v>
      </c>
      <c r="H13" s="15"/>
      <c r="I13" s="8">
        <f t="shared" ref="I13:J14" si="5">I14</f>
        <v>0</v>
      </c>
      <c r="J13" s="8">
        <f t="shared" si="5"/>
        <v>0</v>
      </c>
    </row>
    <row r="14" spans="1:10" ht="31.5" outlineLevel="4" x14ac:dyDescent="0.25">
      <c r="A14" s="11" t="s">
        <v>11</v>
      </c>
      <c r="B14" s="12" t="s">
        <v>24</v>
      </c>
      <c r="C14" s="13" t="s">
        <v>25</v>
      </c>
      <c r="D14" s="8">
        <f>D15</f>
        <v>8487600</v>
      </c>
      <c r="E14" s="8">
        <f>E15</f>
        <v>0</v>
      </c>
      <c r="F14" s="8">
        <f t="shared" si="0"/>
        <v>0</v>
      </c>
      <c r="G14" s="14">
        <f t="shared" si="1"/>
        <v>-8487600</v>
      </c>
      <c r="H14" s="15"/>
      <c r="I14" s="8">
        <f t="shared" si="5"/>
        <v>0</v>
      </c>
      <c r="J14" s="8">
        <f t="shared" si="5"/>
        <v>0</v>
      </c>
    </row>
    <row r="15" spans="1:10" ht="78.75" outlineLevel="5" x14ac:dyDescent="0.25">
      <c r="A15" s="11" t="s">
        <v>11</v>
      </c>
      <c r="B15" s="12" t="s">
        <v>26</v>
      </c>
      <c r="C15" s="13" t="s">
        <v>27</v>
      </c>
      <c r="D15" s="16">
        <v>8487600</v>
      </c>
      <c r="E15" s="16">
        <v>0</v>
      </c>
      <c r="F15" s="8">
        <f t="shared" si="0"/>
        <v>0</v>
      </c>
      <c r="G15" s="14">
        <f t="shared" si="1"/>
        <v>-8487600</v>
      </c>
      <c r="H15" s="15"/>
      <c r="I15" s="16">
        <v>0</v>
      </c>
      <c r="J15" s="16">
        <v>0</v>
      </c>
    </row>
    <row r="16" spans="1:10" s="31" customFormat="1" ht="47.25" outlineLevel="2" x14ac:dyDescent="0.25">
      <c r="A16" s="25" t="s">
        <v>3</v>
      </c>
      <c r="B16" s="26" t="s">
        <v>28</v>
      </c>
      <c r="C16" s="27" t="s">
        <v>29</v>
      </c>
      <c r="D16" s="28">
        <f>D17+D19+D21+D23+D25+D27+D29+D31+D33</f>
        <v>196575516.14999998</v>
      </c>
      <c r="E16" s="28">
        <f>E17+E19+E21+E23+E25+E27+E29+E31+E33</f>
        <v>26359400</v>
      </c>
      <c r="F16" s="28">
        <f t="shared" si="0"/>
        <v>13.409299650464126</v>
      </c>
      <c r="G16" s="29">
        <f t="shared" si="1"/>
        <v>-170216116.14999998</v>
      </c>
      <c r="H16" s="30"/>
      <c r="I16" s="28">
        <f t="shared" ref="I16:J16" si="6">I17+I19+I21+I23+I25+I27+I29+I31+I33</f>
        <v>20453000</v>
      </c>
      <c r="J16" s="28">
        <f t="shared" si="6"/>
        <v>16375800</v>
      </c>
    </row>
    <row r="17" spans="1:10" ht="157.5" outlineLevel="3" x14ac:dyDescent="0.25">
      <c r="A17" s="11" t="s">
        <v>4</v>
      </c>
      <c r="B17" s="12" t="s">
        <v>30</v>
      </c>
      <c r="C17" s="17" t="s">
        <v>31</v>
      </c>
      <c r="D17" s="18">
        <f>D18</f>
        <v>44290400</v>
      </c>
      <c r="E17" s="18">
        <f>E18</f>
        <v>0</v>
      </c>
      <c r="F17" s="8">
        <f t="shared" si="0"/>
        <v>0</v>
      </c>
      <c r="G17" s="14">
        <f t="shared" si="1"/>
        <v>-44290400</v>
      </c>
      <c r="H17" s="15"/>
      <c r="I17" s="18">
        <f t="shared" ref="I17:J17" si="7">I18</f>
        <v>0</v>
      </c>
      <c r="J17" s="18">
        <f t="shared" si="7"/>
        <v>0</v>
      </c>
    </row>
    <row r="18" spans="1:10" ht="157.5" outlineLevel="4" x14ac:dyDescent="0.25">
      <c r="A18" s="11" t="s">
        <v>4</v>
      </c>
      <c r="B18" s="12" t="s">
        <v>32</v>
      </c>
      <c r="C18" s="17" t="s">
        <v>33</v>
      </c>
      <c r="D18" s="16">
        <v>44290400</v>
      </c>
      <c r="E18" s="16">
        <v>0</v>
      </c>
      <c r="F18" s="8">
        <f t="shared" si="0"/>
        <v>0</v>
      </c>
      <c r="G18" s="14">
        <f t="shared" si="1"/>
        <v>-44290400</v>
      </c>
      <c r="H18" s="15"/>
      <c r="I18" s="16">
        <v>0</v>
      </c>
      <c r="J18" s="16">
        <v>0</v>
      </c>
    </row>
    <row r="19" spans="1:10" ht="126" outlineLevel="3" x14ac:dyDescent="0.25">
      <c r="A19" s="11" t="s">
        <v>4</v>
      </c>
      <c r="B19" s="12" t="s">
        <v>34</v>
      </c>
      <c r="C19" s="17" t="s">
        <v>35</v>
      </c>
      <c r="D19" s="8">
        <f>D20</f>
        <v>15711380.539999999</v>
      </c>
      <c r="E19" s="8">
        <f>E20</f>
        <v>0</v>
      </c>
      <c r="F19" s="8">
        <f t="shared" si="0"/>
        <v>0</v>
      </c>
      <c r="G19" s="14">
        <f t="shared" si="1"/>
        <v>-15711380.539999999</v>
      </c>
      <c r="H19" s="15"/>
      <c r="I19" s="8">
        <f t="shared" ref="I19:J19" si="8">I20</f>
        <v>0</v>
      </c>
      <c r="J19" s="8">
        <f t="shared" si="8"/>
        <v>0</v>
      </c>
    </row>
    <row r="20" spans="1:10" ht="110.25" outlineLevel="4" x14ac:dyDescent="0.25">
      <c r="A20" s="11" t="s">
        <v>4</v>
      </c>
      <c r="B20" s="12" t="s">
        <v>36</v>
      </c>
      <c r="C20" s="17" t="s">
        <v>37</v>
      </c>
      <c r="D20" s="16">
        <v>15711380.539999999</v>
      </c>
      <c r="E20" s="16">
        <v>0</v>
      </c>
      <c r="F20" s="8">
        <f t="shared" si="0"/>
        <v>0</v>
      </c>
      <c r="G20" s="14">
        <f t="shared" si="1"/>
        <v>-15711380.539999999</v>
      </c>
      <c r="H20" s="15"/>
      <c r="I20" s="16">
        <v>0</v>
      </c>
      <c r="J20" s="16">
        <v>0</v>
      </c>
    </row>
    <row r="21" spans="1:10" ht="63" outlineLevel="3" x14ac:dyDescent="0.25">
      <c r="A21" s="11" t="s">
        <v>4</v>
      </c>
      <c r="B21" s="12" t="s">
        <v>38</v>
      </c>
      <c r="C21" s="13" t="s">
        <v>39</v>
      </c>
      <c r="D21" s="8">
        <f>D22</f>
        <v>9635519.3100000005</v>
      </c>
      <c r="E21" s="8">
        <f>E22</f>
        <v>0</v>
      </c>
      <c r="F21" s="8">
        <f t="shared" si="0"/>
        <v>0</v>
      </c>
      <c r="G21" s="14">
        <f t="shared" si="1"/>
        <v>-9635519.3100000005</v>
      </c>
      <c r="H21" s="15"/>
      <c r="I21" s="8">
        <f t="shared" ref="I21:J21" si="9">I22</f>
        <v>0</v>
      </c>
      <c r="J21" s="8">
        <f t="shared" si="9"/>
        <v>0</v>
      </c>
    </row>
    <row r="22" spans="1:10" ht="110.25" outlineLevel="4" x14ac:dyDescent="0.25">
      <c r="A22" s="11" t="s">
        <v>4</v>
      </c>
      <c r="B22" s="12" t="s">
        <v>40</v>
      </c>
      <c r="C22" s="13" t="s">
        <v>41</v>
      </c>
      <c r="D22" s="16">
        <v>9635519.3100000005</v>
      </c>
      <c r="E22" s="16">
        <v>0</v>
      </c>
      <c r="F22" s="8">
        <f t="shared" si="0"/>
        <v>0</v>
      </c>
      <c r="G22" s="14">
        <f t="shared" si="1"/>
        <v>-9635519.3100000005</v>
      </c>
      <c r="H22" s="15"/>
      <c r="I22" s="16">
        <v>0</v>
      </c>
      <c r="J22" s="16">
        <v>0</v>
      </c>
    </row>
    <row r="23" spans="1:10" ht="126" outlineLevel="3" x14ac:dyDescent="0.25">
      <c r="A23" s="11" t="s">
        <v>6</v>
      </c>
      <c r="B23" s="12" t="s">
        <v>42</v>
      </c>
      <c r="C23" s="17" t="s">
        <v>43</v>
      </c>
      <c r="D23" s="8">
        <f>D24</f>
        <v>2714200</v>
      </c>
      <c r="E23" s="8">
        <f>E24</f>
        <v>3778000</v>
      </c>
      <c r="F23" s="8">
        <f t="shared" si="0"/>
        <v>139.19386928008254</v>
      </c>
      <c r="G23" s="14">
        <f t="shared" si="1"/>
        <v>1063800</v>
      </c>
      <c r="H23" s="15"/>
      <c r="I23" s="8">
        <f t="shared" ref="I23:J23" si="10">I24</f>
        <v>0</v>
      </c>
      <c r="J23" s="8">
        <f t="shared" si="10"/>
        <v>110500</v>
      </c>
    </row>
    <row r="24" spans="1:10" ht="110.25" outlineLevel="4" x14ac:dyDescent="0.25">
      <c r="A24" s="11" t="s">
        <v>6</v>
      </c>
      <c r="B24" s="12" t="s">
        <v>44</v>
      </c>
      <c r="C24" s="13" t="s">
        <v>45</v>
      </c>
      <c r="D24" s="16">
        <v>2714200</v>
      </c>
      <c r="E24" s="16">
        <v>3778000</v>
      </c>
      <c r="F24" s="8">
        <f t="shared" si="0"/>
        <v>139.19386928008254</v>
      </c>
      <c r="G24" s="14">
        <f t="shared" si="1"/>
        <v>1063800</v>
      </c>
      <c r="H24" s="19" t="s">
        <v>267</v>
      </c>
      <c r="I24" s="16">
        <v>0</v>
      </c>
      <c r="J24" s="16">
        <v>110500</v>
      </c>
    </row>
    <row r="25" spans="1:10" ht="78.75" outlineLevel="3" x14ac:dyDescent="0.25">
      <c r="A25" s="11" t="s">
        <v>6</v>
      </c>
      <c r="B25" s="12" t="s">
        <v>46</v>
      </c>
      <c r="C25" s="13" t="s">
        <v>47</v>
      </c>
      <c r="D25" s="8">
        <f>D26</f>
        <v>0</v>
      </c>
      <c r="E25" s="8">
        <f>E26</f>
        <v>0</v>
      </c>
      <c r="F25" s="8" t="e">
        <f t="shared" si="0"/>
        <v>#DIV/0!</v>
      </c>
      <c r="G25" s="14">
        <f t="shared" si="1"/>
        <v>0</v>
      </c>
      <c r="H25" s="15"/>
      <c r="I25" s="8">
        <f t="shared" ref="I25:J25" si="11">I26</f>
        <v>0</v>
      </c>
      <c r="J25" s="8">
        <f t="shared" si="11"/>
        <v>0</v>
      </c>
    </row>
    <row r="26" spans="1:10" ht="63" outlineLevel="4" x14ac:dyDescent="0.25">
      <c r="A26" s="11" t="s">
        <v>6</v>
      </c>
      <c r="B26" s="12" t="s">
        <v>48</v>
      </c>
      <c r="C26" s="13" t="s">
        <v>49</v>
      </c>
      <c r="D26" s="16">
        <v>0</v>
      </c>
      <c r="E26" s="16">
        <v>0</v>
      </c>
      <c r="F26" s="8" t="e">
        <f t="shared" si="0"/>
        <v>#DIV/0!</v>
      </c>
      <c r="G26" s="14">
        <f t="shared" si="1"/>
        <v>0</v>
      </c>
      <c r="H26" s="15"/>
      <c r="I26" s="16">
        <v>0</v>
      </c>
      <c r="J26" s="16">
        <v>0</v>
      </c>
    </row>
    <row r="27" spans="1:10" ht="78.75" outlineLevel="3" x14ac:dyDescent="0.25">
      <c r="A27" s="11" t="s">
        <v>6</v>
      </c>
      <c r="B27" s="12" t="s">
        <v>50</v>
      </c>
      <c r="C27" s="13" t="s">
        <v>51</v>
      </c>
      <c r="D27" s="8">
        <f>D28</f>
        <v>6450300</v>
      </c>
      <c r="E27" s="8">
        <f>E28</f>
        <v>6160300</v>
      </c>
      <c r="F27" s="8">
        <f t="shared" si="0"/>
        <v>95.504085081314045</v>
      </c>
      <c r="G27" s="14">
        <f t="shared" si="1"/>
        <v>-290000</v>
      </c>
      <c r="H27" s="15"/>
      <c r="I27" s="8">
        <f t="shared" ref="I27:J27" si="12">I28</f>
        <v>5918100</v>
      </c>
      <c r="J27" s="8">
        <f t="shared" si="12"/>
        <v>1730400</v>
      </c>
    </row>
    <row r="28" spans="1:10" ht="78.75" outlineLevel="4" x14ac:dyDescent="0.25">
      <c r="A28" s="11" t="s">
        <v>6</v>
      </c>
      <c r="B28" s="12" t="s">
        <v>52</v>
      </c>
      <c r="C28" s="13" t="s">
        <v>53</v>
      </c>
      <c r="D28" s="16">
        <v>6450300</v>
      </c>
      <c r="E28" s="16">
        <v>6160300</v>
      </c>
      <c r="F28" s="8">
        <f t="shared" si="0"/>
        <v>95.504085081314045</v>
      </c>
      <c r="G28" s="14">
        <f t="shared" si="1"/>
        <v>-290000</v>
      </c>
      <c r="H28" s="19" t="s">
        <v>265</v>
      </c>
      <c r="I28" s="16">
        <v>5918100</v>
      </c>
      <c r="J28" s="16">
        <v>1730400</v>
      </c>
    </row>
    <row r="29" spans="1:10" ht="63" outlineLevel="3" x14ac:dyDescent="0.25">
      <c r="A29" s="11" t="s">
        <v>5</v>
      </c>
      <c r="B29" s="12" t="s">
        <v>54</v>
      </c>
      <c r="C29" s="13" t="s">
        <v>55</v>
      </c>
      <c r="D29" s="8">
        <f>D30</f>
        <v>3000000</v>
      </c>
      <c r="E29" s="8">
        <f>E30</f>
        <v>0</v>
      </c>
      <c r="F29" s="8">
        <f t="shared" si="0"/>
        <v>0</v>
      </c>
      <c r="G29" s="14">
        <f t="shared" si="1"/>
        <v>-3000000</v>
      </c>
      <c r="H29" s="15"/>
      <c r="I29" s="8">
        <f t="shared" ref="I29:J29" si="13">I30</f>
        <v>0</v>
      </c>
      <c r="J29" s="8">
        <f t="shared" si="13"/>
        <v>0</v>
      </c>
    </row>
    <row r="30" spans="1:10" ht="78.75" outlineLevel="4" x14ac:dyDescent="0.25">
      <c r="A30" s="11" t="s">
        <v>5</v>
      </c>
      <c r="B30" s="12" t="s">
        <v>56</v>
      </c>
      <c r="C30" s="13" t="s">
        <v>57</v>
      </c>
      <c r="D30" s="16">
        <v>3000000</v>
      </c>
      <c r="E30" s="16">
        <v>0</v>
      </c>
      <c r="F30" s="8">
        <f t="shared" si="0"/>
        <v>0</v>
      </c>
      <c r="G30" s="14">
        <f t="shared" si="1"/>
        <v>-3000000</v>
      </c>
      <c r="H30" s="15"/>
      <c r="I30" s="16">
        <v>0</v>
      </c>
      <c r="J30" s="16">
        <v>0</v>
      </c>
    </row>
    <row r="31" spans="1:10" ht="47.25" outlineLevel="3" x14ac:dyDescent="0.25">
      <c r="A31" s="11" t="s">
        <v>58</v>
      </c>
      <c r="B31" s="12" t="s">
        <v>59</v>
      </c>
      <c r="C31" s="13" t="s">
        <v>60</v>
      </c>
      <c r="D31" s="8">
        <f>D32</f>
        <v>634023.19999999995</v>
      </c>
      <c r="E31" s="8">
        <f>E32</f>
        <v>0</v>
      </c>
      <c r="F31" s="8">
        <f t="shared" si="0"/>
        <v>0</v>
      </c>
      <c r="G31" s="14">
        <f t="shared" si="1"/>
        <v>-634023.19999999995</v>
      </c>
      <c r="H31" s="15"/>
      <c r="I31" s="8">
        <f t="shared" ref="I31:J31" si="14">I32</f>
        <v>0</v>
      </c>
      <c r="J31" s="8">
        <f t="shared" si="14"/>
        <v>0</v>
      </c>
    </row>
    <row r="32" spans="1:10" ht="63" outlineLevel="4" x14ac:dyDescent="0.25">
      <c r="A32" s="11" t="s">
        <v>58</v>
      </c>
      <c r="B32" s="12" t="s">
        <v>61</v>
      </c>
      <c r="C32" s="13" t="s">
        <v>62</v>
      </c>
      <c r="D32" s="16">
        <v>634023.19999999995</v>
      </c>
      <c r="E32" s="16">
        <v>0</v>
      </c>
      <c r="F32" s="8">
        <f t="shared" si="0"/>
        <v>0</v>
      </c>
      <c r="G32" s="14">
        <f t="shared" si="1"/>
        <v>-634023.19999999995</v>
      </c>
      <c r="H32" s="15"/>
      <c r="I32" s="16">
        <v>0</v>
      </c>
      <c r="J32" s="16">
        <v>0</v>
      </c>
    </row>
    <row r="33" spans="1:10" outlineLevel="3" x14ac:dyDescent="0.25">
      <c r="A33" s="11" t="s">
        <v>3</v>
      </c>
      <c r="B33" s="12" t="s">
        <v>63</v>
      </c>
      <c r="C33" s="13" t="s">
        <v>64</v>
      </c>
      <c r="D33" s="8">
        <f>D34</f>
        <v>114139693.09999999</v>
      </c>
      <c r="E33" s="8">
        <f>E34</f>
        <v>16421100</v>
      </c>
      <c r="F33" s="8">
        <f t="shared" si="0"/>
        <v>14.386844360631981</v>
      </c>
      <c r="G33" s="14">
        <f t="shared" si="1"/>
        <v>-97718593.099999994</v>
      </c>
      <c r="H33" s="15"/>
      <c r="I33" s="8">
        <f t="shared" ref="I33:J33" si="15">I34</f>
        <v>14534900</v>
      </c>
      <c r="J33" s="8">
        <f t="shared" si="15"/>
        <v>14534900</v>
      </c>
    </row>
    <row r="34" spans="1:10" ht="31.5" outlineLevel="4" x14ac:dyDescent="0.25">
      <c r="A34" s="11" t="s">
        <v>3</v>
      </c>
      <c r="B34" s="12" t="s">
        <v>65</v>
      </c>
      <c r="C34" s="13" t="s">
        <v>66</v>
      </c>
      <c r="D34" s="8">
        <f>D35+D36+D37+D38+D39+D40+D41+D42+D43+D44+D45+D46+D47+D48+D49+D50+D51+D52+D53+D54+D55+D56+D57+D58+D59+D60+D61</f>
        <v>114139693.09999999</v>
      </c>
      <c r="E34" s="8">
        <f>E35+E36+E37+E38+E39+E40+E41+E42+E43+E44+E45+E46+E47+E48+E49+E50+E51+E52+E53+E54+E55+E56+E57+E58+E59+E60+E61</f>
        <v>16421100</v>
      </c>
      <c r="F34" s="8">
        <f t="shared" si="0"/>
        <v>14.386844360631981</v>
      </c>
      <c r="G34" s="14">
        <f t="shared" si="1"/>
        <v>-97718593.099999994</v>
      </c>
      <c r="H34" s="15"/>
      <c r="I34" s="8">
        <f>I35+I36+I37+I38+I39+I40+I41+I42+I43+I44+I45+I46+I47+I48+I49+I50+I51+I52+I53+I54+I55+I56+I57+I58+I59+I60+I61</f>
        <v>14534900</v>
      </c>
      <c r="J34" s="8">
        <f t="shared" ref="J34" si="16">J35+J36+J37+J38+J39+J40+J41+J42+J43+J44+J45+J46+J47+J48+J49+J50+J51+J52+J53+J54+J55+J56+J57+J58+J59+J60+J61</f>
        <v>14534900</v>
      </c>
    </row>
    <row r="35" spans="1:10" ht="78.75" outlineLevel="5" x14ac:dyDescent="0.25">
      <c r="A35" s="11" t="s">
        <v>4</v>
      </c>
      <c r="B35" s="12" t="s">
        <v>67</v>
      </c>
      <c r="C35" s="13" t="s">
        <v>68</v>
      </c>
      <c r="D35" s="16">
        <v>286800</v>
      </c>
      <c r="E35" s="16">
        <v>286800</v>
      </c>
      <c r="F35" s="8">
        <f t="shared" si="0"/>
        <v>100</v>
      </c>
      <c r="G35" s="14">
        <f t="shared" si="1"/>
        <v>0</v>
      </c>
      <c r="H35" s="19" t="s">
        <v>274</v>
      </c>
      <c r="I35" s="16">
        <v>286800</v>
      </c>
      <c r="J35" s="16">
        <v>286800</v>
      </c>
    </row>
    <row r="36" spans="1:10" ht="110.25" outlineLevel="5" x14ac:dyDescent="0.25">
      <c r="A36" s="11" t="s">
        <v>6</v>
      </c>
      <c r="B36" s="12" t="s">
        <v>69</v>
      </c>
      <c r="C36" s="13" t="s">
        <v>70</v>
      </c>
      <c r="D36" s="16">
        <v>1200000</v>
      </c>
      <c r="E36" s="16">
        <v>1800000</v>
      </c>
      <c r="F36" s="8">
        <f t="shared" si="0"/>
        <v>150</v>
      </c>
      <c r="G36" s="14">
        <f t="shared" si="1"/>
        <v>600000</v>
      </c>
      <c r="H36" s="19" t="s">
        <v>266</v>
      </c>
      <c r="I36" s="16">
        <v>0</v>
      </c>
      <c r="J36" s="16">
        <v>0</v>
      </c>
    </row>
    <row r="37" spans="1:10" ht="63" outlineLevel="5" x14ac:dyDescent="0.25">
      <c r="A37" s="11" t="s">
        <v>58</v>
      </c>
      <c r="B37" s="12" t="s">
        <v>71</v>
      </c>
      <c r="C37" s="13" t="s">
        <v>72</v>
      </c>
      <c r="D37" s="16">
        <v>422500</v>
      </c>
      <c r="E37" s="16">
        <v>0</v>
      </c>
      <c r="F37" s="8">
        <f t="shared" si="0"/>
        <v>0</v>
      </c>
      <c r="G37" s="14">
        <f t="shared" si="1"/>
        <v>-422500</v>
      </c>
      <c r="H37" s="15"/>
      <c r="I37" s="16">
        <v>0</v>
      </c>
      <c r="J37" s="16">
        <v>0</v>
      </c>
    </row>
    <row r="38" spans="1:10" ht="78.75" outlineLevel="5" x14ac:dyDescent="0.25">
      <c r="A38" s="11" t="s">
        <v>4</v>
      </c>
      <c r="B38" s="12" t="s">
        <v>73</v>
      </c>
      <c r="C38" s="13" t="s">
        <v>74</v>
      </c>
      <c r="D38" s="16">
        <v>14850000</v>
      </c>
      <c r="E38" s="16">
        <v>0</v>
      </c>
      <c r="F38" s="8">
        <f t="shared" si="0"/>
        <v>0</v>
      </c>
      <c r="G38" s="14">
        <f t="shared" si="1"/>
        <v>-14850000</v>
      </c>
      <c r="H38" s="15"/>
      <c r="I38" s="16">
        <v>0</v>
      </c>
      <c r="J38" s="16">
        <v>0</v>
      </c>
    </row>
    <row r="39" spans="1:10" ht="220.5" outlineLevel="5" x14ac:dyDescent="0.25">
      <c r="A39" s="11" t="s">
        <v>6</v>
      </c>
      <c r="B39" s="12" t="s">
        <v>75</v>
      </c>
      <c r="C39" s="17" t="s">
        <v>76</v>
      </c>
      <c r="D39" s="16">
        <v>379700</v>
      </c>
      <c r="E39" s="16">
        <v>392900</v>
      </c>
      <c r="F39" s="8">
        <f t="shared" si="0"/>
        <v>103.47642875954702</v>
      </c>
      <c r="G39" s="14">
        <f t="shared" si="1"/>
        <v>13200</v>
      </c>
      <c r="H39" s="19" t="s">
        <v>268</v>
      </c>
      <c r="I39" s="16">
        <v>392900</v>
      </c>
      <c r="J39" s="16">
        <v>392900</v>
      </c>
    </row>
    <row r="40" spans="1:10" ht="63" outlineLevel="5" x14ac:dyDescent="0.25">
      <c r="A40" s="11" t="s">
        <v>6</v>
      </c>
      <c r="B40" s="12" t="s">
        <v>77</v>
      </c>
      <c r="C40" s="13" t="s">
        <v>78</v>
      </c>
      <c r="D40" s="16">
        <v>3600</v>
      </c>
      <c r="E40" s="16">
        <v>0</v>
      </c>
      <c r="F40" s="8">
        <f t="shared" si="0"/>
        <v>0</v>
      </c>
      <c r="G40" s="14">
        <f t="shared" si="1"/>
        <v>-3600</v>
      </c>
      <c r="H40" s="15"/>
      <c r="I40" s="16">
        <v>0</v>
      </c>
      <c r="J40" s="16">
        <v>0</v>
      </c>
    </row>
    <row r="41" spans="1:10" ht="47.25" outlineLevel="5" x14ac:dyDescent="0.25">
      <c r="A41" s="11" t="s">
        <v>4</v>
      </c>
      <c r="B41" s="12" t="s">
        <v>79</v>
      </c>
      <c r="C41" s="13" t="s">
        <v>80</v>
      </c>
      <c r="D41" s="16">
        <v>1186100</v>
      </c>
      <c r="E41" s="16">
        <v>0</v>
      </c>
      <c r="F41" s="8">
        <f t="shared" si="0"/>
        <v>0</v>
      </c>
      <c r="G41" s="14">
        <f t="shared" si="1"/>
        <v>-1186100</v>
      </c>
      <c r="H41" s="15"/>
      <c r="I41" s="16">
        <v>0</v>
      </c>
      <c r="J41" s="16">
        <v>0</v>
      </c>
    </row>
    <row r="42" spans="1:10" ht="47.25" outlineLevel="5" x14ac:dyDescent="0.25">
      <c r="A42" s="11" t="s">
        <v>58</v>
      </c>
      <c r="B42" s="12" t="s">
        <v>81</v>
      </c>
      <c r="C42" s="13" t="s">
        <v>82</v>
      </c>
      <c r="D42" s="16">
        <v>500000</v>
      </c>
      <c r="E42" s="16">
        <v>0</v>
      </c>
      <c r="F42" s="8">
        <f t="shared" si="0"/>
        <v>0</v>
      </c>
      <c r="G42" s="14">
        <f t="shared" si="1"/>
        <v>-500000</v>
      </c>
      <c r="H42" s="15"/>
      <c r="I42" s="16">
        <v>0</v>
      </c>
      <c r="J42" s="16">
        <v>0</v>
      </c>
    </row>
    <row r="43" spans="1:10" ht="78.75" outlineLevel="5" x14ac:dyDescent="0.25">
      <c r="A43" s="11" t="s">
        <v>4</v>
      </c>
      <c r="B43" s="12" t="s">
        <v>83</v>
      </c>
      <c r="C43" s="13" t="s">
        <v>84</v>
      </c>
      <c r="D43" s="16">
        <v>2442600</v>
      </c>
      <c r="E43" s="16">
        <v>0</v>
      </c>
      <c r="F43" s="8">
        <f t="shared" si="0"/>
        <v>0</v>
      </c>
      <c r="G43" s="14">
        <f t="shared" si="1"/>
        <v>-2442600</v>
      </c>
      <c r="H43" s="15"/>
      <c r="I43" s="16">
        <v>0</v>
      </c>
      <c r="J43" s="16">
        <v>0</v>
      </c>
    </row>
    <row r="44" spans="1:10" ht="78.75" outlineLevel="5" x14ac:dyDescent="0.25">
      <c r="A44" s="11" t="s">
        <v>6</v>
      </c>
      <c r="B44" s="12" t="s">
        <v>85</v>
      </c>
      <c r="C44" s="13" t="s">
        <v>86</v>
      </c>
      <c r="D44" s="16">
        <v>2428254.1</v>
      </c>
      <c r="E44" s="16">
        <v>0</v>
      </c>
      <c r="F44" s="8">
        <f t="shared" si="0"/>
        <v>0</v>
      </c>
      <c r="G44" s="14">
        <f t="shared" si="1"/>
        <v>-2428254.1</v>
      </c>
      <c r="H44" s="15"/>
      <c r="I44" s="16">
        <v>0</v>
      </c>
      <c r="J44" s="16">
        <v>0</v>
      </c>
    </row>
    <row r="45" spans="1:10" ht="63" outlineLevel="5" x14ac:dyDescent="0.25">
      <c r="A45" s="11" t="s">
        <v>58</v>
      </c>
      <c r="B45" s="12" t="s">
        <v>87</v>
      </c>
      <c r="C45" s="13" t="s">
        <v>88</v>
      </c>
      <c r="D45" s="16">
        <v>301900</v>
      </c>
      <c r="E45" s="16">
        <v>401300</v>
      </c>
      <c r="F45" s="8">
        <f t="shared" si="0"/>
        <v>132.92480953958264</v>
      </c>
      <c r="G45" s="14">
        <f t="shared" si="1"/>
        <v>99400</v>
      </c>
      <c r="H45" s="19" t="s">
        <v>271</v>
      </c>
      <c r="I45" s="16">
        <v>315100</v>
      </c>
      <c r="J45" s="16">
        <v>315100</v>
      </c>
    </row>
    <row r="46" spans="1:10" ht="63" outlineLevel="5" x14ac:dyDescent="0.25">
      <c r="A46" s="11" t="s">
        <v>4</v>
      </c>
      <c r="B46" s="12" t="s">
        <v>89</v>
      </c>
      <c r="C46" s="13" t="s">
        <v>90</v>
      </c>
      <c r="D46" s="16">
        <v>0</v>
      </c>
      <c r="E46" s="16">
        <v>0</v>
      </c>
      <c r="F46" s="8" t="e">
        <f t="shared" si="0"/>
        <v>#DIV/0!</v>
      </c>
      <c r="G46" s="14">
        <f t="shared" si="1"/>
        <v>0</v>
      </c>
      <c r="H46" s="15"/>
      <c r="I46" s="16">
        <v>0</v>
      </c>
      <c r="J46" s="16">
        <v>0</v>
      </c>
    </row>
    <row r="47" spans="1:10" ht="63" outlineLevel="5" x14ac:dyDescent="0.25">
      <c r="A47" s="11" t="s">
        <v>4</v>
      </c>
      <c r="B47" s="12" t="s">
        <v>91</v>
      </c>
      <c r="C47" s="13" t="s">
        <v>92</v>
      </c>
      <c r="D47" s="16">
        <v>6000000</v>
      </c>
      <c r="E47" s="16">
        <v>0</v>
      </c>
      <c r="F47" s="8">
        <f t="shared" si="0"/>
        <v>0</v>
      </c>
      <c r="G47" s="14">
        <f t="shared" si="1"/>
        <v>-6000000</v>
      </c>
      <c r="H47" s="15"/>
      <c r="I47" s="16">
        <v>0</v>
      </c>
      <c r="J47" s="16">
        <v>0</v>
      </c>
    </row>
    <row r="48" spans="1:10" ht="63" outlineLevel="5" x14ac:dyDescent="0.25">
      <c r="A48" s="11" t="s">
        <v>5</v>
      </c>
      <c r="B48" s="12" t="s">
        <v>93</v>
      </c>
      <c r="C48" s="13" t="s">
        <v>94</v>
      </c>
      <c r="D48" s="16">
        <v>421700</v>
      </c>
      <c r="E48" s="16">
        <v>421300</v>
      </c>
      <c r="F48" s="8">
        <f t="shared" si="0"/>
        <v>99.905145838273654</v>
      </c>
      <c r="G48" s="14">
        <f t="shared" si="1"/>
        <v>-400</v>
      </c>
      <c r="H48" s="19" t="s">
        <v>270</v>
      </c>
      <c r="I48" s="16">
        <v>421300</v>
      </c>
      <c r="J48" s="16">
        <v>421300</v>
      </c>
    </row>
    <row r="49" spans="1:10" ht="94.5" outlineLevel="5" x14ac:dyDescent="0.25">
      <c r="A49" s="11" t="s">
        <v>4</v>
      </c>
      <c r="B49" s="12" t="s">
        <v>95</v>
      </c>
      <c r="C49" s="13" t="s">
        <v>96</v>
      </c>
      <c r="D49" s="16">
        <v>3957900</v>
      </c>
      <c r="E49" s="16">
        <v>0</v>
      </c>
      <c r="F49" s="8">
        <f t="shared" si="0"/>
        <v>0</v>
      </c>
      <c r="G49" s="14">
        <f t="shared" si="1"/>
        <v>-3957900</v>
      </c>
      <c r="H49" s="15"/>
      <c r="I49" s="16">
        <v>0</v>
      </c>
      <c r="J49" s="16">
        <v>0</v>
      </c>
    </row>
    <row r="50" spans="1:10" ht="63" outlineLevel="5" x14ac:dyDescent="0.25">
      <c r="A50" s="11" t="s">
        <v>4</v>
      </c>
      <c r="B50" s="12" t="s">
        <v>97</v>
      </c>
      <c r="C50" s="13" t="s">
        <v>98</v>
      </c>
      <c r="D50" s="16">
        <v>4067100</v>
      </c>
      <c r="E50" s="16">
        <v>0</v>
      </c>
      <c r="F50" s="8">
        <f t="shared" si="0"/>
        <v>0</v>
      </c>
      <c r="G50" s="14">
        <f t="shared" si="1"/>
        <v>-4067100</v>
      </c>
      <c r="H50" s="15"/>
      <c r="I50" s="16">
        <v>0</v>
      </c>
      <c r="J50" s="16">
        <v>0</v>
      </c>
    </row>
    <row r="51" spans="1:10" ht="78.75" outlineLevel="5" x14ac:dyDescent="0.25">
      <c r="A51" s="11" t="s">
        <v>4</v>
      </c>
      <c r="B51" s="12" t="s">
        <v>99</v>
      </c>
      <c r="C51" s="13" t="s">
        <v>100</v>
      </c>
      <c r="D51" s="16">
        <v>10328900</v>
      </c>
      <c r="E51" s="16">
        <v>10203100</v>
      </c>
      <c r="F51" s="8">
        <f t="shared" si="0"/>
        <v>98.782058108801522</v>
      </c>
      <c r="G51" s="14">
        <f t="shared" si="1"/>
        <v>-125800</v>
      </c>
      <c r="H51" s="19" t="s">
        <v>273</v>
      </c>
      <c r="I51" s="16">
        <v>10203100</v>
      </c>
      <c r="J51" s="16">
        <v>10203100</v>
      </c>
    </row>
    <row r="52" spans="1:10" ht="94.5" outlineLevel="5" x14ac:dyDescent="0.25">
      <c r="A52" s="11" t="s">
        <v>6</v>
      </c>
      <c r="B52" s="12" t="s">
        <v>101</v>
      </c>
      <c r="C52" s="13" t="s">
        <v>102</v>
      </c>
      <c r="D52" s="16">
        <v>3636400</v>
      </c>
      <c r="E52" s="16">
        <v>0</v>
      </c>
      <c r="F52" s="8">
        <f t="shared" si="0"/>
        <v>0</v>
      </c>
      <c r="G52" s="14">
        <f t="shared" si="1"/>
        <v>-3636400</v>
      </c>
      <c r="H52" s="15"/>
      <c r="I52" s="16">
        <v>0</v>
      </c>
      <c r="J52" s="16">
        <v>0</v>
      </c>
    </row>
    <row r="53" spans="1:10" ht="47.25" outlineLevel="5" x14ac:dyDescent="0.25">
      <c r="A53" s="11" t="s">
        <v>4</v>
      </c>
      <c r="B53" s="12" t="s">
        <v>103</v>
      </c>
      <c r="C53" s="13" t="s">
        <v>104</v>
      </c>
      <c r="D53" s="16">
        <v>140100</v>
      </c>
      <c r="E53" s="16">
        <v>0</v>
      </c>
      <c r="F53" s="8">
        <f t="shared" si="0"/>
        <v>0</v>
      </c>
      <c r="G53" s="14">
        <f t="shared" si="1"/>
        <v>-140100</v>
      </c>
      <c r="H53" s="15"/>
      <c r="I53" s="16">
        <v>0</v>
      </c>
      <c r="J53" s="16">
        <v>0</v>
      </c>
    </row>
    <row r="54" spans="1:10" ht="78.75" outlineLevel="5" x14ac:dyDescent="0.25">
      <c r="A54" s="11" t="s">
        <v>6</v>
      </c>
      <c r="B54" s="12" t="s">
        <v>105</v>
      </c>
      <c r="C54" s="13" t="s">
        <v>106</v>
      </c>
      <c r="D54" s="16">
        <v>1880000</v>
      </c>
      <c r="E54" s="16">
        <v>1980000</v>
      </c>
      <c r="F54" s="8">
        <f t="shared" si="0"/>
        <v>105.31914893617021</v>
      </c>
      <c r="G54" s="14">
        <f t="shared" si="1"/>
        <v>100000</v>
      </c>
      <c r="H54" s="19" t="s">
        <v>269</v>
      </c>
      <c r="I54" s="16">
        <v>1980000</v>
      </c>
      <c r="J54" s="16">
        <v>1980000</v>
      </c>
    </row>
    <row r="55" spans="1:10" ht="204.75" outlineLevel="5" x14ac:dyDescent="0.25">
      <c r="A55" s="11" t="s">
        <v>4</v>
      </c>
      <c r="B55" s="12" t="s">
        <v>107</v>
      </c>
      <c r="C55" s="17" t="s">
        <v>108</v>
      </c>
      <c r="D55" s="16">
        <v>6880000</v>
      </c>
      <c r="E55" s="16">
        <v>0</v>
      </c>
      <c r="F55" s="8">
        <f t="shared" si="0"/>
        <v>0</v>
      </c>
      <c r="G55" s="14">
        <f t="shared" si="1"/>
        <v>-6880000</v>
      </c>
      <c r="H55" s="15"/>
      <c r="I55" s="16">
        <v>0</v>
      </c>
      <c r="J55" s="16">
        <v>0</v>
      </c>
    </row>
    <row r="56" spans="1:10" ht="78.75" outlineLevel="5" x14ac:dyDescent="0.25">
      <c r="A56" s="11" t="s">
        <v>4</v>
      </c>
      <c r="B56" s="12" t="s">
        <v>109</v>
      </c>
      <c r="C56" s="13" t="s">
        <v>110</v>
      </c>
      <c r="D56" s="16">
        <v>380000</v>
      </c>
      <c r="E56" s="16">
        <v>935700</v>
      </c>
      <c r="F56" s="8">
        <f t="shared" si="0"/>
        <v>246.23684210526315</v>
      </c>
      <c r="G56" s="14">
        <f t="shared" si="1"/>
        <v>555700</v>
      </c>
      <c r="H56" s="19" t="s">
        <v>272</v>
      </c>
      <c r="I56" s="16">
        <v>935700</v>
      </c>
      <c r="J56" s="16">
        <v>935700</v>
      </c>
    </row>
    <row r="57" spans="1:10" ht="63" outlineLevel="5" x14ac:dyDescent="0.25">
      <c r="A57" s="11" t="s">
        <v>4</v>
      </c>
      <c r="B57" s="12" t="s">
        <v>111</v>
      </c>
      <c r="C57" s="13" t="s">
        <v>112</v>
      </c>
      <c r="D57" s="16">
        <v>6245939</v>
      </c>
      <c r="E57" s="16">
        <v>0</v>
      </c>
      <c r="F57" s="8">
        <f t="shared" si="0"/>
        <v>0</v>
      </c>
      <c r="G57" s="14">
        <f t="shared" si="1"/>
        <v>-6245939</v>
      </c>
      <c r="H57" s="15"/>
      <c r="I57" s="16">
        <v>0</v>
      </c>
      <c r="J57" s="16">
        <v>0</v>
      </c>
    </row>
    <row r="58" spans="1:10" ht="126" outlineLevel="5" x14ac:dyDescent="0.25">
      <c r="A58" s="11" t="s">
        <v>4</v>
      </c>
      <c r="B58" s="12" t="s">
        <v>113</v>
      </c>
      <c r="C58" s="17" t="s">
        <v>114</v>
      </c>
      <c r="D58" s="16">
        <v>1462700</v>
      </c>
      <c r="E58" s="16">
        <v>0</v>
      </c>
      <c r="F58" s="8">
        <f t="shared" si="0"/>
        <v>0</v>
      </c>
      <c r="G58" s="14">
        <f t="shared" si="1"/>
        <v>-1462700</v>
      </c>
      <c r="H58" s="15"/>
      <c r="I58" s="16">
        <v>0</v>
      </c>
      <c r="J58" s="16">
        <v>0</v>
      </c>
    </row>
    <row r="59" spans="1:10" ht="47.25" outlineLevel="5" x14ac:dyDescent="0.25">
      <c r="A59" s="11" t="s">
        <v>4</v>
      </c>
      <c r="B59" s="12" t="s">
        <v>115</v>
      </c>
      <c r="C59" s="13" t="s">
        <v>116</v>
      </c>
      <c r="D59" s="16">
        <v>40000000</v>
      </c>
      <c r="E59" s="16">
        <v>0</v>
      </c>
      <c r="F59" s="8">
        <f t="shared" si="0"/>
        <v>0</v>
      </c>
      <c r="G59" s="14">
        <f t="shared" si="1"/>
        <v>-40000000</v>
      </c>
      <c r="H59" s="15"/>
      <c r="I59" s="16">
        <v>0</v>
      </c>
      <c r="J59" s="16">
        <v>0</v>
      </c>
    </row>
    <row r="60" spans="1:10" ht="78.75" outlineLevel="5" x14ac:dyDescent="0.25">
      <c r="A60" s="11" t="s">
        <v>4</v>
      </c>
      <c r="B60" s="12" t="s">
        <v>117</v>
      </c>
      <c r="C60" s="13" t="s">
        <v>118</v>
      </c>
      <c r="D60" s="16">
        <v>737500</v>
      </c>
      <c r="E60" s="16">
        <v>0</v>
      </c>
      <c r="F60" s="8">
        <f t="shared" si="0"/>
        <v>0</v>
      </c>
      <c r="G60" s="14">
        <f t="shared" si="1"/>
        <v>-737500</v>
      </c>
      <c r="H60" s="15"/>
      <c r="I60" s="16">
        <v>0</v>
      </c>
      <c r="J60" s="16">
        <v>0</v>
      </c>
    </row>
    <row r="61" spans="1:10" ht="94.5" outlineLevel="5" x14ac:dyDescent="0.25">
      <c r="A61" s="11" t="s">
        <v>6</v>
      </c>
      <c r="B61" s="12" t="s">
        <v>119</v>
      </c>
      <c r="C61" s="13" t="s">
        <v>120</v>
      </c>
      <c r="D61" s="16">
        <v>4000000</v>
      </c>
      <c r="E61" s="16">
        <v>0</v>
      </c>
      <c r="F61" s="8">
        <f t="shared" si="0"/>
        <v>0</v>
      </c>
      <c r="G61" s="14">
        <f t="shared" si="1"/>
        <v>-4000000</v>
      </c>
      <c r="H61" s="15"/>
      <c r="I61" s="16">
        <v>0</v>
      </c>
      <c r="J61" s="16">
        <v>0</v>
      </c>
    </row>
    <row r="62" spans="1:10" s="31" customFormat="1" ht="31.5" outlineLevel="2" x14ac:dyDescent="0.25">
      <c r="A62" s="25" t="s">
        <v>3</v>
      </c>
      <c r="B62" s="26" t="s">
        <v>121</v>
      </c>
      <c r="C62" s="27" t="s">
        <v>122</v>
      </c>
      <c r="D62" s="28">
        <f>D63+D84+D86+D88+D90</f>
        <v>321630480</v>
      </c>
      <c r="E62" s="28">
        <f>E63+E84+E86+E88+E90</f>
        <v>325940000</v>
      </c>
      <c r="F62" s="28">
        <f t="shared" si="0"/>
        <v>101.33989788529993</v>
      </c>
      <c r="G62" s="29">
        <f t="shared" si="1"/>
        <v>4309520</v>
      </c>
      <c r="H62" s="30"/>
      <c r="I62" s="28">
        <f>I63+I84+I86+I88+I90</f>
        <v>325895800</v>
      </c>
      <c r="J62" s="28">
        <f>J63+J84+J86+J88+J90</f>
        <v>324527000</v>
      </c>
    </row>
    <row r="63" spans="1:10" ht="47.25" outlineLevel="3" x14ac:dyDescent="0.25">
      <c r="A63" s="11" t="s">
        <v>3</v>
      </c>
      <c r="B63" s="12" t="s">
        <v>123</v>
      </c>
      <c r="C63" s="13" t="s">
        <v>124</v>
      </c>
      <c r="D63" s="8">
        <f>D64</f>
        <v>318630980</v>
      </c>
      <c r="E63" s="8">
        <f>E64</f>
        <v>323950300</v>
      </c>
      <c r="F63" s="8">
        <f t="shared" si="0"/>
        <v>101.66942963298797</v>
      </c>
      <c r="G63" s="14">
        <f t="shared" si="1"/>
        <v>5319320</v>
      </c>
      <c r="H63" s="15"/>
      <c r="I63" s="8">
        <f t="shared" ref="I63:J63" si="17">I64</f>
        <v>323950300</v>
      </c>
      <c r="J63" s="8">
        <f t="shared" si="17"/>
        <v>323950300</v>
      </c>
    </row>
    <row r="64" spans="1:10" ht="47.25" outlineLevel="4" x14ac:dyDescent="0.25">
      <c r="A64" s="11" t="s">
        <v>3</v>
      </c>
      <c r="B64" s="12" t="s">
        <v>125</v>
      </c>
      <c r="C64" s="13" t="s">
        <v>126</v>
      </c>
      <c r="D64" s="8">
        <f>D65+D66+D67+D68+D69+D70+D71+D72+D73+D74+D75+D76+D77+D78+D79+D80+D81+D82+D83</f>
        <v>318630980</v>
      </c>
      <c r="E64" s="8">
        <f>E65+E66+E67+E68+E69+E70+E71+E72+E73+E74+E75+E76+E77+E78+E79+E80+E81+E82+E83</f>
        <v>323950300</v>
      </c>
      <c r="F64" s="8">
        <f t="shared" si="0"/>
        <v>101.66942963298797</v>
      </c>
      <c r="G64" s="14">
        <f t="shared" si="1"/>
        <v>5319320</v>
      </c>
      <c r="H64" s="15"/>
      <c r="I64" s="8">
        <f t="shared" ref="I64:J64" si="18">I65+I66+I67+I68+I69+I70+I71+I72+I73+I74+I75+I76+I77+I78+I79+I80+I81+I82+I83</f>
        <v>323950300</v>
      </c>
      <c r="J64" s="8">
        <f t="shared" si="18"/>
        <v>323950300</v>
      </c>
    </row>
    <row r="65" spans="1:10" ht="78.75" outlineLevel="5" x14ac:dyDescent="0.25">
      <c r="A65" s="11" t="s">
        <v>4</v>
      </c>
      <c r="B65" s="12" t="s">
        <v>127</v>
      </c>
      <c r="C65" s="13" t="s">
        <v>128</v>
      </c>
      <c r="D65" s="16">
        <v>1102000</v>
      </c>
      <c r="E65" s="16">
        <v>1105700</v>
      </c>
      <c r="F65" s="8">
        <f t="shared" si="0"/>
        <v>100.33575317604355</v>
      </c>
      <c r="G65" s="14">
        <f t="shared" si="1"/>
        <v>3700</v>
      </c>
      <c r="H65" s="19" t="s">
        <v>256</v>
      </c>
      <c r="I65" s="16">
        <v>1105700</v>
      </c>
      <c r="J65" s="16">
        <v>1105700</v>
      </c>
    </row>
    <row r="66" spans="1:10" ht="78.75" outlineLevel="5" x14ac:dyDescent="0.25">
      <c r="A66" s="11" t="s">
        <v>4</v>
      </c>
      <c r="B66" s="12" t="s">
        <v>129</v>
      </c>
      <c r="C66" s="13" t="s">
        <v>130</v>
      </c>
      <c r="D66" s="16">
        <v>19500</v>
      </c>
      <c r="E66" s="16">
        <v>0</v>
      </c>
      <c r="F66" s="8">
        <f t="shared" si="0"/>
        <v>0</v>
      </c>
      <c r="G66" s="14">
        <f t="shared" si="1"/>
        <v>-19500</v>
      </c>
      <c r="H66" s="15"/>
      <c r="I66" s="16">
        <v>0</v>
      </c>
      <c r="J66" s="16">
        <v>0</v>
      </c>
    </row>
    <row r="67" spans="1:10" ht="283.5" outlineLevel="5" x14ac:dyDescent="0.25">
      <c r="A67" s="11" t="s">
        <v>6</v>
      </c>
      <c r="B67" s="12" t="s">
        <v>131</v>
      </c>
      <c r="C67" s="17" t="s">
        <v>132</v>
      </c>
      <c r="D67" s="16">
        <v>17533450</v>
      </c>
      <c r="E67" s="16">
        <v>17533400</v>
      </c>
      <c r="F67" s="8">
        <f t="shared" si="0"/>
        <v>99.999714830794844</v>
      </c>
      <c r="G67" s="14">
        <f t="shared" si="1"/>
        <v>-50</v>
      </c>
      <c r="H67" s="19" t="s">
        <v>250</v>
      </c>
      <c r="I67" s="16">
        <v>17533400</v>
      </c>
      <c r="J67" s="16">
        <v>17533400</v>
      </c>
    </row>
    <row r="68" spans="1:10" ht="283.5" outlineLevel="5" x14ac:dyDescent="0.25">
      <c r="A68" s="11" t="s">
        <v>6</v>
      </c>
      <c r="B68" s="12" t="s">
        <v>133</v>
      </c>
      <c r="C68" s="17" t="s">
        <v>134</v>
      </c>
      <c r="D68" s="16">
        <v>23779940</v>
      </c>
      <c r="E68" s="16">
        <v>23780000</v>
      </c>
      <c r="F68" s="8">
        <f t="shared" si="0"/>
        <v>100.00025231350457</v>
      </c>
      <c r="G68" s="14">
        <f t="shared" si="1"/>
        <v>60</v>
      </c>
      <c r="H68" s="19" t="s">
        <v>248</v>
      </c>
      <c r="I68" s="16">
        <v>23780000</v>
      </c>
      <c r="J68" s="16">
        <v>23780000</v>
      </c>
    </row>
    <row r="69" spans="1:10" ht="94.5" outlineLevel="5" x14ac:dyDescent="0.25">
      <c r="A69" s="11" t="s">
        <v>4</v>
      </c>
      <c r="B69" s="12" t="s">
        <v>135</v>
      </c>
      <c r="C69" s="13" t="s">
        <v>136</v>
      </c>
      <c r="D69" s="16">
        <v>56200</v>
      </c>
      <c r="E69" s="16">
        <v>56300</v>
      </c>
      <c r="F69" s="8">
        <f t="shared" si="0"/>
        <v>100.1779359430605</v>
      </c>
      <c r="G69" s="14">
        <f t="shared" si="1"/>
        <v>100</v>
      </c>
      <c r="H69" s="19" t="s">
        <v>262</v>
      </c>
      <c r="I69" s="16">
        <v>56300</v>
      </c>
      <c r="J69" s="16">
        <v>56300</v>
      </c>
    </row>
    <row r="70" spans="1:10" ht="63" outlineLevel="5" x14ac:dyDescent="0.25">
      <c r="A70" s="11" t="s">
        <v>4</v>
      </c>
      <c r="B70" s="12" t="s">
        <v>137</v>
      </c>
      <c r="C70" s="13" t="s">
        <v>138</v>
      </c>
      <c r="D70" s="16">
        <v>76600</v>
      </c>
      <c r="E70" s="16">
        <v>76000</v>
      </c>
      <c r="F70" s="8">
        <f t="shared" si="0"/>
        <v>99.216710182767613</v>
      </c>
      <c r="G70" s="14">
        <f t="shared" si="1"/>
        <v>-600</v>
      </c>
      <c r="H70" s="19" t="s">
        <v>264</v>
      </c>
      <c r="I70" s="16">
        <v>76000</v>
      </c>
      <c r="J70" s="16">
        <v>76000</v>
      </c>
    </row>
    <row r="71" spans="1:10" ht="63" outlineLevel="5" x14ac:dyDescent="0.25">
      <c r="A71" s="11" t="s">
        <v>4</v>
      </c>
      <c r="B71" s="12" t="s">
        <v>139</v>
      </c>
      <c r="C71" s="13" t="s">
        <v>140</v>
      </c>
      <c r="D71" s="16">
        <v>4467800</v>
      </c>
      <c r="E71" s="16">
        <v>4476100</v>
      </c>
      <c r="F71" s="8">
        <f t="shared" ref="F71:F117" si="19">E71/D71*100</f>
        <v>100.18577375889699</v>
      </c>
      <c r="G71" s="14">
        <f t="shared" ref="G71:G117" si="20">E71-D71</f>
        <v>8300</v>
      </c>
      <c r="H71" s="19" t="s">
        <v>261</v>
      </c>
      <c r="I71" s="16">
        <v>4476100</v>
      </c>
      <c r="J71" s="16">
        <v>4476100</v>
      </c>
    </row>
    <row r="72" spans="1:10" ht="78.75" outlineLevel="5" x14ac:dyDescent="0.25">
      <c r="A72" s="11" t="s">
        <v>4</v>
      </c>
      <c r="B72" s="12" t="s">
        <v>141</v>
      </c>
      <c r="C72" s="13" t="s">
        <v>142</v>
      </c>
      <c r="D72" s="16">
        <v>612900</v>
      </c>
      <c r="E72" s="16">
        <v>632400</v>
      </c>
      <c r="F72" s="8">
        <f t="shared" si="19"/>
        <v>103.18159569260892</v>
      </c>
      <c r="G72" s="14">
        <f t="shared" si="20"/>
        <v>19500</v>
      </c>
      <c r="H72" s="19" t="s">
        <v>258</v>
      </c>
      <c r="I72" s="16">
        <v>632400</v>
      </c>
      <c r="J72" s="16">
        <v>632400</v>
      </c>
    </row>
    <row r="73" spans="1:10" ht="78.75" outlineLevel="5" x14ac:dyDescent="0.25">
      <c r="A73" s="11" t="s">
        <v>5</v>
      </c>
      <c r="B73" s="12" t="s">
        <v>143</v>
      </c>
      <c r="C73" s="13" t="s">
        <v>144</v>
      </c>
      <c r="D73" s="16">
        <v>38500</v>
      </c>
      <c r="E73" s="16">
        <v>38800</v>
      </c>
      <c r="F73" s="8">
        <f t="shared" si="19"/>
        <v>100.77922077922076</v>
      </c>
      <c r="G73" s="14">
        <f t="shared" si="20"/>
        <v>300</v>
      </c>
      <c r="H73" s="19" t="s">
        <v>259</v>
      </c>
      <c r="I73" s="16">
        <v>38800</v>
      </c>
      <c r="J73" s="16">
        <v>38800</v>
      </c>
    </row>
    <row r="74" spans="1:10" ht="78.75" outlineLevel="5" x14ac:dyDescent="0.25">
      <c r="A74" s="11" t="s">
        <v>4</v>
      </c>
      <c r="B74" s="12" t="s">
        <v>145</v>
      </c>
      <c r="C74" s="13" t="s">
        <v>146</v>
      </c>
      <c r="D74" s="16">
        <v>1629800</v>
      </c>
      <c r="E74" s="16">
        <v>1641100</v>
      </c>
      <c r="F74" s="8">
        <f t="shared" si="19"/>
        <v>100.69333660571849</v>
      </c>
      <c r="G74" s="14">
        <f t="shared" si="20"/>
        <v>11300</v>
      </c>
      <c r="H74" s="19" t="s">
        <v>255</v>
      </c>
      <c r="I74" s="16">
        <v>1641100</v>
      </c>
      <c r="J74" s="16">
        <v>1641100</v>
      </c>
    </row>
    <row r="75" spans="1:10" ht="157.5" outlineLevel="5" x14ac:dyDescent="0.25">
      <c r="A75" s="11" t="s">
        <v>6</v>
      </c>
      <c r="B75" s="12" t="s">
        <v>147</v>
      </c>
      <c r="C75" s="17" t="s">
        <v>148</v>
      </c>
      <c r="D75" s="16">
        <v>108000</v>
      </c>
      <c r="E75" s="16">
        <v>144000</v>
      </c>
      <c r="F75" s="8">
        <f t="shared" si="19"/>
        <v>133.33333333333331</v>
      </c>
      <c r="G75" s="14">
        <f t="shared" si="20"/>
        <v>36000</v>
      </c>
      <c r="H75" s="19" t="s">
        <v>246</v>
      </c>
      <c r="I75" s="16">
        <v>144000</v>
      </c>
      <c r="J75" s="16">
        <v>144000</v>
      </c>
    </row>
    <row r="76" spans="1:10" ht="283.5" outlineLevel="5" x14ac:dyDescent="0.25">
      <c r="A76" s="11" t="s">
        <v>6</v>
      </c>
      <c r="B76" s="12" t="s">
        <v>149</v>
      </c>
      <c r="C76" s="17" t="s">
        <v>150</v>
      </c>
      <c r="D76" s="16">
        <v>189456350</v>
      </c>
      <c r="E76" s="16">
        <v>190068700</v>
      </c>
      <c r="F76" s="8">
        <f t="shared" si="19"/>
        <v>100.32321429184083</v>
      </c>
      <c r="G76" s="14">
        <f t="shared" si="20"/>
        <v>612350</v>
      </c>
      <c r="H76" s="19" t="s">
        <v>248</v>
      </c>
      <c r="I76" s="16">
        <v>190068700</v>
      </c>
      <c r="J76" s="16">
        <v>190068700</v>
      </c>
    </row>
    <row r="77" spans="1:10" ht="110.25" outlineLevel="5" x14ac:dyDescent="0.25">
      <c r="A77" s="11" t="s">
        <v>6</v>
      </c>
      <c r="B77" s="12" t="s">
        <v>151</v>
      </c>
      <c r="C77" s="13" t="s">
        <v>152</v>
      </c>
      <c r="D77" s="16">
        <v>12491700</v>
      </c>
      <c r="E77" s="16">
        <v>18724300</v>
      </c>
      <c r="F77" s="8">
        <f t="shared" si="19"/>
        <v>149.89392956923396</v>
      </c>
      <c r="G77" s="14">
        <f t="shared" si="20"/>
        <v>6232600</v>
      </c>
      <c r="H77" s="19" t="s">
        <v>249</v>
      </c>
      <c r="I77" s="16">
        <v>18724300</v>
      </c>
      <c r="J77" s="16">
        <v>18724300</v>
      </c>
    </row>
    <row r="78" spans="1:10" ht="63" outlineLevel="5" x14ac:dyDescent="0.25">
      <c r="A78" s="11" t="s">
        <v>4</v>
      </c>
      <c r="B78" s="12" t="s">
        <v>153</v>
      </c>
      <c r="C78" s="13" t="s">
        <v>154</v>
      </c>
      <c r="D78" s="16">
        <v>8280300</v>
      </c>
      <c r="E78" s="16">
        <v>9234100</v>
      </c>
      <c r="F78" s="8">
        <f t="shared" si="19"/>
        <v>111.51890631981934</v>
      </c>
      <c r="G78" s="14">
        <f t="shared" si="20"/>
        <v>953800</v>
      </c>
      <c r="H78" s="19" t="s">
        <v>257</v>
      </c>
      <c r="I78" s="16">
        <v>9234100</v>
      </c>
      <c r="J78" s="16">
        <v>9234100</v>
      </c>
    </row>
    <row r="79" spans="1:10" ht="283.5" outlineLevel="5" x14ac:dyDescent="0.25">
      <c r="A79" s="11" t="s">
        <v>6</v>
      </c>
      <c r="B79" s="12" t="s">
        <v>155</v>
      </c>
      <c r="C79" s="17" t="s">
        <v>156</v>
      </c>
      <c r="D79" s="16">
        <v>36265540</v>
      </c>
      <c r="E79" s="16">
        <v>33556900</v>
      </c>
      <c r="F79" s="8">
        <f t="shared" si="19"/>
        <v>92.531091498982235</v>
      </c>
      <c r="G79" s="14">
        <f t="shared" si="20"/>
        <v>-2708640</v>
      </c>
      <c r="H79" s="19" t="s">
        <v>250</v>
      </c>
      <c r="I79" s="16">
        <v>33556900</v>
      </c>
      <c r="J79" s="16">
        <v>33556900</v>
      </c>
    </row>
    <row r="80" spans="1:10" ht="78.75" outlineLevel="5" x14ac:dyDescent="0.25">
      <c r="A80" s="11" t="s">
        <v>4</v>
      </c>
      <c r="B80" s="12" t="s">
        <v>157</v>
      </c>
      <c r="C80" s="13" t="s">
        <v>158</v>
      </c>
      <c r="D80" s="16">
        <v>729900</v>
      </c>
      <c r="E80" s="16">
        <v>732200</v>
      </c>
      <c r="F80" s="8">
        <f t="shared" si="19"/>
        <v>100.31511165913139</v>
      </c>
      <c r="G80" s="14">
        <f t="shared" si="20"/>
        <v>2300</v>
      </c>
      <c r="H80" s="19" t="s">
        <v>263</v>
      </c>
      <c r="I80" s="16">
        <v>732200</v>
      </c>
      <c r="J80" s="16">
        <v>732200</v>
      </c>
    </row>
    <row r="81" spans="1:10" ht="189" outlineLevel="5" x14ac:dyDescent="0.25">
      <c r="A81" s="11" t="s">
        <v>4</v>
      </c>
      <c r="B81" s="12" t="s">
        <v>159</v>
      </c>
      <c r="C81" s="17" t="s">
        <v>160</v>
      </c>
      <c r="D81" s="16">
        <v>18272200</v>
      </c>
      <c r="E81" s="16">
        <v>18278700</v>
      </c>
      <c r="F81" s="8">
        <f t="shared" si="19"/>
        <v>100.03557316579284</v>
      </c>
      <c r="G81" s="14">
        <f t="shared" si="20"/>
        <v>6500</v>
      </c>
      <c r="H81" s="19" t="s">
        <v>260</v>
      </c>
      <c r="I81" s="16">
        <v>18278700</v>
      </c>
      <c r="J81" s="16">
        <v>18278700</v>
      </c>
    </row>
    <row r="82" spans="1:10" ht="63" outlineLevel="5" x14ac:dyDescent="0.25">
      <c r="A82" s="11" t="s">
        <v>6</v>
      </c>
      <c r="B82" s="12" t="s">
        <v>161</v>
      </c>
      <c r="C82" s="13" t="s">
        <v>162</v>
      </c>
      <c r="D82" s="16">
        <v>3710300</v>
      </c>
      <c r="E82" s="16">
        <v>3855000</v>
      </c>
      <c r="F82" s="8">
        <f t="shared" si="19"/>
        <v>103.89995418160257</v>
      </c>
      <c r="G82" s="14">
        <f t="shared" si="20"/>
        <v>144700</v>
      </c>
      <c r="H82" s="19" t="s">
        <v>251</v>
      </c>
      <c r="I82" s="16">
        <v>3855000</v>
      </c>
      <c r="J82" s="16">
        <v>3855000</v>
      </c>
    </row>
    <row r="83" spans="1:10" ht="157.5" outlineLevel="5" x14ac:dyDescent="0.25">
      <c r="A83" s="20" t="s">
        <v>4</v>
      </c>
      <c r="B83" s="12" t="s">
        <v>254</v>
      </c>
      <c r="C83" s="13" t="s">
        <v>252</v>
      </c>
      <c r="D83" s="16">
        <v>0</v>
      </c>
      <c r="E83" s="16">
        <v>16600</v>
      </c>
      <c r="F83" s="8" t="e">
        <f t="shared" ref="F83" si="21">E83/D83*100</f>
        <v>#DIV/0!</v>
      </c>
      <c r="G83" s="14">
        <f t="shared" ref="G83" si="22">E83-D83</f>
        <v>16600</v>
      </c>
      <c r="H83" s="19" t="s">
        <v>253</v>
      </c>
      <c r="I83" s="16">
        <v>16600</v>
      </c>
      <c r="J83" s="16">
        <v>16600</v>
      </c>
    </row>
    <row r="84" spans="1:10" ht="94.5" outlineLevel="3" x14ac:dyDescent="0.25">
      <c r="A84" s="11" t="s">
        <v>6</v>
      </c>
      <c r="B84" s="12" t="s">
        <v>163</v>
      </c>
      <c r="C84" s="13" t="s">
        <v>164</v>
      </c>
      <c r="D84" s="8">
        <f>D85</f>
        <v>645200</v>
      </c>
      <c r="E84" s="8">
        <f>E85</f>
        <v>580100</v>
      </c>
      <c r="F84" s="8">
        <f t="shared" si="19"/>
        <v>89.910105393676375</v>
      </c>
      <c r="G84" s="14">
        <f t="shared" si="20"/>
        <v>-65100</v>
      </c>
      <c r="H84" s="15"/>
      <c r="I84" s="8">
        <f t="shared" ref="I84:J84" si="23">I85</f>
        <v>576700</v>
      </c>
      <c r="J84" s="8">
        <f t="shared" si="23"/>
        <v>576700</v>
      </c>
    </row>
    <row r="85" spans="1:10" ht="110.25" outlineLevel="4" x14ac:dyDescent="0.25">
      <c r="A85" s="11" t="s">
        <v>6</v>
      </c>
      <c r="B85" s="12" t="s">
        <v>165</v>
      </c>
      <c r="C85" s="13" t="s">
        <v>166</v>
      </c>
      <c r="D85" s="16">
        <v>645200</v>
      </c>
      <c r="E85" s="16">
        <v>580100</v>
      </c>
      <c r="F85" s="8">
        <f t="shared" si="19"/>
        <v>89.910105393676375</v>
      </c>
      <c r="G85" s="14">
        <f t="shared" si="20"/>
        <v>-65100</v>
      </c>
      <c r="H85" s="19" t="s">
        <v>247</v>
      </c>
      <c r="I85" s="16">
        <v>576700</v>
      </c>
      <c r="J85" s="16">
        <v>576700</v>
      </c>
    </row>
    <row r="86" spans="1:10" ht="47.25" outlineLevel="3" x14ac:dyDescent="0.25">
      <c r="A86" s="11" t="s">
        <v>4</v>
      </c>
      <c r="B86" s="12" t="s">
        <v>167</v>
      </c>
      <c r="C86" s="13" t="s">
        <v>168</v>
      </c>
      <c r="D86" s="8">
        <f>D87</f>
        <v>2232700</v>
      </c>
      <c r="E86" s="8">
        <f>E87</f>
        <v>1309200</v>
      </c>
      <c r="F86" s="8">
        <f t="shared" si="19"/>
        <v>58.637524073991131</v>
      </c>
      <c r="G86" s="14">
        <f t="shared" si="20"/>
        <v>-923500</v>
      </c>
      <c r="H86" s="15"/>
      <c r="I86" s="8">
        <f t="shared" ref="I86:J86" si="24">I87</f>
        <v>1365300</v>
      </c>
      <c r="J86" s="8">
        <f t="shared" si="24"/>
        <v>0</v>
      </c>
    </row>
    <row r="87" spans="1:10" ht="63" outlineLevel="4" x14ac:dyDescent="0.25">
      <c r="A87" s="11" t="s">
        <v>4</v>
      </c>
      <c r="B87" s="12" t="s">
        <v>169</v>
      </c>
      <c r="C87" s="13" t="s">
        <v>170</v>
      </c>
      <c r="D87" s="16">
        <v>2232700</v>
      </c>
      <c r="E87" s="16">
        <v>1309200</v>
      </c>
      <c r="F87" s="8">
        <f t="shared" si="19"/>
        <v>58.637524073991131</v>
      </c>
      <c r="G87" s="14">
        <f t="shared" si="20"/>
        <v>-923500</v>
      </c>
      <c r="H87" s="19" t="s">
        <v>243</v>
      </c>
      <c r="I87" s="16">
        <v>1365300</v>
      </c>
      <c r="J87" s="16">
        <v>0</v>
      </c>
    </row>
    <row r="88" spans="1:10" ht="78.75" outlineLevel="3" x14ac:dyDescent="0.25">
      <c r="A88" s="11" t="s">
        <v>4</v>
      </c>
      <c r="B88" s="12" t="s">
        <v>171</v>
      </c>
      <c r="C88" s="13" t="s">
        <v>172</v>
      </c>
      <c r="D88" s="8">
        <f>D89</f>
        <v>8600</v>
      </c>
      <c r="E88" s="8">
        <f>E89</f>
        <v>100400</v>
      </c>
      <c r="F88" s="8">
        <f t="shared" si="19"/>
        <v>1167.4418604651162</v>
      </c>
      <c r="G88" s="14">
        <f t="shared" si="20"/>
        <v>91800</v>
      </c>
      <c r="H88" s="15"/>
      <c r="I88" s="8">
        <f t="shared" ref="I88:J88" si="25">I89</f>
        <v>3500</v>
      </c>
      <c r="J88" s="8">
        <f t="shared" si="25"/>
        <v>0</v>
      </c>
    </row>
    <row r="89" spans="1:10" ht="78.75" outlineLevel="4" x14ac:dyDescent="0.25">
      <c r="A89" s="11" t="s">
        <v>4</v>
      </c>
      <c r="B89" s="12" t="s">
        <v>173</v>
      </c>
      <c r="C89" s="13" t="s">
        <v>174</v>
      </c>
      <c r="D89" s="16">
        <v>8600</v>
      </c>
      <c r="E89" s="16">
        <v>100400</v>
      </c>
      <c r="F89" s="8">
        <f t="shared" si="19"/>
        <v>1167.4418604651162</v>
      </c>
      <c r="G89" s="14">
        <f t="shared" si="20"/>
        <v>91800</v>
      </c>
      <c r="H89" s="19" t="s">
        <v>245</v>
      </c>
      <c r="I89" s="16">
        <v>3500</v>
      </c>
      <c r="J89" s="16">
        <v>0</v>
      </c>
    </row>
    <row r="90" spans="1:10" ht="31.5" outlineLevel="3" x14ac:dyDescent="0.25">
      <c r="A90" s="11" t="s">
        <v>4</v>
      </c>
      <c r="B90" s="12" t="s">
        <v>175</v>
      </c>
      <c r="C90" s="13" t="s">
        <v>176</v>
      </c>
      <c r="D90" s="18">
        <f>D91</f>
        <v>113000</v>
      </c>
      <c r="E90" s="18">
        <f>E91</f>
        <v>0</v>
      </c>
      <c r="F90" s="8">
        <f t="shared" si="19"/>
        <v>0</v>
      </c>
      <c r="G90" s="14">
        <f t="shared" si="20"/>
        <v>-113000</v>
      </c>
      <c r="H90" s="15"/>
      <c r="I90" s="18">
        <f t="shared" ref="I90:J90" si="26">I91</f>
        <v>0</v>
      </c>
      <c r="J90" s="18">
        <f t="shared" si="26"/>
        <v>0</v>
      </c>
    </row>
    <row r="91" spans="1:10" ht="47.25" outlineLevel="4" x14ac:dyDescent="0.25">
      <c r="A91" s="11" t="s">
        <v>4</v>
      </c>
      <c r="B91" s="12" t="s">
        <v>177</v>
      </c>
      <c r="C91" s="13" t="s">
        <v>178</v>
      </c>
      <c r="D91" s="16">
        <v>113000</v>
      </c>
      <c r="E91" s="16">
        <v>0</v>
      </c>
      <c r="F91" s="8">
        <f t="shared" si="19"/>
        <v>0</v>
      </c>
      <c r="G91" s="14">
        <f t="shared" si="20"/>
        <v>-113000</v>
      </c>
      <c r="H91" s="15"/>
      <c r="I91" s="16">
        <v>0</v>
      </c>
      <c r="J91" s="16">
        <v>0</v>
      </c>
    </row>
    <row r="92" spans="1:10" s="31" customFormat="1" outlineLevel="2" x14ac:dyDescent="0.25">
      <c r="A92" s="25" t="s">
        <v>3</v>
      </c>
      <c r="B92" s="26" t="s">
        <v>179</v>
      </c>
      <c r="C92" s="27" t="s">
        <v>180</v>
      </c>
      <c r="D92" s="28">
        <f>D93+D95</f>
        <v>43936000</v>
      </c>
      <c r="E92" s="28">
        <f>E93+E95</f>
        <v>0</v>
      </c>
      <c r="F92" s="28">
        <f t="shared" si="19"/>
        <v>0</v>
      </c>
      <c r="G92" s="29">
        <f t="shared" si="20"/>
        <v>-43936000</v>
      </c>
      <c r="H92" s="30"/>
      <c r="I92" s="28">
        <f t="shared" ref="I92:J92" si="27">I93+I95</f>
        <v>0</v>
      </c>
      <c r="J92" s="28">
        <f t="shared" si="27"/>
        <v>0</v>
      </c>
    </row>
    <row r="93" spans="1:10" ht="94.5" outlineLevel="3" x14ac:dyDescent="0.25">
      <c r="A93" s="11" t="s">
        <v>6</v>
      </c>
      <c r="B93" s="12" t="s">
        <v>181</v>
      </c>
      <c r="C93" s="13" t="s">
        <v>182</v>
      </c>
      <c r="D93" s="8">
        <f>D94</f>
        <v>24842200</v>
      </c>
      <c r="E93" s="8">
        <f>E94</f>
        <v>0</v>
      </c>
      <c r="F93" s="8">
        <f t="shared" si="19"/>
        <v>0</v>
      </c>
      <c r="G93" s="14">
        <f t="shared" si="20"/>
        <v>-24842200</v>
      </c>
      <c r="H93" s="15"/>
      <c r="I93" s="8">
        <f t="shared" ref="I93:J93" si="28">I94</f>
        <v>0</v>
      </c>
      <c r="J93" s="8">
        <f t="shared" si="28"/>
        <v>0</v>
      </c>
    </row>
    <row r="94" spans="1:10" ht="94.5" outlineLevel="4" x14ac:dyDescent="0.25">
      <c r="A94" s="11" t="s">
        <v>6</v>
      </c>
      <c r="B94" s="12" t="s">
        <v>183</v>
      </c>
      <c r="C94" s="13" t="s">
        <v>184</v>
      </c>
      <c r="D94" s="16">
        <v>24842200</v>
      </c>
      <c r="E94" s="16">
        <v>0</v>
      </c>
      <c r="F94" s="8">
        <f t="shared" si="19"/>
        <v>0</v>
      </c>
      <c r="G94" s="14">
        <f t="shared" si="20"/>
        <v>-24842200</v>
      </c>
      <c r="H94" s="15"/>
      <c r="I94" s="16">
        <v>0</v>
      </c>
      <c r="J94" s="16">
        <v>0</v>
      </c>
    </row>
    <row r="95" spans="1:10" ht="31.5" outlineLevel="3" x14ac:dyDescent="0.25">
      <c r="A95" s="11" t="s">
        <v>4</v>
      </c>
      <c r="B95" s="12" t="s">
        <v>185</v>
      </c>
      <c r="C95" s="13" t="s">
        <v>186</v>
      </c>
      <c r="D95" s="8">
        <f>D96</f>
        <v>19093800</v>
      </c>
      <c r="E95" s="8">
        <f>E96</f>
        <v>0</v>
      </c>
      <c r="F95" s="8">
        <f t="shared" si="19"/>
        <v>0</v>
      </c>
      <c r="G95" s="14">
        <f t="shared" si="20"/>
        <v>-19093800</v>
      </c>
      <c r="H95" s="15"/>
      <c r="I95" s="8">
        <f t="shared" ref="I95:J95" si="29">I96</f>
        <v>0</v>
      </c>
      <c r="J95" s="8">
        <f t="shared" si="29"/>
        <v>0</v>
      </c>
    </row>
    <row r="96" spans="1:10" ht="47.25" outlineLevel="4" x14ac:dyDescent="0.25">
      <c r="A96" s="11" t="s">
        <v>4</v>
      </c>
      <c r="B96" s="12" t="s">
        <v>187</v>
      </c>
      <c r="C96" s="13" t="s">
        <v>188</v>
      </c>
      <c r="D96" s="8">
        <f>D97+D98</f>
        <v>19093800</v>
      </c>
      <c r="E96" s="8">
        <f>E97+E98</f>
        <v>0</v>
      </c>
      <c r="F96" s="8">
        <f t="shared" si="19"/>
        <v>0</v>
      </c>
      <c r="G96" s="14">
        <f t="shared" si="20"/>
        <v>-19093800</v>
      </c>
      <c r="H96" s="15"/>
      <c r="I96" s="8">
        <f t="shared" ref="I96:J96" si="30">I97+I98</f>
        <v>0</v>
      </c>
      <c r="J96" s="8">
        <f t="shared" si="30"/>
        <v>0</v>
      </c>
    </row>
    <row r="97" spans="1:10" ht="78.75" outlineLevel="5" x14ac:dyDescent="0.25">
      <c r="A97" s="11" t="s">
        <v>4</v>
      </c>
      <c r="B97" s="12" t="s">
        <v>189</v>
      </c>
      <c r="C97" s="13" t="s">
        <v>190</v>
      </c>
      <c r="D97" s="16">
        <v>17500000</v>
      </c>
      <c r="E97" s="16">
        <v>0</v>
      </c>
      <c r="F97" s="8">
        <f t="shared" si="19"/>
        <v>0</v>
      </c>
      <c r="G97" s="14">
        <f t="shared" si="20"/>
        <v>-17500000</v>
      </c>
      <c r="H97" s="15"/>
      <c r="I97" s="16">
        <v>0</v>
      </c>
      <c r="J97" s="16">
        <v>0</v>
      </c>
    </row>
    <row r="98" spans="1:10" ht="63" outlineLevel="5" x14ac:dyDescent="0.25">
      <c r="A98" s="11" t="s">
        <v>4</v>
      </c>
      <c r="B98" s="12" t="s">
        <v>191</v>
      </c>
      <c r="C98" s="13" t="s">
        <v>192</v>
      </c>
      <c r="D98" s="16">
        <v>1593800</v>
      </c>
      <c r="E98" s="16">
        <v>0</v>
      </c>
      <c r="F98" s="8">
        <f t="shared" si="19"/>
        <v>0</v>
      </c>
      <c r="G98" s="14">
        <f t="shared" si="20"/>
        <v>-1593800</v>
      </c>
      <c r="H98" s="15"/>
      <c r="I98" s="16">
        <v>0</v>
      </c>
      <c r="J98" s="16">
        <v>0</v>
      </c>
    </row>
    <row r="99" spans="1:10" ht="47.25" outlineLevel="1" x14ac:dyDescent="0.25">
      <c r="A99" s="11" t="s">
        <v>4</v>
      </c>
      <c r="B99" s="12" t="s">
        <v>193</v>
      </c>
      <c r="C99" s="13" t="s">
        <v>194</v>
      </c>
      <c r="D99" s="8">
        <f t="shared" ref="D99:E101" si="31">D100</f>
        <v>50000</v>
      </c>
      <c r="E99" s="8">
        <f t="shared" si="31"/>
        <v>0</v>
      </c>
      <c r="F99" s="8">
        <f t="shared" si="19"/>
        <v>0</v>
      </c>
      <c r="G99" s="14">
        <f t="shared" si="20"/>
        <v>-50000</v>
      </c>
      <c r="H99" s="15"/>
      <c r="I99" s="8">
        <f t="shared" ref="I99:J101" si="32">I100</f>
        <v>0</v>
      </c>
      <c r="J99" s="8">
        <f t="shared" si="32"/>
        <v>0</v>
      </c>
    </row>
    <row r="100" spans="1:10" ht="47.25" outlineLevel="2" x14ac:dyDescent="0.25">
      <c r="A100" s="11" t="s">
        <v>4</v>
      </c>
      <c r="B100" s="12" t="s">
        <v>195</v>
      </c>
      <c r="C100" s="13" t="s">
        <v>196</v>
      </c>
      <c r="D100" s="8">
        <f t="shared" si="31"/>
        <v>50000</v>
      </c>
      <c r="E100" s="8">
        <f t="shared" si="31"/>
        <v>0</v>
      </c>
      <c r="F100" s="8">
        <f t="shared" si="19"/>
        <v>0</v>
      </c>
      <c r="G100" s="14">
        <f t="shared" si="20"/>
        <v>-50000</v>
      </c>
      <c r="H100" s="15"/>
      <c r="I100" s="8">
        <f t="shared" si="32"/>
        <v>0</v>
      </c>
      <c r="J100" s="8">
        <f t="shared" si="32"/>
        <v>0</v>
      </c>
    </row>
    <row r="101" spans="1:10" ht="47.25" outlineLevel="3" x14ac:dyDescent="0.25">
      <c r="A101" s="11" t="s">
        <v>4</v>
      </c>
      <c r="B101" s="12" t="s">
        <v>197</v>
      </c>
      <c r="C101" s="13" t="s">
        <v>198</v>
      </c>
      <c r="D101" s="8">
        <f t="shared" si="31"/>
        <v>50000</v>
      </c>
      <c r="E101" s="8">
        <f t="shared" si="31"/>
        <v>0</v>
      </c>
      <c r="F101" s="8">
        <f t="shared" si="19"/>
        <v>0</v>
      </c>
      <c r="G101" s="14">
        <f t="shared" si="20"/>
        <v>-50000</v>
      </c>
      <c r="H101" s="15"/>
      <c r="I101" s="8">
        <f t="shared" si="32"/>
        <v>0</v>
      </c>
      <c r="J101" s="8">
        <f t="shared" si="32"/>
        <v>0</v>
      </c>
    </row>
    <row r="102" spans="1:10" ht="78.75" outlineLevel="4" x14ac:dyDescent="0.25">
      <c r="A102" s="11" t="s">
        <v>4</v>
      </c>
      <c r="B102" s="12" t="s">
        <v>199</v>
      </c>
      <c r="C102" s="13" t="s">
        <v>200</v>
      </c>
      <c r="D102" s="16">
        <v>50000</v>
      </c>
      <c r="E102" s="16">
        <v>0</v>
      </c>
      <c r="F102" s="8">
        <f t="shared" si="19"/>
        <v>0</v>
      </c>
      <c r="G102" s="14">
        <f t="shared" si="20"/>
        <v>-50000</v>
      </c>
      <c r="H102" s="15"/>
      <c r="I102" s="16">
        <v>0</v>
      </c>
      <c r="J102" s="16">
        <v>0</v>
      </c>
    </row>
    <row r="103" spans="1:10" ht="31.5" outlineLevel="1" x14ac:dyDescent="0.25">
      <c r="A103" s="11" t="s">
        <v>4</v>
      </c>
      <c r="B103" s="12" t="s">
        <v>201</v>
      </c>
      <c r="C103" s="13" t="s">
        <v>202</v>
      </c>
      <c r="D103" s="8">
        <f>D104</f>
        <v>2109068.13</v>
      </c>
      <c r="E103" s="8">
        <f>E104</f>
        <v>0</v>
      </c>
      <c r="F103" s="8">
        <f t="shared" si="19"/>
        <v>0</v>
      </c>
      <c r="G103" s="14">
        <f t="shared" si="20"/>
        <v>-2109068.13</v>
      </c>
      <c r="H103" s="15"/>
      <c r="I103" s="8">
        <f t="shared" ref="I103:J103" si="33">I104</f>
        <v>0</v>
      </c>
      <c r="J103" s="8">
        <f t="shared" si="33"/>
        <v>0</v>
      </c>
    </row>
    <row r="104" spans="1:10" ht="47.25" outlineLevel="2" x14ac:dyDescent="0.25">
      <c r="A104" s="11" t="s">
        <v>4</v>
      </c>
      <c r="B104" s="12" t="s">
        <v>203</v>
      </c>
      <c r="C104" s="13" t="s">
        <v>204</v>
      </c>
      <c r="D104" s="8">
        <f>D105+D106</f>
        <v>2109068.13</v>
      </c>
      <c r="E104" s="8">
        <f>E105+E106</f>
        <v>0</v>
      </c>
      <c r="F104" s="8">
        <f t="shared" si="19"/>
        <v>0</v>
      </c>
      <c r="G104" s="14">
        <f t="shared" si="20"/>
        <v>-2109068.13</v>
      </c>
      <c r="H104" s="15"/>
      <c r="I104" s="8">
        <f t="shared" ref="I104:J104" si="34">I105+I106</f>
        <v>0</v>
      </c>
      <c r="J104" s="8">
        <f t="shared" si="34"/>
        <v>0</v>
      </c>
    </row>
    <row r="105" spans="1:10" ht="63" outlineLevel="3" x14ac:dyDescent="0.25">
      <c r="A105" s="11" t="s">
        <v>4</v>
      </c>
      <c r="B105" s="12" t="s">
        <v>205</v>
      </c>
      <c r="C105" s="13" t="s">
        <v>206</v>
      </c>
      <c r="D105" s="8">
        <v>1800000</v>
      </c>
      <c r="E105" s="16">
        <v>0</v>
      </c>
      <c r="F105" s="8">
        <f t="shared" si="19"/>
        <v>0</v>
      </c>
      <c r="G105" s="14">
        <f t="shared" si="20"/>
        <v>-1800000</v>
      </c>
      <c r="H105" s="15"/>
      <c r="I105" s="16">
        <v>0</v>
      </c>
      <c r="J105" s="16">
        <v>0</v>
      </c>
    </row>
    <row r="106" spans="1:10" ht="47.25" outlineLevel="3" x14ac:dyDescent="0.25">
      <c r="A106" s="11" t="s">
        <v>4</v>
      </c>
      <c r="B106" s="12" t="s">
        <v>207</v>
      </c>
      <c r="C106" s="13" t="s">
        <v>208</v>
      </c>
      <c r="D106" s="8">
        <f>D107+D108+D109+D110+D111</f>
        <v>309068.13</v>
      </c>
      <c r="E106" s="8">
        <f>E107+E108+E109+E110+E111</f>
        <v>0</v>
      </c>
      <c r="F106" s="8">
        <f t="shared" si="19"/>
        <v>0</v>
      </c>
      <c r="G106" s="14">
        <f t="shared" si="20"/>
        <v>-309068.13</v>
      </c>
      <c r="H106" s="15"/>
      <c r="I106" s="8">
        <f t="shared" ref="I106:J106" si="35">I107+I108+I109+I110+I111</f>
        <v>0</v>
      </c>
      <c r="J106" s="8">
        <f t="shared" si="35"/>
        <v>0</v>
      </c>
    </row>
    <row r="107" spans="1:10" ht="63" outlineLevel="4" x14ac:dyDescent="0.25">
      <c r="A107" s="11" t="s">
        <v>4</v>
      </c>
      <c r="B107" s="12" t="s">
        <v>209</v>
      </c>
      <c r="C107" s="13" t="s">
        <v>210</v>
      </c>
      <c r="D107" s="16">
        <v>25000</v>
      </c>
      <c r="E107" s="16">
        <v>0</v>
      </c>
      <c r="F107" s="8">
        <f t="shared" si="19"/>
        <v>0</v>
      </c>
      <c r="G107" s="14">
        <f t="shared" si="20"/>
        <v>-25000</v>
      </c>
      <c r="H107" s="15"/>
      <c r="I107" s="16">
        <v>0</v>
      </c>
      <c r="J107" s="16">
        <v>0</v>
      </c>
    </row>
    <row r="108" spans="1:10" ht="63" outlineLevel="4" x14ac:dyDescent="0.25">
      <c r="A108" s="11" t="s">
        <v>4</v>
      </c>
      <c r="B108" s="12" t="s">
        <v>211</v>
      </c>
      <c r="C108" s="13" t="s">
        <v>212</v>
      </c>
      <c r="D108" s="16">
        <v>4000</v>
      </c>
      <c r="E108" s="16">
        <v>0</v>
      </c>
      <c r="F108" s="8">
        <f t="shared" si="19"/>
        <v>0</v>
      </c>
      <c r="G108" s="14">
        <f t="shared" si="20"/>
        <v>-4000</v>
      </c>
      <c r="H108" s="15"/>
      <c r="I108" s="16">
        <v>0</v>
      </c>
      <c r="J108" s="16">
        <v>0</v>
      </c>
    </row>
    <row r="109" spans="1:10" ht="63" outlineLevel="4" x14ac:dyDescent="0.25">
      <c r="A109" s="11" t="s">
        <v>4</v>
      </c>
      <c r="B109" s="12" t="s">
        <v>213</v>
      </c>
      <c r="C109" s="13" t="s">
        <v>214</v>
      </c>
      <c r="D109" s="16">
        <v>110863</v>
      </c>
      <c r="E109" s="16">
        <v>0</v>
      </c>
      <c r="F109" s="8">
        <f t="shared" si="19"/>
        <v>0</v>
      </c>
      <c r="G109" s="14">
        <f t="shared" si="20"/>
        <v>-110863</v>
      </c>
      <c r="H109" s="15"/>
      <c r="I109" s="16">
        <v>0</v>
      </c>
      <c r="J109" s="16">
        <v>0</v>
      </c>
    </row>
    <row r="110" spans="1:10" ht="63" outlineLevel="4" x14ac:dyDescent="0.25">
      <c r="A110" s="11" t="s">
        <v>4</v>
      </c>
      <c r="B110" s="12" t="s">
        <v>215</v>
      </c>
      <c r="C110" s="13" t="s">
        <v>216</v>
      </c>
      <c r="D110" s="16">
        <v>111967.13</v>
      </c>
      <c r="E110" s="16">
        <v>0</v>
      </c>
      <c r="F110" s="8">
        <f t="shared" si="19"/>
        <v>0</v>
      </c>
      <c r="G110" s="14">
        <f t="shared" si="20"/>
        <v>-111967.13</v>
      </c>
      <c r="H110" s="15"/>
      <c r="I110" s="16">
        <v>0</v>
      </c>
      <c r="J110" s="16">
        <v>0</v>
      </c>
    </row>
    <row r="111" spans="1:10" ht="78.75" outlineLevel="4" x14ac:dyDescent="0.25">
      <c r="A111" s="11" t="s">
        <v>4</v>
      </c>
      <c r="B111" s="12" t="s">
        <v>217</v>
      </c>
      <c r="C111" s="13" t="s">
        <v>218</v>
      </c>
      <c r="D111" s="16">
        <v>57238</v>
      </c>
      <c r="E111" s="16">
        <v>0</v>
      </c>
      <c r="F111" s="8">
        <f t="shared" si="19"/>
        <v>0</v>
      </c>
      <c r="G111" s="14">
        <f t="shared" si="20"/>
        <v>-57238</v>
      </c>
      <c r="H111" s="15"/>
      <c r="I111" s="16">
        <v>0</v>
      </c>
      <c r="J111" s="16">
        <v>0</v>
      </c>
    </row>
    <row r="112" spans="1:10" outlineLevel="1" x14ac:dyDescent="0.25">
      <c r="A112" s="11" t="s">
        <v>4</v>
      </c>
      <c r="B112" s="12" t="s">
        <v>219</v>
      </c>
      <c r="C112" s="13" t="s">
        <v>220</v>
      </c>
      <c r="D112" s="8">
        <f>D113</f>
        <v>237261.09</v>
      </c>
      <c r="E112" s="8">
        <f>E113</f>
        <v>0</v>
      </c>
      <c r="F112" s="8">
        <f t="shared" si="19"/>
        <v>0</v>
      </c>
      <c r="G112" s="14">
        <f t="shared" si="20"/>
        <v>-237261.09</v>
      </c>
      <c r="H112" s="15"/>
      <c r="I112" s="8">
        <f t="shared" ref="I112:J112" si="36">I113</f>
        <v>0</v>
      </c>
      <c r="J112" s="8">
        <f t="shared" si="36"/>
        <v>0</v>
      </c>
    </row>
    <row r="113" spans="1:10" ht="31.5" outlineLevel="2" x14ac:dyDescent="0.25">
      <c r="A113" s="11" t="s">
        <v>4</v>
      </c>
      <c r="B113" s="12" t="s">
        <v>221</v>
      </c>
      <c r="C113" s="13" t="s">
        <v>222</v>
      </c>
      <c r="D113" s="8">
        <f>D114+D115+D116+D117+D118</f>
        <v>237261.09</v>
      </c>
      <c r="E113" s="8">
        <f>E114+E115+E116+E117+E118</f>
        <v>0</v>
      </c>
      <c r="F113" s="8">
        <f t="shared" si="19"/>
        <v>0</v>
      </c>
      <c r="G113" s="14">
        <f t="shared" si="20"/>
        <v>-237261.09</v>
      </c>
      <c r="H113" s="15"/>
      <c r="I113" s="8">
        <f t="shared" ref="I113:J113" si="37">I114+I115+I116+I117+I118</f>
        <v>0</v>
      </c>
      <c r="J113" s="8">
        <f t="shared" si="37"/>
        <v>0</v>
      </c>
    </row>
    <row r="114" spans="1:10" ht="47.25" outlineLevel="3" x14ac:dyDescent="0.25">
      <c r="A114" s="11" t="s">
        <v>4</v>
      </c>
      <c r="B114" s="12" t="s">
        <v>223</v>
      </c>
      <c r="C114" s="13" t="s">
        <v>224</v>
      </c>
      <c r="D114" s="16">
        <v>49968</v>
      </c>
      <c r="E114" s="16">
        <v>0</v>
      </c>
      <c r="F114" s="8">
        <f t="shared" si="19"/>
        <v>0</v>
      </c>
      <c r="G114" s="14">
        <f t="shared" si="20"/>
        <v>-49968</v>
      </c>
      <c r="H114" s="15"/>
      <c r="I114" s="16">
        <v>0</v>
      </c>
      <c r="J114" s="16">
        <v>0</v>
      </c>
    </row>
    <row r="115" spans="1:10" ht="47.25" outlineLevel="3" x14ac:dyDescent="0.25">
      <c r="A115" s="11" t="s">
        <v>4</v>
      </c>
      <c r="B115" s="12" t="s">
        <v>225</v>
      </c>
      <c r="C115" s="13" t="s">
        <v>226</v>
      </c>
      <c r="D115" s="16">
        <v>67264.179999999993</v>
      </c>
      <c r="E115" s="16">
        <v>0</v>
      </c>
      <c r="F115" s="8">
        <f t="shared" si="19"/>
        <v>0</v>
      </c>
      <c r="G115" s="14">
        <f t="shared" si="20"/>
        <v>-67264.179999999993</v>
      </c>
      <c r="H115" s="15"/>
      <c r="I115" s="16">
        <v>0</v>
      </c>
      <c r="J115" s="16">
        <v>0</v>
      </c>
    </row>
    <row r="116" spans="1:10" ht="47.25" outlineLevel="3" x14ac:dyDescent="0.25">
      <c r="A116" s="11" t="s">
        <v>4</v>
      </c>
      <c r="B116" s="12" t="s">
        <v>227</v>
      </c>
      <c r="C116" s="13" t="s">
        <v>228</v>
      </c>
      <c r="D116" s="16">
        <v>47513</v>
      </c>
      <c r="E116" s="16">
        <v>0</v>
      </c>
      <c r="F116" s="8">
        <f t="shared" si="19"/>
        <v>0</v>
      </c>
      <c r="G116" s="14">
        <f t="shared" si="20"/>
        <v>-47513</v>
      </c>
      <c r="H116" s="15"/>
      <c r="I116" s="16">
        <v>0</v>
      </c>
      <c r="J116" s="16">
        <v>0</v>
      </c>
    </row>
    <row r="117" spans="1:10" ht="47.25" outlineLevel="3" x14ac:dyDescent="0.25">
      <c r="A117" s="11" t="s">
        <v>4</v>
      </c>
      <c r="B117" s="12" t="s">
        <v>229</v>
      </c>
      <c r="C117" s="13" t="s">
        <v>230</v>
      </c>
      <c r="D117" s="16">
        <v>47985.91</v>
      </c>
      <c r="E117" s="16">
        <v>0</v>
      </c>
      <c r="F117" s="8">
        <f t="shared" si="19"/>
        <v>0</v>
      </c>
      <c r="G117" s="14">
        <f t="shared" si="20"/>
        <v>-47985.91</v>
      </c>
      <c r="H117" s="15"/>
      <c r="I117" s="16">
        <v>0</v>
      </c>
      <c r="J117" s="16">
        <v>0</v>
      </c>
    </row>
    <row r="118" spans="1:10" ht="63" outlineLevel="3" x14ac:dyDescent="0.25">
      <c r="A118" s="11" t="s">
        <v>4</v>
      </c>
      <c r="B118" s="12" t="s">
        <v>231</v>
      </c>
      <c r="C118" s="13" t="s">
        <v>232</v>
      </c>
      <c r="D118" s="16">
        <v>24530</v>
      </c>
      <c r="E118" s="16">
        <v>0</v>
      </c>
      <c r="F118" s="8">
        <f>E118/D118*100</f>
        <v>0</v>
      </c>
      <c r="G118" s="14">
        <f>E118-D118</f>
        <v>-24530</v>
      </c>
      <c r="H118" s="15"/>
      <c r="I118" s="16">
        <v>0</v>
      </c>
      <c r="J118" s="16">
        <v>0</v>
      </c>
    </row>
  </sheetData>
  <autoFilter ref="A5:K5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ДЧБ (2)</vt:lpstr>
      <vt:lpstr>ДЧБ</vt:lpstr>
      <vt:lpstr>ДЧБ!LAST_CELL</vt:lpstr>
      <vt:lpstr>'ДЧБ (2)'!LAST_CELL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rep:2.53.0.159</dc:description>
  <cp:lastModifiedBy>kom28</cp:lastModifiedBy>
  <cp:lastPrinted>2021-10-28T06:15:14Z</cp:lastPrinted>
  <dcterms:created xsi:type="dcterms:W3CDTF">2021-10-28T02:12:07Z</dcterms:created>
  <dcterms:modified xsi:type="dcterms:W3CDTF">2021-11-10T06:40:49Z</dcterms:modified>
</cp:coreProperties>
</file>