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лист 1" sheetId="2" r:id="rId1"/>
  </sheets>
  <definedNames>
    <definedName name="_xlnm._FilterDatabase" localSheetId="0" hidden="1">'лист 1'!$A$7:$AR$284</definedName>
    <definedName name="_xlnm.Print_Titles" localSheetId="0">'лист 1'!$7:$7</definedName>
  </definedNam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5" i="2" l="1"/>
  <c r="Q218" i="2"/>
  <c r="V34" i="2" l="1"/>
  <c r="AD136" i="2"/>
  <c r="Z136" i="2"/>
  <c r="AD83" i="2" l="1"/>
  <c r="Z83" i="2"/>
  <c r="AD51" i="2"/>
  <c r="Z51" i="2"/>
  <c r="AD34" i="2"/>
  <c r="Z34" i="2"/>
  <c r="AD26" i="2"/>
  <c r="F76" i="2" l="1"/>
  <c r="F279" i="2" l="1"/>
  <c r="F278" i="2"/>
  <c r="F275" i="2"/>
  <c r="F274" i="2"/>
  <c r="F272" i="2"/>
  <c r="F271" i="2"/>
  <c r="F259" i="2"/>
  <c r="F254" i="2"/>
  <c r="F251" i="2"/>
  <c r="F246" i="2"/>
  <c r="F214" i="2"/>
  <c r="F207" i="2"/>
  <c r="F204" i="2"/>
  <c r="AH148" i="2" l="1"/>
  <c r="AH147" i="2"/>
  <c r="AH54" i="2" l="1"/>
  <c r="AD54" i="2"/>
  <c r="Z54" i="2"/>
  <c r="AH55" i="2"/>
  <c r="AD55" i="2"/>
  <c r="Z55" i="2"/>
  <c r="V55" i="2"/>
  <c r="Q55" i="2"/>
  <c r="F55" i="2"/>
  <c r="AH52" i="2"/>
  <c r="AD52" i="2"/>
  <c r="Z52" i="2"/>
  <c r="V52" i="2"/>
  <c r="Z50" i="2"/>
  <c r="V50" i="2"/>
  <c r="AH108" i="2" l="1"/>
  <c r="AD108" i="2"/>
  <c r="Z108" i="2"/>
  <c r="V108" i="2"/>
  <c r="Q108" i="2"/>
  <c r="F108" i="2"/>
  <c r="V83" i="2" l="1"/>
  <c r="AH68" i="2" l="1"/>
  <c r="Q95" i="2" l="1"/>
  <c r="V95" i="2"/>
  <c r="Z95" i="2"/>
  <c r="AD95" i="2"/>
  <c r="AH95" i="2"/>
  <c r="Q76" i="2" l="1"/>
  <c r="Z76" i="2"/>
  <c r="AD273" i="2" l="1"/>
  <c r="Z273" i="2"/>
  <c r="V273" i="2"/>
  <c r="AD230" i="2"/>
  <c r="AD231" i="2"/>
  <c r="Z231" i="2"/>
  <c r="AD226" i="2"/>
  <c r="Z226" i="2"/>
  <c r="AH226" i="2"/>
  <c r="AJ273" i="2" l="1"/>
  <c r="AH273" i="2" s="1"/>
  <c r="F19" i="2"/>
  <c r="F139" i="2"/>
  <c r="F142" i="2"/>
  <c r="F185" i="2"/>
  <c r="F245" i="2"/>
  <c r="F182" i="2"/>
  <c r="F109" i="2"/>
  <c r="F110" i="2"/>
  <c r="F249" i="2" l="1"/>
  <c r="AD275" i="2" l="1"/>
  <c r="Z275" i="2"/>
  <c r="V275" i="2"/>
  <c r="Q275" i="2"/>
  <c r="AD274" i="2"/>
  <c r="Z274" i="2"/>
  <c r="V274" i="2"/>
  <c r="Q274" i="2"/>
  <c r="F241" i="2"/>
  <c r="F242" i="2"/>
  <c r="Q230" i="2" l="1"/>
  <c r="AH194" i="2"/>
  <c r="AD194" i="2"/>
  <c r="Z194" i="2"/>
  <c r="V194" i="2"/>
  <c r="Q194" i="2"/>
  <c r="F194" i="2"/>
  <c r="AH193" i="2"/>
  <c r="AD193" i="2"/>
  <c r="Z193" i="2"/>
  <c r="V193" i="2"/>
  <c r="Q193" i="2"/>
  <c r="F193" i="2"/>
  <c r="E35" i="2" l="1"/>
  <c r="D35" i="2" s="1"/>
  <c r="E32" i="2"/>
  <c r="E21" i="2"/>
  <c r="D21" i="2" s="1"/>
  <c r="AH39" i="2"/>
  <c r="AD39" i="2"/>
  <c r="Z39" i="2"/>
  <c r="V39" i="2"/>
  <c r="Q39" i="2"/>
  <c r="F25" i="2" l="1"/>
  <c r="E14" i="2" l="1"/>
  <c r="G14" i="2"/>
  <c r="H14" i="2"/>
  <c r="I14" i="2"/>
  <c r="J14" i="2"/>
  <c r="K14" i="2"/>
  <c r="L14" i="2"/>
  <c r="M14" i="2"/>
  <c r="N14" i="2"/>
  <c r="O14" i="2"/>
  <c r="P14" i="2"/>
  <c r="R14" i="2"/>
  <c r="S14" i="2"/>
  <c r="T14" i="2"/>
  <c r="U14" i="2"/>
  <c r="W14" i="2"/>
  <c r="X14" i="2"/>
  <c r="Y14" i="2"/>
  <c r="AA14" i="2"/>
  <c r="AB14" i="2"/>
  <c r="AC14" i="2"/>
  <c r="AE14" i="2"/>
  <c r="AF14" i="2"/>
  <c r="AG14" i="2"/>
  <c r="AI14" i="2"/>
  <c r="AJ14" i="2"/>
  <c r="AK14" i="2"/>
  <c r="AL14" i="2"/>
  <c r="AM14" i="2"/>
  <c r="AN14" i="2"/>
  <c r="F16" i="2"/>
  <c r="Q16" i="2"/>
  <c r="V16" i="2"/>
  <c r="Z16" i="2"/>
  <c r="AD16" i="2"/>
  <c r="AH16" i="2"/>
  <c r="E17" i="2"/>
  <c r="D17" i="2" s="1"/>
  <c r="G17" i="2"/>
  <c r="H17" i="2"/>
  <c r="I17" i="2"/>
  <c r="J17" i="2"/>
  <c r="K17" i="2"/>
  <c r="L17" i="2"/>
  <c r="M17" i="2"/>
  <c r="N17" i="2"/>
  <c r="O17" i="2"/>
  <c r="P17" i="2"/>
  <c r="R17" i="2"/>
  <c r="S17" i="2"/>
  <c r="T17" i="2"/>
  <c r="U17" i="2"/>
  <c r="W17" i="2"/>
  <c r="X17" i="2"/>
  <c r="X13" i="2" s="1"/>
  <c r="Y17" i="2"/>
  <c r="AA17" i="2"/>
  <c r="AB17" i="2"/>
  <c r="AC17" i="2"/>
  <c r="AE17" i="2"/>
  <c r="AF17" i="2"/>
  <c r="AG17" i="2"/>
  <c r="AI17" i="2"/>
  <c r="AJ17" i="2"/>
  <c r="AK17" i="2"/>
  <c r="AL17" i="2"/>
  <c r="AM17" i="2"/>
  <c r="AN17" i="2"/>
  <c r="Q19" i="2"/>
  <c r="V19" i="2"/>
  <c r="AH19" i="2"/>
  <c r="G21" i="2"/>
  <c r="H21" i="2"/>
  <c r="I21" i="2"/>
  <c r="J21" i="2"/>
  <c r="K21" i="2"/>
  <c r="L21" i="2"/>
  <c r="M21" i="2"/>
  <c r="N21" i="2"/>
  <c r="O21" i="2"/>
  <c r="P21" i="2"/>
  <c r="R21" i="2"/>
  <c r="S21" i="2"/>
  <c r="T21" i="2"/>
  <c r="U21" i="2"/>
  <c r="W21" i="2"/>
  <c r="X21" i="2"/>
  <c r="Y21" i="2"/>
  <c r="AA21" i="2"/>
  <c r="AB21" i="2"/>
  <c r="AC21" i="2"/>
  <c r="AE21" i="2"/>
  <c r="AF21" i="2"/>
  <c r="AG21" i="2"/>
  <c r="AI21" i="2"/>
  <c r="AJ21" i="2"/>
  <c r="AK21" i="2"/>
  <c r="AL21" i="2"/>
  <c r="AM21" i="2"/>
  <c r="AN21" i="2"/>
  <c r="Q23" i="2"/>
  <c r="V23" i="2"/>
  <c r="Z23" i="2"/>
  <c r="AD23" i="2"/>
  <c r="AH23" i="2"/>
  <c r="F24" i="2"/>
  <c r="Q24" i="2"/>
  <c r="V24" i="2"/>
  <c r="Z24" i="2"/>
  <c r="AD24" i="2"/>
  <c r="AH24" i="2"/>
  <c r="Q25" i="2"/>
  <c r="V25" i="2"/>
  <c r="Z25" i="2"/>
  <c r="AD25" i="2"/>
  <c r="AH25" i="2"/>
  <c r="F26" i="2"/>
  <c r="Q26" i="2"/>
  <c r="V26" i="2"/>
  <c r="Z26" i="2"/>
  <c r="AH26" i="2"/>
  <c r="F27" i="2"/>
  <c r="V27" i="2"/>
  <c r="Z27" i="2"/>
  <c r="AD27" i="2"/>
  <c r="AH27" i="2"/>
  <c r="E28" i="2"/>
  <c r="D28" i="2" s="1"/>
  <c r="G28" i="2"/>
  <c r="H28" i="2"/>
  <c r="I28" i="2"/>
  <c r="J28" i="2"/>
  <c r="K28" i="2"/>
  <c r="L28" i="2"/>
  <c r="M28" i="2"/>
  <c r="N28" i="2"/>
  <c r="O28" i="2"/>
  <c r="P28" i="2"/>
  <c r="R28" i="2"/>
  <c r="S28" i="2"/>
  <c r="T28" i="2"/>
  <c r="U28" i="2"/>
  <c r="W28" i="2"/>
  <c r="X28" i="2"/>
  <c r="Y28" i="2"/>
  <c r="AA28" i="2"/>
  <c r="AB28" i="2"/>
  <c r="AC28" i="2"/>
  <c r="AE28" i="2"/>
  <c r="AF28" i="2"/>
  <c r="AG28" i="2"/>
  <c r="AI28" i="2"/>
  <c r="AJ28" i="2"/>
  <c r="AK28" i="2"/>
  <c r="AL28" i="2"/>
  <c r="AM28" i="2"/>
  <c r="AN28" i="2"/>
  <c r="F30" i="2"/>
  <c r="Q30" i="2"/>
  <c r="V30" i="2"/>
  <c r="Z30" i="2"/>
  <c r="AD30" i="2"/>
  <c r="AH30" i="2"/>
  <c r="F31" i="2"/>
  <c r="Q31" i="2"/>
  <c r="V31" i="2"/>
  <c r="Z31" i="2"/>
  <c r="AD31" i="2"/>
  <c r="AH31" i="2"/>
  <c r="D32" i="2"/>
  <c r="G32" i="2"/>
  <c r="H32" i="2"/>
  <c r="I32" i="2"/>
  <c r="J32" i="2"/>
  <c r="K32" i="2"/>
  <c r="L32" i="2"/>
  <c r="M32" i="2"/>
  <c r="N32" i="2"/>
  <c r="O32" i="2"/>
  <c r="P32" i="2"/>
  <c r="R32" i="2"/>
  <c r="S32" i="2"/>
  <c r="T32" i="2"/>
  <c r="U32" i="2"/>
  <c r="W32" i="2"/>
  <c r="X32" i="2"/>
  <c r="Y32" i="2"/>
  <c r="AA32" i="2"/>
  <c r="AB32" i="2"/>
  <c r="AC32" i="2"/>
  <c r="AE32" i="2"/>
  <c r="AF32" i="2"/>
  <c r="AG32" i="2"/>
  <c r="AI32" i="2"/>
  <c r="AJ32" i="2"/>
  <c r="AK32" i="2"/>
  <c r="AL32" i="2"/>
  <c r="AM32" i="2"/>
  <c r="AN32" i="2"/>
  <c r="F34" i="2"/>
  <c r="Q34" i="2"/>
  <c r="AH34" i="2"/>
  <c r="G35" i="2"/>
  <c r="H35" i="2"/>
  <c r="I35" i="2"/>
  <c r="J35" i="2"/>
  <c r="K35" i="2"/>
  <c r="L35" i="2"/>
  <c r="M35" i="2"/>
  <c r="N35" i="2"/>
  <c r="O35" i="2"/>
  <c r="P35" i="2"/>
  <c r="R35" i="2"/>
  <c r="S35" i="2"/>
  <c r="T35" i="2"/>
  <c r="U35" i="2"/>
  <c r="W35" i="2"/>
  <c r="X35" i="2"/>
  <c r="Y35" i="2"/>
  <c r="AA35" i="2"/>
  <c r="AB35" i="2"/>
  <c r="AC35" i="2"/>
  <c r="AE35" i="2"/>
  <c r="AF35" i="2"/>
  <c r="AG35" i="2"/>
  <c r="AI35" i="2"/>
  <c r="AJ35" i="2"/>
  <c r="AK35" i="2"/>
  <c r="AL35" i="2"/>
  <c r="AM35" i="2"/>
  <c r="AN35" i="2"/>
  <c r="F37" i="2"/>
  <c r="Q37" i="2"/>
  <c r="V37" i="2"/>
  <c r="Z37" i="2"/>
  <c r="AD37" i="2"/>
  <c r="AH37" i="2"/>
  <c r="F38" i="2"/>
  <c r="Q38" i="2"/>
  <c r="V38" i="2"/>
  <c r="Z38" i="2"/>
  <c r="AD38" i="2"/>
  <c r="AH38" i="2"/>
  <c r="F39" i="2"/>
  <c r="F40" i="2"/>
  <c r="Q40" i="2"/>
  <c r="V40" i="2"/>
  <c r="Z40" i="2"/>
  <c r="AD40" i="2"/>
  <c r="AH40" i="2"/>
  <c r="F41" i="2"/>
  <c r="Q41" i="2"/>
  <c r="V41" i="2"/>
  <c r="Z41" i="2"/>
  <c r="AD41" i="2"/>
  <c r="AH41" i="2"/>
  <c r="F42" i="2"/>
  <c r="Q42" i="2"/>
  <c r="V42" i="2"/>
  <c r="Z42" i="2"/>
  <c r="AD42" i="2"/>
  <c r="AH42" i="2"/>
  <c r="F43" i="2"/>
  <c r="Q43" i="2"/>
  <c r="V43" i="2"/>
  <c r="Z43" i="2"/>
  <c r="AD43" i="2"/>
  <c r="AH43" i="2"/>
  <c r="F44" i="2"/>
  <c r="Q44" i="2"/>
  <c r="V44" i="2"/>
  <c r="Z44" i="2"/>
  <c r="AD44" i="2"/>
  <c r="AH44" i="2"/>
  <c r="F45" i="2"/>
  <c r="Q45" i="2"/>
  <c r="V45" i="2"/>
  <c r="Z45" i="2"/>
  <c r="AD45" i="2"/>
  <c r="AH45" i="2"/>
  <c r="F46" i="2"/>
  <c r="Q46" i="2"/>
  <c r="V46" i="2"/>
  <c r="Z46" i="2"/>
  <c r="AD46" i="2"/>
  <c r="AH46" i="2"/>
  <c r="F47" i="2"/>
  <c r="Q47" i="2"/>
  <c r="V47" i="2"/>
  <c r="Z47" i="2"/>
  <c r="AD47" i="2"/>
  <c r="AH47" i="2"/>
  <c r="E48" i="2"/>
  <c r="D48" i="2" s="1"/>
  <c r="G48" i="2"/>
  <c r="H48" i="2"/>
  <c r="I48" i="2"/>
  <c r="J48" i="2"/>
  <c r="K48" i="2"/>
  <c r="L48" i="2"/>
  <c r="M48" i="2"/>
  <c r="N48" i="2"/>
  <c r="O48" i="2"/>
  <c r="P48" i="2"/>
  <c r="R48" i="2"/>
  <c r="S48" i="2"/>
  <c r="T48" i="2"/>
  <c r="U48" i="2"/>
  <c r="W48" i="2"/>
  <c r="X48" i="2"/>
  <c r="Y48" i="2"/>
  <c r="AA48" i="2"/>
  <c r="AB48" i="2"/>
  <c r="AC48" i="2"/>
  <c r="AE48" i="2"/>
  <c r="AF48" i="2"/>
  <c r="AG48" i="2"/>
  <c r="AI48" i="2"/>
  <c r="AJ48" i="2"/>
  <c r="AK48" i="2"/>
  <c r="AL48" i="2"/>
  <c r="AM48" i="2"/>
  <c r="AN48" i="2"/>
  <c r="F50" i="2"/>
  <c r="Q50" i="2"/>
  <c r="AH50" i="2"/>
  <c r="F51" i="2"/>
  <c r="Q51" i="2"/>
  <c r="V51" i="2"/>
  <c r="AH51" i="2"/>
  <c r="F52" i="2"/>
  <c r="Q52" i="2"/>
  <c r="F53" i="2"/>
  <c r="Q53" i="2"/>
  <c r="V53" i="2"/>
  <c r="Z53" i="2"/>
  <c r="AD53" i="2"/>
  <c r="AH53" i="2"/>
  <c r="F54" i="2"/>
  <c r="Q54" i="2"/>
  <c r="V54" i="2"/>
  <c r="E56" i="2"/>
  <c r="D56" i="2" s="1"/>
  <c r="G56" i="2"/>
  <c r="H56" i="2"/>
  <c r="I56" i="2"/>
  <c r="J56" i="2"/>
  <c r="K56" i="2"/>
  <c r="L56" i="2"/>
  <c r="M56" i="2"/>
  <c r="N56" i="2"/>
  <c r="O56" i="2"/>
  <c r="P56" i="2"/>
  <c r="R56" i="2"/>
  <c r="S56" i="2"/>
  <c r="T56" i="2"/>
  <c r="U56" i="2"/>
  <c r="W56" i="2"/>
  <c r="X56" i="2"/>
  <c r="Y56" i="2"/>
  <c r="AA56" i="2"/>
  <c r="AB56" i="2"/>
  <c r="AC56" i="2"/>
  <c r="AE56" i="2"/>
  <c r="AF56" i="2"/>
  <c r="AG56" i="2"/>
  <c r="AI56" i="2"/>
  <c r="AJ56" i="2"/>
  <c r="AK56" i="2"/>
  <c r="AL56" i="2"/>
  <c r="AM56" i="2"/>
  <c r="AN56" i="2"/>
  <c r="F58" i="2"/>
  <c r="Q58" i="2"/>
  <c r="V58" i="2"/>
  <c r="Z58" i="2"/>
  <c r="AD58" i="2"/>
  <c r="AH58" i="2"/>
  <c r="G60" i="2"/>
  <c r="H60" i="2"/>
  <c r="I60" i="2"/>
  <c r="J60" i="2"/>
  <c r="K60" i="2"/>
  <c r="L60" i="2"/>
  <c r="M60" i="2"/>
  <c r="N60" i="2"/>
  <c r="P60" i="2"/>
  <c r="R60" i="2"/>
  <c r="S60" i="2"/>
  <c r="T60" i="2"/>
  <c r="U60" i="2"/>
  <c r="W60" i="2"/>
  <c r="X60" i="2"/>
  <c r="Y60" i="2"/>
  <c r="AA60" i="2"/>
  <c r="AB60" i="2"/>
  <c r="AC60" i="2"/>
  <c r="AE60" i="2"/>
  <c r="AF60" i="2"/>
  <c r="AG60" i="2"/>
  <c r="AI60" i="2"/>
  <c r="AJ60" i="2"/>
  <c r="AK60" i="2"/>
  <c r="AL60" i="2"/>
  <c r="AM60" i="2"/>
  <c r="AN60" i="2"/>
  <c r="F62" i="2"/>
  <c r="Q62" i="2"/>
  <c r="V62" i="2"/>
  <c r="Z62" i="2"/>
  <c r="AD62" i="2"/>
  <c r="AH62" i="2"/>
  <c r="E63" i="2"/>
  <c r="E60" i="2" s="1"/>
  <c r="G63" i="2"/>
  <c r="H63" i="2"/>
  <c r="I63" i="2"/>
  <c r="J63" i="2"/>
  <c r="K63" i="2"/>
  <c r="L63" i="2"/>
  <c r="M63" i="2"/>
  <c r="N63" i="2"/>
  <c r="O63" i="2"/>
  <c r="O60" i="2" s="1"/>
  <c r="P63" i="2"/>
  <c r="R63" i="2"/>
  <c r="S63" i="2"/>
  <c r="T63" i="2"/>
  <c r="U63" i="2"/>
  <c r="W63" i="2"/>
  <c r="X63" i="2"/>
  <c r="Y63" i="2"/>
  <c r="AA63" i="2"/>
  <c r="AB63" i="2"/>
  <c r="AC63" i="2"/>
  <c r="AE63" i="2"/>
  <c r="AF63" i="2"/>
  <c r="AG63" i="2"/>
  <c r="AI63" i="2"/>
  <c r="AJ63" i="2"/>
  <c r="AK63" i="2"/>
  <c r="AL63" i="2"/>
  <c r="AM63" i="2"/>
  <c r="AN63" i="2"/>
  <c r="F65" i="2"/>
  <c r="Q65" i="2"/>
  <c r="V65" i="2"/>
  <c r="Z65" i="2"/>
  <c r="AD65" i="2"/>
  <c r="AH65" i="2"/>
  <c r="E66" i="2"/>
  <c r="D66" i="2" s="1"/>
  <c r="G66" i="2"/>
  <c r="H66" i="2"/>
  <c r="I66" i="2"/>
  <c r="J66" i="2"/>
  <c r="K66" i="2"/>
  <c r="L66" i="2"/>
  <c r="M66" i="2"/>
  <c r="N66" i="2"/>
  <c r="O66" i="2"/>
  <c r="P66" i="2"/>
  <c r="R66" i="2"/>
  <c r="S66" i="2"/>
  <c r="T66" i="2"/>
  <c r="U66" i="2"/>
  <c r="W66" i="2"/>
  <c r="X66" i="2"/>
  <c r="Y66" i="2"/>
  <c r="AA66" i="2"/>
  <c r="AB66" i="2"/>
  <c r="AC66" i="2"/>
  <c r="AE66" i="2"/>
  <c r="AF66" i="2"/>
  <c r="AG66" i="2"/>
  <c r="AI66" i="2"/>
  <c r="AJ66" i="2"/>
  <c r="AK66" i="2"/>
  <c r="AL66" i="2"/>
  <c r="AM66" i="2"/>
  <c r="AN66" i="2"/>
  <c r="F68" i="2"/>
  <c r="Q68" i="2"/>
  <c r="V68" i="2"/>
  <c r="Z68" i="2"/>
  <c r="AD68" i="2"/>
  <c r="F69" i="2"/>
  <c r="Q69" i="2"/>
  <c r="V69" i="2"/>
  <c r="Z69" i="2"/>
  <c r="AD69" i="2"/>
  <c r="E70" i="2"/>
  <c r="D70" i="2" s="1"/>
  <c r="G70" i="2"/>
  <c r="H70" i="2"/>
  <c r="I70" i="2"/>
  <c r="J70" i="2"/>
  <c r="K70" i="2"/>
  <c r="L70" i="2"/>
  <c r="M70" i="2"/>
  <c r="N70" i="2"/>
  <c r="O70" i="2"/>
  <c r="P70" i="2"/>
  <c r="R70" i="2"/>
  <c r="S70" i="2"/>
  <c r="T70" i="2"/>
  <c r="U70" i="2"/>
  <c r="W70" i="2"/>
  <c r="X70" i="2"/>
  <c r="Y70" i="2"/>
  <c r="AA70" i="2"/>
  <c r="AB70" i="2"/>
  <c r="AC70" i="2"/>
  <c r="AE70" i="2"/>
  <c r="AF70" i="2"/>
  <c r="AG70" i="2"/>
  <c r="AI70" i="2"/>
  <c r="AJ70" i="2"/>
  <c r="AK70" i="2"/>
  <c r="AL70" i="2"/>
  <c r="AM70" i="2"/>
  <c r="AN70" i="2"/>
  <c r="F72" i="2"/>
  <c r="Q72" i="2"/>
  <c r="V72" i="2"/>
  <c r="AD72" i="2"/>
  <c r="AH72" i="2"/>
  <c r="F73" i="2"/>
  <c r="Q73" i="2"/>
  <c r="V73" i="2"/>
  <c r="AD73" i="2"/>
  <c r="AH73" i="2"/>
  <c r="E74" i="2"/>
  <c r="D74" i="2" s="1"/>
  <c r="G74" i="2"/>
  <c r="H74" i="2"/>
  <c r="I74" i="2"/>
  <c r="J74" i="2"/>
  <c r="K74" i="2"/>
  <c r="L74" i="2"/>
  <c r="M74" i="2"/>
  <c r="N74" i="2"/>
  <c r="O74" i="2"/>
  <c r="P74" i="2"/>
  <c r="R74" i="2"/>
  <c r="S74" i="2"/>
  <c r="T74" i="2"/>
  <c r="U74" i="2"/>
  <c r="W74" i="2"/>
  <c r="X74" i="2"/>
  <c r="Y74" i="2"/>
  <c r="AA74" i="2"/>
  <c r="AB74" i="2"/>
  <c r="AC74" i="2"/>
  <c r="AE74" i="2"/>
  <c r="AF74" i="2"/>
  <c r="AG74" i="2"/>
  <c r="AI74" i="2"/>
  <c r="AJ74" i="2"/>
  <c r="AK74" i="2"/>
  <c r="AL74" i="2"/>
  <c r="AM74" i="2"/>
  <c r="AN74" i="2"/>
  <c r="AO74" i="2"/>
  <c r="AP74" i="2"/>
  <c r="V76" i="2"/>
  <c r="AD76" i="2"/>
  <c r="AH76" i="2"/>
  <c r="E78" i="2"/>
  <c r="D78" i="2" s="1"/>
  <c r="G78" i="2"/>
  <c r="G77" i="2" s="1"/>
  <c r="H78" i="2"/>
  <c r="H77" i="2" s="1"/>
  <c r="I78" i="2"/>
  <c r="I77" i="2" s="1"/>
  <c r="J78" i="2"/>
  <c r="J77" i="2" s="1"/>
  <c r="K78" i="2"/>
  <c r="K77" i="2" s="1"/>
  <c r="L78" i="2"/>
  <c r="L77" i="2" s="1"/>
  <c r="M78" i="2"/>
  <c r="M77" i="2" s="1"/>
  <c r="N78" i="2"/>
  <c r="N77" i="2" s="1"/>
  <c r="O78" i="2"/>
  <c r="O77" i="2" s="1"/>
  <c r="P78" i="2"/>
  <c r="P77" i="2" s="1"/>
  <c r="R78" i="2"/>
  <c r="R77" i="2" s="1"/>
  <c r="S78" i="2"/>
  <c r="S77" i="2" s="1"/>
  <c r="T78" i="2"/>
  <c r="T77" i="2" s="1"/>
  <c r="U78" i="2"/>
  <c r="U77" i="2" s="1"/>
  <c r="W78" i="2"/>
  <c r="W77" i="2" s="1"/>
  <c r="X78" i="2"/>
  <c r="X77" i="2" s="1"/>
  <c r="Y78" i="2"/>
  <c r="Y77" i="2" s="1"/>
  <c r="AA78" i="2"/>
  <c r="AB78" i="2"/>
  <c r="AB77" i="2" s="1"/>
  <c r="AC78" i="2"/>
  <c r="AC77" i="2" s="1"/>
  <c r="AE78" i="2"/>
  <c r="AE77" i="2" s="1"/>
  <c r="AF78" i="2"/>
  <c r="AF77" i="2" s="1"/>
  <c r="AG78" i="2"/>
  <c r="AG77" i="2" s="1"/>
  <c r="AI78" i="2"/>
  <c r="AJ78" i="2"/>
  <c r="AJ77" i="2" s="1"/>
  <c r="AK78" i="2"/>
  <c r="AK77" i="2" s="1"/>
  <c r="AL78" i="2"/>
  <c r="AL77" i="2" s="1"/>
  <c r="AM78" i="2"/>
  <c r="AM77" i="2" s="1"/>
  <c r="AN78" i="2"/>
  <c r="AN77" i="2" s="1"/>
  <c r="F80" i="2"/>
  <c r="Q80" i="2"/>
  <c r="V80" i="2"/>
  <c r="Z80" i="2"/>
  <c r="AD80" i="2"/>
  <c r="AH80" i="2"/>
  <c r="F81" i="2"/>
  <c r="Q81" i="2"/>
  <c r="V81" i="2"/>
  <c r="Z81" i="2"/>
  <c r="AD81" i="2"/>
  <c r="AH81" i="2"/>
  <c r="F82" i="2"/>
  <c r="Q82" i="2"/>
  <c r="V82" i="2"/>
  <c r="Z82" i="2"/>
  <c r="AD82" i="2"/>
  <c r="AH82" i="2"/>
  <c r="F83" i="2"/>
  <c r="Q83" i="2"/>
  <c r="AH83" i="2"/>
  <c r="F84" i="2"/>
  <c r="Q84" i="2"/>
  <c r="V84" i="2"/>
  <c r="Z84" i="2"/>
  <c r="AD84" i="2"/>
  <c r="E86" i="2"/>
  <c r="G86" i="2"/>
  <c r="H86" i="2"/>
  <c r="I86" i="2"/>
  <c r="J86" i="2"/>
  <c r="K86" i="2"/>
  <c r="L86" i="2"/>
  <c r="M86" i="2"/>
  <c r="N86" i="2"/>
  <c r="O86" i="2"/>
  <c r="P86" i="2"/>
  <c r="R86" i="2"/>
  <c r="S86" i="2"/>
  <c r="T86" i="2"/>
  <c r="U86" i="2"/>
  <c r="W86" i="2"/>
  <c r="X86" i="2"/>
  <c r="Y86" i="2"/>
  <c r="AA86" i="2"/>
  <c r="AB86" i="2"/>
  <c r="AC86" i="2"/>
  <c r="AE86" i="2"/>
  <c r="AF86" i="2"/>
  <c r="AG86" i="2"/>
  <c r="AI86" i="2"/>
  <c r="AJ86" i="2"/>
  <c r="AK86" i="2"/>
  <c r="AL86" i="2"/>
  <c r="AM86" i="2"/>
  <c r="AN86" i="2"/>
  <c r="F88" i="2"/>
  <c r="Q88" i="2"/>
  <c r="V88" i="2"/>
  <c r="Z88" i="2"/>
  <c r="AD88" i="2"/>
  <c r="AH88" i="2"/>
  <c r="E89" i="2"/>
  <c r="D89" i="2" s="1"/>
  <c r="G89" i="2"/>
  <c r="H89" i="2"/>
  <c r="I89" i="2"/>
  <c r="J89" i="2"/>
  <c r="K89" i="2"/>
  <c r="L89" i="2"/>
  <c r="M89" i="2"/>
  <c r="N89" i="2"/>
  <c r="O89" i="2"/>
  <c r="P89" i="2"/>
  <c r="R89" i="2"/>
  <c r="S89" i="2"/>
  <c r="T89" i="2"/>
  <c r="U89" i="2"/>
  <c r="W89" i="2"/>
  <c r="X89" i="2"/>
  <c r="Y89" i="2"/>
  <c r="AA89" i="2"/>
  <c r="AB89" i="2"/>
  <c r="AC89" i="2"/>
  <c r="AE89" i="2"/>
  <c r="AF89" i="2"/>
  <c r="AG89" i="2"/>
  <c r="AI89" i="2"/>
  <c r="AJ89" i="2"/>
  <c r="AK89" i="2"/>
  <c r="AL89" i="2"/>
  <c r="AM89" i="2"/>
  <c r="AN89" i="2"/>
  <c r="F91" i="2"/>
  <c r="Q91" i="2"/>
  <c r="V91" i="2"/>
  <c r="Z91" i="2"/>
  <c r="AD91" i="2"/>
  <c r="AH91" i="2"/>
  <c r="F92" i="2"/>
  <c r="Q92" i="2"/>
  <c r="V92" i="2"/>
  <c r="Z92" i="2"/>
  <c r="AD92" i="2"/>
  <c r="AH92" i="2"/>
  <c r="F93" i="2"/>
  <c r="Q93" i="2"/>
  <c r="V93" i="2"/>
  <c r="Z93" i="2"/>
  <c r="AD93" i="2"/>
  <c r="AH93" i="2"/>
  <c r="F94" i="2"/>
  <c r="Q94" i="2"/>
  <c r="V94" i="2"/>
  <c r="Z94" i="2"/>
  <c r="AD94" i="2"/>
  <c r="AH94" i="2"/>
  <c r="F95" i="2"/>
  <c r="E96" i="2"/>
  <c r="D96" i="2" s="1"/>
  <c r="G96" i="2"/>
  <c r="H96" i="2"/>
  <c r="I96" i="2"/>
  <c r="J96" i="2"/>
  <c r="K96" i="2"/>
  <c r="L96" i="2"/>
  <c r="M96" i="2"/>
  <c r="N96" i="2"/>
  <c r="O96" i="2"/>
  <c r="P96" i="2"/>
  <c r="R96" i="2"/>
  <c r="S96" i="2"/>
  <c r="T96" i="2"/>
  <c r="U96" i="2"/>
  <c r="W96" i="2"/>
  <c r="X96" i="2"/>
  <c r="Y96" i="2"/>
  <c r="AA96" i="2"/>
  <c r="AB96" i="2"/>
  <c r="AC96" i="2"/>
  <c r="AE96" i="2"/>
  <c r="AF96" i="2"/>
  <c r="AG96" i="2"/>
  <c r="AI96" i="2"/>
  <c r="AJ96" i="2"/>
  <c r="AK96" i="2"/>
  <c r="AL96" i="2"/>
  <c r="AM96" i="2"/>
  <c r="AN96" i="2"/>
  <c r="F98" i="2"/>
  <c r="Q98" i="2"/>
  <c r="V98" i="2"/>
  <c r="Z98" i="2"/>
  <c r="AD98" i="2"/>
  <c r="AH98" i="2"/>
  <c r="E100" i="2"/>
  <c r="G100" i="2"/>
  <c r="H100" i="2"/>
  <c r="I100" i="2"/>
  <c r="J100" i="2"/>
  <c r="K100" i="2"/>
  <c r="L100" i="2"/>
  <c r="M100" i="2"/>
  <c r="N100" i="2"/>
  <c r="O100" i="2"/>
  <c r="P100" i="2"/>
  <c r="R100" i="2"/>
  <c r="S100" i="2"/>
  <c r="T100" i="2"/>
  <c r="U100" i="2"/>
  <c r="W100" i="2"/>
  <c r="X100" i="2"/>
  <c r="Y100" i="2"/>
  <c r="AA100" i="2"/>
  <c r="AB100" i="2"/>
  <c r="AC100" i="2"/>
  <c r="AE100" i="2"/>
  <c r="AF100" i="2"/>
  <c r="AG100" i="2"/>
  <c r="AI100" i="2"/>
  <c r="AJ100" i="2"/>
  <c r="AK100" i="2"/>
  <c r="AL100" i="2"/>
  <c r="AM100" i="2"/>
  <c r="AN100" i="2"/>
  <c r="F102" i="2"/>
  <c r="F103" i="2"/>
  <c r="Q103" i="2"/>
  <c r="V103" i="2"/>
  <c r="Z103" i="2"/>
  <c r="AD103" i="2"/>
  <c r="AH103" i="2"/>
  <c r="F104" i="2"/>
  <c r="Q104" i="2"/>
  <c r="V104" i="2"/>
  <c r="Z104" i="2"/>
  <c r="AD104" i="2"/>
  <c r="AH104" i="2"/>
  <c r="F105" i="2"/>
  <c r="Q105" i="2"/>
  <c r="V105" i="2"/>
  <c r="Z105" i="2"/>
  <c r="AD105" i="2"/>
  <c r="AH105" i="2"/>
  <c r="E106" i="2"/>
  <c r="D106" i="2" s="1"/>
  <c r="G106" i="2"/>
  <c r="H106" i="2"/>
  <c r="I106" i="2"/>
  <c r="J106" i="2"/>
  <c r="K106" i="2"/>
  <c r="L106" i="2"/>
  <c r="M106" i="2"/>
  <c r="N106" i="2"/>
  <c r="O106" i="2"/>
  <c r="P106" i="2"/>
  <c r="R106" i="2"/>
  <c r="S106" i="2"/>
  <c r="T106" i="2"/>
  <c r="U106" i="2"/>
  <c r="W106" i="2"/>
  <c r="X106" i="2"/>
  <c r="Y106" i="2"/>
  <c r="AA106" i="2"/>
  <c r="AB106" i="2"/>
  <c r="AC106" i="2"/>
  <c r="AE106" i="2"/>
  <c r="AF106" i="2"/>
  <c r="AG106" i="2"/>
  <c r="AI106" i="2"/>
  <c r="AJ106" i="2"/>
  <c r="AK106" i="2"/>
  <c r="AL106" i="2"/>
  <c r="AM106" i="2"/>
  <c r="AN106" i="2"/>
  <c r="Q109" i="2"/>
  <c r="V109" i="2"/>
  <c r="Z109" i="2"/>
  <c r="AD109" i="2"/>
  <c r="AH109" i="2"/>
  <c r="Q110" i="2"/>
  <c r="V110" i="2"/>
  <c r="Z110" i="2"/>
  <c r="AD110" i="2"/>
  <c r="AH110" i="2"/>
  <c r="E111" i="2"/>
  <c r="D111" i="2" s="1"/>
  <c r="G111" i="2"/>
  <c r="H111" i="2"/>
  <c r="I111" i="2"/>
  <c r="J111" i="2"/>
  <c r="K111" i="2"/>
  <c r="L111" i="2"/>
  <c r="M111" i="2"/>
  <c r="N111" i="2"/>
  <c r="O111" i="2"/>
  <c r="P111" i="2"/>
  <c r="R111" i="2"/>
  <c r="S111" i="2"/>
  <c r="T111" i="2"/>
  <c r="U111" i="2"/>
  <c r="W111" i="2"/>
  <c r="X111" i="2"/>
  <c r="Y111" i="2"/>
  <c r="AA111" i="2"/>
  <c r="AB111" i="2"/>
  <c r="AC111" i="2"/>
  <c r="AE111" i="2"/>
  <c r="AF111" i="2"/>
  <c r="AG111" i="2"/>
  <c r="AI111" i="2"/>
  <c r="AJ111" i="2"/>
  <c r="AK111" i="2"/>
  <c r="AL111" i="2"/>
  <c r="AM111" i="2"/>
  <c r="AN111" i="2"/>
  <c r="F113" i="2"/>
  <c r="Q113" i="2"/>
  <c r="V113" i="2"/>
  <c r="Z113" i="2"/>
  <c r="AD113" i="2"/>
  <c r="AH113" i="2"/>
  <c r="E114" i="2"/>
  <c r="D114" i="2" s="1"/>
  <c r="G114" i="2"/>
  <c r="H114" i="2"/>
  <c r="I114" i="2"/>
  <c r="J114" i="2"/>
  <c r="K114" i="2"/>
  <c r="L114" i="2"/>
  <c r="M114" i="2"/>
  <c r="N114" i="2"/>
  <c r="O114" i="2"/>
  <c r="P114" i="2"/>
  <c r="R114" i="2"/>
  <c r="S114" i="2"/>
  <c r="T114" i="2"/>
  <c r="U114" i="2"/>
  <c r="W114" i="2"/>
  <c r="X114" i="2"/>
  <c r="Y114" i="2"/>
  <c r="AA114" i="2"/>
  <c r="AB114" i="2"/>
  <c r="AC114" i="2"/>
  <c r="AE114" i="2"/>
  <c r="AF114" i="2"/>
  <c r="AG114" i="2"/>
  <c r="AI114" i="2"/>
  <c r="AJ114" i="2"/>
  <c r="AK114" i="2"/>
  <c r="AL114" i="2"/>
  <c r="AM114" i="2"/>
  <c r="AN114" i="2"/>
  <c r="F116" i="2"/>
  <c r="Q116" i="2"/>
  <c r="V116" i="2"/>
  <c r="Z116" i="2"/>
  <c r="AD116" i="2"/>
  <c r="AH116" i="2"/>
  <c r="E117" i="2"/>
  <c r="D117" i="2" s="1"/>
  <c r="G117" i="2"/>
  <c r="H117" i="2"/>
  <c r="I117" i="2"/>
  <c r="J117" i="2"/>
  <c r="K117" i="2"/>
  <c r="L117" i="2"/>
  <c r="M117" i="2"/>
  <c r="N117" i="2"/>
  <c r="O117" i="2"/>
  <c r="P117" i="2"/>
  <c r="R117" i="2"/>
  <c r="S117" i="2"/>
  <c r="T117" i="2"/>
  <c r="U117" i="2"/>
  <c r="W117" i="2"/>
  <c r="X117" i="2"/>
  <c r="Y117" i="2"/>
  <c r="AA117" i="2"/>
  <c r="AB117" i="2"/>
  <c r="AC117" i="2"/>
  <c r="AE117" i="2"/>
  <c r="AF117" i="2"/>
  <c r="AG117" i="2"/>
  <c r="AI117" i="2"/>
  <c r="AJ117" i="2"/>
  <c r="AK117" i="2"/>
  <c r="AL117" i="2"/>
  <c r="AM117" i="2"/>
  <c r="AN117" i="2"/>
  <c r="F119" i="2"/>
  <c r="Q119" i="2"/>
  <c r="V119" i="2"/>
  <c r="Z119" i="2"/>
  <c r="AD119" i="2"/>
  <c r="AH119" i="2"/>
  <c r="F120" i="2"/>
  <c r="Q120" i="2"/>
  <c r="V120" i="2"/>
  <c r="Z120" i="2"/>
  <c r="AD120" i="2"/>
  <c r="AH120" i="2"/>
  <c r="F121" i="2"/>
  <c r="Q121" i="2"/>
  <c r="V121" i="2"/>
  <c r="Z121" i="2"/>
  <c r="AD121" i="2"/>
  <c r="AH121" i="2"/>
  <c r="F122" i="2"/>
  <c r="Q122" i="2"/>
  <c r="V122" i="2"/>
  <c r="Z122" i="2"/>
  <c r="AD122" i="2"/>
  <c r="AH122" i="2"/>
  <c r="F123" i="2"/>
  <c r="Q123" i="2"/>
  <c r="V123" i="2"/>
  <c r="Z123" i="2"/>
  <c r="AD123" i="2"/>
  <c r="AH123" i="2"/>
  <c r="E124" i="2"/>
  <c r="D124" i="2" s="1"/>
  <c r="G124" i="2"/>
  <c r="H124" i="2"/>
  <c r="I124" i="2"/>
  <c r="J124" i="2"/>
  <c r="K124" i="2"/>
  <c r="L124" i="2"/>
  <c r="M124" i="2"/>
  <c r="N124" i="2"/>
  <c r="O124" i="2"/>
  <c r="P124" i="2"/>
  <c r="R124" i="2"/>
  <c r="S124" i="2"/>
  <c r="T124" i="2"/>
  <c r="U124" i="2"/>
  <c r="W124" i="2"/>
  <c r="X124" i="2"/>
  <c r="Y124" i="2"/>
  <c r="AA124" i="2"/>
  <c r="AB124" i="2"/>
  <c r="AC124" i="2"/>
  <c r="AE124" i="2"/>
  <c r="AF124" i="2"/>
  <c r="AG124" i="2"/>
  <c r="AI124" i="2"/>
  <c r="AJ124" i="2"/>
  <c r="AK124" i="2"/>
  <c r="AL124" i="2"/>
  <c r="AM124" i="2"/>
  <c r="AN124" i="2"/>
  <c r="F126" i="2"/>
  <c r="Q126" i="2"/>
  <c r="V126" i="2"/>
  <c r="Z126" i="2"/>
  <c r="AD126" i="2"/>
  <c r="AH126" i="2"/>
  <c r="F127" i="2"/>
  <c r="Q127" i="2"/>
  <c r="V127" i="2"/>
  <c r="Z127" i="2"/>
  <c r="AD127" i="2"/>
  <c r="AH127" i="2"/>
  <c r="F128" i="2"/>
  <c r="Q128" i="2"/>
  <c r="V128" i="2"/>
  <c r="Z128" i="2"/>
  <c r="AD128" i="2"/>
  <c r="AH128" i="2"/>
  <c r="Q129" i="2"/>
  <c r="F130" i="2"/>
  <c r="Q130" i="2"/>
  <c r="V130" i="2"/>
  <c r="Z130" i="2"/>
  <c r="AD130" i="2"/>
  <c r="AH130" i="2"/>
  <c r="F131" i="2"/>
  <c r="Q131" i="2"/>
  <c r="V131" i="2"/>
  <c r="Z131" i="2"/>
  <c r="AD131" i="2"/>
  <c r="AH131" i="2"/>
  <c r="F132" i="2"/>
  <c r="Q132" i="2"/>
  <c r="V132" i="2"/>
  <c r="Z132" i="2"/>
  <c r="AD132" i="2"/>
  <c r="F133" i="2"/>
  <c r="E134" i="2"/>
  <c r="D134" i="2" s="1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W134" i="2"/>
  <c r="X134" i="2"/>
  <c r="Y134" i="2"/>
  <c r="AA134" i="2"/>
  <c r="AB134" i="2"/>
  <c r="AC134" i="2"/>
  <c r="AE134" i="2"/>
  <c r="AF134" i="2"/>
  <c r="AG134" i="2"/>
  <c r="AI134" i="2"/>
  <c r="AJ134" i="2"/>
  <c r="AK134" i="2"/>
  <c r="AL134" i="2"/>
  <c r="AM134" i="2"/>
  <c r="AN134" i="2"/>
  <c r="F136" i="2"/>
  <c r="Q136" i="2"/>
  <c r="V136" i="2"/>
  <c r="AH136" i="2"/>
  <c r="E137" i="2"/>
  <c r="D137" i="2" s="1"/>
  <c r="G137" i="2"/>
  <c r="H137" i="2"/>
  <c r="I137" i="2"/>
  <c r="J137" i="2"/>
  <c r="K137" i="2"/>
  <c r="L137" i="2"/>
  <c r="M137" i="2"/>
  <c r="N137" i="2"/>
  <c r="O137" i="2"/>
  <c r="P137" i="2"/>
  <c r="R137" i="2"/>
  <c r="S137" i="2"/>
  <c r="T137" i="2"/>
  <c r="U137" i="2"/>
  <c r="W137" i="2"/>
  <c r="X137" i="2"/>
  <c r="Y137" i="2"/>
  <c r="AA137" i="2"/>
  <c r="AB137" i="2"/>
  <c r="AC137" i="2"/>
  <c r="AE137" i="2"/>
  <c r="AF137" i="2"/>
  <c r="AG137" i="2"/>
  <c r="AI137" i="2"/>
  <c r="AJ137" i="2"/>
  <c r="AK137" i="2"/>
  <c r="AL137" i="2"/>
  <c r="AM137" i="2"/>
  <c r="AN137" i="2"/>
  <c r="Q139" i="2"/>
  <c r="V139" i="2"/>
  <c r="Z139" i="2"/>
  <c r="AD139" i="2"/>
  <c r="AH139" i="2"/>
  <c r="E140" i="2"/>
  <c r="D140" i="2" s="1"/>
  <c r="G140" i="2"/>
  <c r="H140" i="2"/>
  <c r="I140" i="2"/>
  <c r="J140" i="2"/>
  <c r="K140" i="2"/>
  <c r="L140" i="2"/>
  <c r="M140" i="2"/>
  <c r="N140" i="2"/>
  <c r="O140" i="2"/>
  <c r="P140" i="2"/>
  <c r="R140" i="2"/>
  <c r="S140" i="2"/>
  <c r="T140" i="2"/>
  <c r="U140" i="2"/>
  <c r="W140" i="2"/>
  <c r="X140" i="2"/>
  <c r="Y140" i="2"/>
  <c r="AA140" i="2"/>
  <c r="AB140" i="2"/>
  <c r="AC140" i="2"/>
  <c r="AE140" i="2"/>
  <c r="AF140" i="2"/>
  <c r="AG140" i="2"/>
  <c r="AI140" i="2"/>
  <c r="AJ140" i="2"/>
  <c r="AK140" i="2"/>
  <c r="AL140" i="2"/>
  <c r="AM140" i="2"/>
  <c r="AN140" i="2"/>
  <c r="Q142" i="2"/>
  <c r="AD142" i="2"/>
  <c r="AH142" i="2"/>
  <c r="E144" i="2"/>
  <c r="D144" i="2" s="1"/>
  <c r="G144" i="2"/>
  <c r="G143" i="2" s="1"/>
  <c r="H144" i="2"/>
  <c r="H143" i="2" s="1"/>
  <c r="I144" i="2"/>
  <c r="I143" i="2" s="1"/>
  <c r="J144" i="2"/>
  <c r="J143" i="2" s="1"/>
  <c r="K144" i="2"/>
  <c r="L144" i="2"/>
  <c r="L143" i="2" s="1"/>
  <c r="M144" i="2"/>
  <c r="M143" i="2" s="1"/>
  <c r="N144" i="2"/>
  <c r="N143" i="2" s="1"/>
  <c r="O144" i="2"/>
  <c r="O143" i="2" s="1"/>
  <c r="P144" i="2"/>
  <c r="P143" i="2" s="1"/>
  <c r="R144" i="2"/>
  <c r="R143" i="2" s="1"/>
  <c r="S144" i="2"/>
  <c r="T144" i="2"/>
  <c r="T143" i="2" s="1"/>
  <c r="U144" i="2"/>
  <c r="U143" i="2" s="1"/>
  <c r="W144" i="2"/>
  <c r="W143" i="2" s="1"/>
  <c r="X144" i="2"/>
  <c r="Y144" i="2"/>
  <c r="AA144" i="2"/>
  <c r="AA143" i="2" s="1"/>
  <c r="AB144" i="2"/>
  <c r="AC144" i="2"/>
  <c r="AE144" i="2"/>
  <c r="AE143" i="2" s="1"/>
  <c r="AF144" i="2"/>
  <c r="AG144" i="2"/>
  <c r="AI144" i="2"/>
  <c r="AJ144" i="2"/>
  <c r="AJ143" i="2" s="1"/>
  <c r="AK144" i="2"/>
  <c r="AK143" i="2" s="1"/>
  <c r="AL144" i="2"/>
  <c r="AL143" i="2" s="1"/>
  <c r="AM144" i="2"/>
  <c r="AM143" i="2" s="1"/>
  <c r="AN144" i="2"/>
  <c r="AN143" i="2" s="1"/>
  <c r="F146" i="2"/>
  <c r="Q146" i="2"/>
  <c r="V146" i="2"/>
  <c r="Z146" i="2"/>
  <c r="AD146" i="2"/>
  <c r="F147" i="2"/>
  <c r="Q147" i="2"/>
  <c r="V147" i="2"/>
  <c r="Z147" i="2"/>
  <c r="AD147" i="2"/>
  <c r="F148" i="2"/>
  <c r="Q148" i="2"/>
  <c r="V148" i="2"/>
  <c r="Z148" i="2"/>
  <c r="AD148" i="2"/>
  <c r="F149" i="2"/>
  <c r="Q149" i="2"/>
  <c r="V149" i="2"/>
  <c r="Z149" i="2"/>
  <c r="AD149" i="2"/>
  <c r="F150" i="2"/>
  <c r="Q150" i="2"/>
  <c r="Z150" i="2"/>
  <c r="AD150" i="2"/>
  <c r="F151" i="2"/>
  <c r="V151" i="2"/>
  <c r="Z151" i="2"/>
  <c r="AD151" i="2"/>
  <c r="E152" i="2"/>
  <c r="D152" i="2" s="1"/>
  <c r="G152" i="2"/>
  <c r="H152" i="2"/>
  <c r="I152" i="2"/>
  <c r="J152" i="2"/>
  <c r="K152" i="2"/>
  <c r="L152" i="2"/>
  <c r="M152" i="2"/>
  <c r="N152" i="2"/>
  <c r="O152" i="2"/>
  <c r="P152" i="2"/>
  <c r="R152" i="2"/>
  <c r="S152" i="2"/>
  <c r="T152" i="2"/>
  <c r="U152" i="2"/>
  <c r="W152" i="2"/>
  <c r="X152" i="2"/>
  <c r="Y152" i="2"/>
  <c r="AA152" i="2"/>
  <c r="AB152" i="2"/>
  <c r="AC152" i="2"/>
  <c r="AE152" i="2"/>
  <c r="AF152" i="2"/>
  <c r="AG152" i="2"/>
  <c r="AI152" i="2"/>
  <c r="AJ152" i="2"/>
  <c r="AK152" i="2"/>
  <c r="AL152" i="2"/>
  <c r="AM152" i="2"/>
  <c r="AN152" i="2"/>
  <c r="F154" i="2"/>
  <c r="V154" i="2"/>
  <c r="F155" i="2"/>
  <c r="Q155" i="2"/>
  <c r="V155" i="2"/>
  <c r="AD155" i="2"/>
  <c r="F156" i="2"/>
  <c r="Q156" i="2"/>
  <c r="V156" i="2"/>
  <c r="Z156" i="2"/>
  <c r="AD156" i="2"/>
  <c r="AH156" i="2"/>
  <c r="E158" i="2"/>
  <c r="G158" i="2"/>
  <c r="H158" i="2"/>
  <c r="I158" i="2"/>
  <c r="J158" i="2"/>
  <c r="K158" i="2"/>
  <c r="L158" i="2"/>
  <c r="M158" i="2"/>
  <c r="N158" i="2"/>
  <c r="O158" i="2"/>
  <c r="P158" i="2"/>
  <c r="R158" i="2"/>
  <c r="S158" i="2"/>
  <c r="T158" i="2"/>
  <c r="U158" i="2"/>
  <c r="U157" i="2" s="1"/>
  <c r="W158" i="2"/>
  <c r="X158" i="2"/>
  <c r="Y158" i="2"/>
  <c r="AA158" i="2"/>
  <c r="AB158" i="2"/>
  <c r="AC158" i="2"/>
  <c r="AE158" i="2"/>
  <c r="AF158" i="2"/>
  <c r="AG158" i="2"/>
  <c r="AI158" i="2"/>
  <c r="AJ158" i="2"/>
  <c r="AK158" i="2"/>
  <c r="AL158" i="2"/>
  <c r="AM158" i="2"/>
  <c r="AN158" i="2"/>
  <c r="F160" i="2"/>
  <c r="Q160" i="2"/>
  <c r="V160" i="2"/>
  <c r="Z160" i="2"/>
  <c r="AD160" i="2"/>
  <c r="AH160" i="2"/>
  <c r="E161" i="2"/>
  <c r="D161" i="2" s="1"/>
  <c r="G161" i="2"/>
  <c r="H161" i="2"/>
  <c r="I161" i="2"/>
  <c r="J161" i="2"/>
  <c r="K161" i="2"/>
  <c r="L161" i="2"/>
  <c r="M161" i="2"/>
  <c r="N161" i="2"/>
  <c r="O161" i="2"/>
  <c r="P161" i="2"/>
  <c r="R161" i="2"/>
  <c r="S161" i="2"/>
  <c r="T161" i="2"/>
  <c r="U161" i="2"/>
  <c r="W161" i="2"/>
  <c r="X161" i="2"/>
  <c r="Y161" i="2"/>
  <c r="AA161" i="2"/>
  <c r="AB161" i="2"/>
  <c r="AC161" i="2"/>
  <c r="AE161" i="2"/>
  <c r="AF161" i="2"/>
  <c r="AG161" i="2"/>
  <c r="AI161" i="2"/>
  <c r="AJ161" i="2"/>
  <c r="AK161" i="2"/>
  <c r="AL161" i="2"/>
  <c r="AM161" i="2"/>
  <c r="AN161" i="2"/>
  <c r="F163" i="2"/>
  <c r="Q163" i="2"/>
  <c r="V163" i="2"/>
  <c r="Z163" i="2"/>
  <c r="AD163" i="2"/>
  <c r="AH163" i="2"/>
  <c r="E164" i="2"/>
  <c r="D164" i="2" s="1"/>
  <c r="G164" i="2"/>
  <c r="H164" i="2"/>
  <c r="I164" i="2"/>
  <c r="J164" i="2"/>
  <c r="K164" i="2"/>
  <c r="L164" i="2"/>
  <c r="M164" i="2"/>
  <c r="N164" i="2"/>
  <c r="O164" i="2"/>
  <c r="P164" i="2"/>
  <c r="R164" i="2"/>
  <c r="S164" i="2"/>
  <c r="T164" i="2"/>
  <c r="U164" i="2"/>
  <c r="W164" i="2"/>
  <c r="X164" i="2"/>
  <c r="Y164" i="2"/>
  <c r="AA164" i="2"/>
  <c r="AB164" i="2"/>
  <c r="AC164" i="2"/>
  <c r="AE164" i="2"/>
  <c r="AF164" i="2"/>
  <c r="AG164" i="2"/>
  <c r="AI164" i="2"/>
  <c r="AJ164" i="2"/>
  <c r="AK164" i="2"/>
  <c r="AL164" i="2"/>
  <c r="AM164" i="2"/>
  <c r="AN164" i="2"/>
  <c r="F166" i="2"/>
  <c r="Q166" i="2"/>
  <c r="V166" i="2"/>
  <c r="Z166" i="2"/>
  <c r="AD166" i="2"/>
  <c r="AH166" i="2"/>
  <c r="F167" i="2"/>
  <c r="Q167" i="2"/>
  <c r="V167" i="2"/>
  <c r="Z167" i="2"/>
  <c r="AD167" i="2"/>
  <c r="AH167" i="2"/>
  <c r="F168" i="2"/>
  <c r="Q168" i="2"/>
  <c r="V168" i="2"/>
  <c r="Z168" i="2"/>
  <c r="AD168" i="2"/>
  <c r="AH168" i="2"/>
  <c r="E169" i="2"/>
  <c r="D169" i="2" s="1"/>
  <c r="G169" i="2"/>
  <c r="H169" i="2"/>
  <c r="I169" i="2"/>
  <c r="J169" i="2"/>
  <c r="K169" i="2"/>
  <c r="L169" i="2"/>
  <c r="M169" i="2"/>
  <c r="N169" i="2"/>
  <c r="O169" i="2"/>
  <c r="P169" i="2"/>
  <c r="R169" i="2"/>
  <c r="S169" i="2"/>
  <c r="T169" i="2"/>
  <c r="U169" i="2"/>
  <c r="W169" i="2"/>
  <c r="X169" i="2"/>
  <c r="Y169" i="2"/>
  <c r="AA169" i="2"/>
  <c r="AB169" i="2"/>
  <c r="AC169" i="2"/>
  <c r="AE169" i="2"/>
  <c r="AF169" i="2"/>
  <c r="AG169" i="2"/>
  <c r="AI169" i="2"/>
  <c r="AJ169" i="2"/>
  <c r="AK169" i="2"/>
  <c r="AL169" i="2"/>
  <c r="AM169" i="2"/>
  <c r="AN169" i="2"/>
  <c r="F171" i="2"/>
  <c r="Q171" i="2"/>
  <c r="V171" i="2"/>
  <c r="Z171" i="2"/>
  <c r="AD171" i="2"/>
  <c r="AH171" i="2"/>
  <c r="E173" i="2"/>
  <c r="E172" i="2" s="1"/>
  <c r="D172" i="2" s="1"/>
  <c r="G173" i="2"/>
  <c r="H173" i="2"/>
  <c r="H172" i="2" s="1"/>
  <c r="I173" i="2"/>
  <c r="I172" i="2" s="1"/>
  <c r="J173" i="2"/>
  <c r="J172" i="2" s="1"/>
  <c r="K173" i="2"/>
  <c r="K172" i="2" s="1"/>
  <c r="L173" i="2"/>
  <c r="L172" i="2" s="1"/>
  <c r="M173" i="2"/>
  <c r="M172" i="2" s="1"/>
  <c r="N173" i="2"/>
  <c r="N172" i="2" s="1"/>
  <c r="O173" i="2"/>
  <c r="O172" i="2" s="1"/>
  <c r="P173" i="2"/>
  <c r="P172" i="2" s="1"/>
  <c r="R173" i="2"/>
  <c r="R172" i="2" s="1"/>
  <c r="S173" i="2"/>
  <c r="S172" i="2" s="1"/>
  <c r="T173" i="2"/>
  <c r="T172" i="2" s="1"/>
  <c r="U173" i="2"/>
  <c r="U172" i="2" s="1"/>
  <c r="W173" i="2"/>
  <c r="X173" i="2"/>
  <c r="X172" i="2" s="1"/>
  <c r="Y173" i="2"/>
  <c r="Y172" i="2" s="1"/>
  <c r="AA173" i="2"/>
  <c r="AA172" i="2" s="1"/>
  <c r="AB173" i="2"/>
  <c r="AB172" i="2" s="1"/>
  <c r="AC173" i="2"/>
  <c r="AE173" i="2"/>
  <c r="AF173" i="2"/>
  <c r="AF172" i="2" s="1"/>
  <c r="AG173" i="2"/>
  <c r="AG172" i="2" s="1"/>
  <c r="AI173" i="2"/>
  <c r="AI172" i="2" s="1"/>
  <c r="AJ173" i="2"/>
  <c r="AJ172" i="2" s="1"/>
  <c r="AK173" i="2"/>
  <c r="AK172" i="2" s="1"/>
  <c r="AL173" i="2"/>
  <c r="AL172" i="2" s="1"/>
  <c r="AM173" i="2"/>
  <c r="AM172" i="2" s="1"/>
  <c r="AN173" i="2"/>
  <c r="AN172" i="2" s="1"/>
  <c r="F175" i="2"/>
  <c r="Q175" i="2"/>
  <c r="F176" i="2"/>
  <c r="Q176" i="2"/>
  <c r="V176" i="2"/>
  <c r="Z176" i="2"/>
  <c r="AD176" i="2"/>
  <c r="AH176" i="2"/>
  <c r="F177" i="2"/>
  <c r="Q177" i="2"/>
  <c r="V177" i="2"/>
  <c r="Z177" i="2"/>
  <c r="AD177" i="2"/>
  <c r="AH177" i="2"/>
  <c r="E179" i="2"/>
  <c r="D179" i="2" s="1"/>
  <c r="G179" i="2"/>
  <c r="G178" i="2" s="1"/>
  <c r="H179" i="2"/>
  <c r="H178" i="2" s="1"/>
  <c r="I179" i="2"/>
  <c r="J179" i="2"/>
  <c r="J178" i="2" s="1"/>
  <c r="K179" i="2"/>
  <c r="K178" i="2" s="1"/>
  <c r="L179" i="2"/>
  <c r="L178" i="2" s="1"/>
  <c r="M179" i="2"/>
  <c r="M178" i="2" s="1"/>
  <c r="N179" i="2"/>
  <c r="N178" i="2" s="1"/>
  <c r="O179" i="2"/>
  <c r="O178" i="2" s="1"/>
  <c r="P179" i="2"/>
  <c r="P178" i="2" s="1"/>
  <c r="R179" i="2"/>
  <c r="R178" i="2" s="1"/>
  <c r="S179" i="2"/>
  <c r="S178" i="2" s="1"/>
  <c r="T179" i="2"/>
  <c r="T178" i="2" s="1"/>
  <c r="U179" i="2"/>
  <c r="U178" i="2" s="1"/>
  <c r="W179" i="2"/>
  <c r="X179" i="2"/>
  <c r="Y179" i="2"/>
  <c r="AA179" i="2"/>
  <c r="AB179" i="2"/>
  <c r="AC179" i="2"/>
  <c r="AE179" i="2"/>
  <c r="AF179" i="2"/>
  <c r="AG179" i="2"/>
  <c r="AI179" i="2"/>
  <c r="AJ179" i="2"/>
  <c r="AK179" i="2"/>
  <c r="AL179" i="2"/>
  <c r="AM179" i="2"/>
  <c r="AN179" i="2"/>
  <c r="Q181" i="2"/>
  <c r="AD181" i="2"/>
  <c r="Q182" i="2"/>
  <c r="V182" i="2"/>
  <c r="Z182" i="2"/>
  <c r="AD182" i="2"/>
  <c r="E183" i="2"/>
  <c r="D183" i="2" s="1"/>
  <c r="G183" i="2"/>
  <c r="H183" i="2"/>
  <c r="I183" i="2"/>
  <c r="J183" i="2"/>
  <c r="K183" i="2"/>
  <c r="L183" i="2"/>
  <c r="M183" i="2"/>
  <c r="N183" i="2"/>
  <c r="O183" i="2"/>
  <c r="P183" i="2"/>
  <c r="R183" i="2"/>
  <c r="S183" i="2"/>
  <c r="T183" i="2"/>
  <c r="U183" i="2"/>
  <c r="W183" i="2"/>
  <c r="X183" i="2"/>
  <c r="Y183" i="2"/>
  <c r="AA183" i="2"/>
  <c r="AB183" i="2"/>
  <c r="AC183" i="2"/>
  <c r="AE183" i="2"/>
  <c r="AF183" i="2"/>
  <c r="AG183" i="2"/>
  <c r="AI183" i="2"/>
  <c r="AJ183" i="2"/>
  <c r="AK183" i="2"/>
  <c r="AL183" i="2"/>
  <c r="AM183" i="2"/>
  <c r="AN183" i="2"/>
  <c r="Q185" i="2"/>
  <c r="V185" i="2"/>
  <c r="Z185" i="2"/>
  <c r="AD185" i="2"/>
  <c r="AH185" i="2"/>
  <c r="F186" i="2"/>
  <c r="Q186" i="2"/>
  <c r="V186" i="2"/>
  <c r="Z186" i="2"/>
  <c r="AD186" i="2"/>
  <c r="AH186" i="2"/>
  <c r="F187" i="2"/>
  <c r="Q187" i="2"/>
  <c r="V187" i="2"/>
  <c r="Z187" i="2"/>
  <c r="AD187" i="2"/>
  <c r="AH187" i="2"/>
  <c r="F188" i="2"/>
  <c r="Q188" i="2"/>
  <c r="V188" i="2"/>
  <c r="Z188" i="2"/>
  <c r="AD188" i="2"/>
  <c r="F189" i="2"/>
  <c r="Q189" i="2"/>
  <c r="V189" i="2"/>
  <c r="Z189" i="2"/>
  <c r="AH189" i="2"/>
  <c r="E190" i="2"/>
  <c r="D190" i="2" s="1"/>
  <c r="G190" i="2"/>
  <c r="H190" i="2"/>
  <c r="I190" i="2"/>
  <c r="J190" i="2"/>
  <c r="K190" i="2"/>
  <c r="L190" i="2"/>
  <c r="M190" i="2"/>
  <c r="N190" i="2"/>
  <c r="O190" i="2"/>
  <c r="P190" i="2"/>
  <c r="R190" i="2"/>
  <c r="S190" i="2"/>
  <c r="T190" i="2"/>
  <c r="U190" i="2"/>
  <c r="W190" i="2"/>
  <c r="X190" i="2"/>
  <c r="Y190" i="2"/>
  <c r="AA190" i="2"/>
  <c r="AB190" i="2"/>
  <c r="AC190" i="2"/>
  <c r="AE190" i="2"/>
  <c r="AF190" i="2"/>
  <c r="AG190" i="2"/>
  <c r="AI190" i="2"/>
  <c r="AJ190" i="2"/>
  <c r="AK190" i="2"/>
  <c r="AL190" i="2"/>
  <c r="AM190" i="2"/>
  <c r="AN190" i="2"/>
  <c r="F192" i="2"/>
  <c r="Q192" i="2"/>
  <c r="V192" i="2"/>
  <c r="Z192" i="2"/>
  <c r="AD192" i="2"/>
  <c r="AH192" i="2"/>
  <c r="E195" i="2"/>
  <c r="D195" i="2" s="1"/>
  <c r="G195" i="2"/>
  <c r="H195" i="2"/>
  <c r="I195" i="2"/>
  <c r="J195" i="2"/>
  <c r="K195" i="2"/>
  <c r="L195" i="2"/>
  <c r="M195" i="2"/>
  <c r="N195" i="2"/>
  <c r="O195" i="2"/>
  <c r="P195" i="2"/>
  <c r="R195" i="2"/>
  <c r="S195" i="2"/>
  <c r="T195" i="2"/>
  <c r="U195" i="2"/>
  <c r="W195" i="2"/>
  <c r="X195" i="2"/>
  <c r="Y195" i="2"/>
  <c r="AA195" i="2"/>
  <c r="AB195" i="2"/>
  <c r="AC195" i="2"/>
  <c r="AE195" i="2"/>
  <c r="AF195" i="2"/>
  <c r="AG195" i="2"/>
  <c r="AI195" i="2"/>
  <c r="AJ195" i="2"/>
  <c r="AK195" i="2"/>
  <c r="AL195" i="2"/>
  <c r="AM195" i="2"/>
  <c r="AN195" i="2"/>
  <c r="F197" i="2"/>
  <c r="Q197" i="2"/>
  <c r="V197" i="2"/>
  <c r="Z197" i="2"/>
  <c r="AD197" i="2"/>
  <c r="AH197" i="2"/>
  <c r="F198" i="2"/>
  <c r="Q198" i="2"/>
  <c r="V198" i="2"/>
  <c r="Z198" i="2"/>
  <c r="AD198" i="2"/>
  <c r="AH198" i="2"/>
  <c r="F199" i="2"/>
  <c r="Q199" i="2"/>
  <c r="V199" i="2"/>
  <c r="Z199" i="2"/>
  <c r="AD199" i="2"/>
  <c r="AH199" i="2"/>
  <c r="F200" i="2"/>
  <c r="Q200" i="2"/>
  <c r="V200" i="2"/>
  <c r="Z200" i="2"/>
  <c r="AD200" i="2"/>
  <c r="AH200" i="2"/>
  <c r="F201" i="2"/>
  <c r="Q201" i="2"/>
  <c r="V201" i="2"/>
  <c r="Z201" i="2"/>
  <c r="AD201" i="2"/>
  <c r="E202" i="2"/>
  <c r="D202" i="2" s="1"/>
  <c r="G202" i="2"/>
  <c r="H202" i="2"/>
  <c r="I202" i="2"/>
  <c r="J202" i="2"/>
  <c r="K202" i="2"/>
  <c r="L202" i="2"/>
  <c r="M202" i="2"/>
  <c r="N202" i="2"/>
  <c r="O202" i="2"/>
  <c r="P202" i="2"/>
  <c r="R202" i="2"/>
  <c r="S202" i="2"/>
  <c r="T202" i="2"/>
  <c r="U202" i="2"/>
  <c r="W202" i="2"/>
  <c r="X202" i="2"/>
  <c r="Y202" i="2"/>
  <c r="AA202" i="2"/>
  <c r="AB202" i="2"/>
  <c r="AC202" i="2"/>
  <c r="AE202" i="2"/>
  <c r="AF202" i="2"/>
  <c r="AG202" i="2"/>
  <c r="AI202" i="2"/>
  <c r="AJ202" i="2"/>
  <c r="AK202" i="2"/>
  <c r="AL202" i="2"/>
  <c r="AM202" i="2"/>
  <c r="AN202" i="2"/>
  <c r="Q204" i="2"/>
  <c r="V204" i="2"/>
  <c r="Z204" i="2"/>
  <c r="AD204" i="2"/>
  <c r="E205" i="2"/>
  <c r="D205" i="2" s="1"/>
  <c r="G205" i="2"/>
  <c r="H205" i="2"/>
  <c r="I205" i="2"/>
  <c r="J205" i="2"/>
  <c r="K205" i="2"/>
  <c r="L205" i="2"/>
  <c r="M205" i="2"/>
  <c r="N205" i="2"/>
  <c r="O205" i="2"/>
  <c r="P205" i="2"/>
  <c r="R205" i="2"/>
  <c r="S205" i="2"/>
  <c r="T205" i="2"/>
  <c r="U205" i="2"/>
  <c r="W205" i="2"/>
  <c r="X205" i="2"/>
  <c r="Y205" i="2"/>
  <c r="AA205" i="2"/>
  <c r="AB205" i="2"/>
  <c r="AC205" i="2"/>
  <c r="AE205" i="2"/>
  <c r="AF205" i="2"/>
  <c r="AG205" i="2"/>
  <c r="AI205" i="2"/>
  <c r="AJ205" i="2"/>
  <c r="AK205" i="2"/>
  <c r="AL205" i="2"/>
  <c r="AM205" i="2"/>
  <c r="AN205" i="2"/>
  <c r="E209" i="2"/>
  <c r="D209" i="2" s="1"/>
  <c r="G209" i="2"/>
  <c r="H209" i="2"/>
  <c r="I209" i="2"/>
  <c r="J209" i="2"/>
  <c r="K209" i="2"/>
  <c r="L209" i="2"/>
  <c r="M209" i="2"/>
  <c r="N209" i="2"/>
  <c r="O209" i="2"/>
  <c r="P209" i="2"/>
  <c r="R209" i="2"/>
  <c r="S209" i="2"/>
  <c r="T209" i="2"/>
  <c r="U209" i="2"/>
  <c r="W209" i="2"/>
  <c r="X209" i="2"/>
  <c r="Y209" i="2"/>
  <c r="AA209" i="2"/>
  <c r="AB209" i="2"/>
  <c r="AC209" i="2"/>
  <c r="AE209" i="2"/>
  <c r="AF209" i="2"/>
  <c r="AG209" i="2"/>
  <c r="AI209" i="2"/>
  <c r="AJ209" i="2"/>
  <c r="AK209" i="2"/>
  <c r="AL209" i="2"/>
  <c r="AM209" i="2"/>
  <c r="AN209" i="2"/>
  <c r="F211" i="2"/>
  <c r="Q211" i="2"/>
  <c r="V211" i="2"/>
  <c r="Z211" i="2"/>
  <c r="AD211" i="2"/>
  <c r="AH211" i="2"/>
  <c r="E212" i="2"/>
  <c r="D212" i="2" s="1"/>
  <c r="G212" i="2"/>
  <c r="H212" i="2"/>
  <c r="I212" i="2"/>
  <c r="J212" i="2"/>
  <c r="K212" i="2"/>
  <c r="L212" i="2"/>
  <c r="M212" i="2"/>
  <c r="N212" i="2"/>
  <c r="O212" i="2"/>
  <c r="P212" i="2"/>
  <c r="R212" i="2"/>
  <c r="S212" i="2"/>
  <c r="T212" i="2"/>
  <c r="U212" i="2"/>
  <c r="W212" i="2"/>
  <c r="X212" i="2"/>
  <c r="Y212" i="2"/>
  <c r="AA212" i="2"/>
  <c r="AB212" i="2"/>
  <c r="AC212" i="2"/>
  <c r="AE212" i="2"/>
  <c r="AF212" i="2"/>
  <c r="AG212" i="2"/>
  <c r="AI212" i="2"/>
  <c r="AJ212" i="2"/>
  <c r="AK212" i="2"/>
  <c r="AL212" i="2"/>
  <c r="AM212" i="2"/>
  <c r="AN212" i="2"/>
  <c r="Q214" i="2"/>
  <c r="E216" i="2"/>
  <c r="D216" i="2" s="1"/>
  <c r="G216" i="2"/>
  <c r="H216" i="2"/>
  <c r="I216" i="2"/>
  <c r="J216" i="2"/>
  <c r="K216" i="2"/>
  <c r="L216" i="2"/>
  <c r="M216" i="2"/>
  <c r="N216" i="2"/>
  <c r="O216" i="2"/>
  <c r="P216" i="2"/>
  <c r="R216" i="2"/>
  <c r="S216" i="2"/>
  <c r="T216" i="2"/>
  <c r="U216" i="2"/>
  <c r="W216" i="2"/>
  <c r="X216" i="2"/>
  <c r="Y216" i="2"/>
  <c r="AA216" i="2"/>
  <c r="AB216" i="2"/>
  <c r="AC216" i="2"/>
  <c r="AE216" i="2"/>
  <c r="AF216" i="2"/>
  <c r="AG216" i="2"/>
  <c r="AI216" i="2"/>
  <c r="AJ216" i="2"/>
  <c r="AK216" i="2"/>
  <c r="AL216" i="2"/>
  <c r="AM216" i="2"/>
  <c r="AN216" i="2"/>
  <c r="F218" i="2"/>
  <c r="V218" i="2"/>
  <c r="Z218" i="2"/>
  <c r="AD218" i="2"/>
  <c r="AH218" i="2"/>
  <c r="E219" i="2"/>
  <c r="G219" i="2"/>
  <c r="H219" i="2"/>
  <c r="I219" i="2"/>
  <c r="J219" i="2"/>
  <c r="K219" i="2"/>
  <c r="L219" i="2"/>
  <c r="M219" i="2"/>
  <c r="N219" i="2"/>
  <c r="O219" i="2"/>
  <c r="P219" i="2"/>
  <c r="R219" i="2"/>
  <c r="S219" i="2"/>
  <c r="T219" i="2"/>
  <c r="U219" i="2"/>
  <c r="W219" i="2"/>
  <c r="X219" i="2"/>
  <c r="Y219" i="2"/>
  <c r="AA219" i="2"/>
  <c r="AB219" i="2"/>
  <c r="AC219" i="2"/>
  <c r="AE219" i="2"/>
  <c r="AF219" i="2"/>
  <c r="AG219" i="2"/>
  <c r="AI219" i="2"/>
  <c r="AJ219" i="2"/>
  <c r="AK219" i="2"/>
  <c r="AL219" i="2"/>
  <c r="AM219" i="2"/>
  <c r="AN219" i="2"/>
  <c r="F221" i="2"/>
  <c r="Q221" i="2"/>
  <c r="V221" i="2"/>
  <c r="Z221" i="2"/>
  <c r="AH221" i="2"/>
  <c r="E223" i="2"/>
  <c r="D223" i="2" s="1"/>
  <c r="G223" i="2"/>
  <c r="H223" i="2"/>
  <c r="I223" i="2"/>
  <c r="J223" i="2"/>
  <c r="K223" i="2"/>
  <c r="L223" i="2"/>
  <c r="M223" i="2"/>
  <c r="N223" i="2"/>
  <c r="O223" i="2"/>
  <c r="P223" i="2"/>
  <c r="R223" i="2"/>
  <c r="S223" i="2"/>
  <c r="T223" i="2"/>
  <c r="U223" i="2"/>
  <c r="W223" i="2"/>
  <c r="X223" i="2"/>
  <c r="Y223" i="2"/>
  <c r="AA223" i="2"/>
  <c r="AB223" i="2"/>
  <c r="AC223" i="2"/>
  <c r="AE223" i="2"/>
  <c r="AF223" i="2"/>
  <c r="AG223" i="2"/>
  <c r="AI223" i="2"/>
  <c r="AJ223" i="2"/>
  <c r="AK223" i="2"/>
  <c r="AL223" i="2"/>
  <c r="AM223" i="2"/>
  <c r="AN223" i="2"/>
  <c r="F225" i="2"/>
  <c r="V225" i="2"/>
  <c r="Z225" i="2"/>
  <c r="AD225" i="2"/>
  <c r="F226" i="2"/>
  <c r="Q226" i="2"/>
  <c r="V226" i="2"/>
  <c r="F227" i="2"/>
  <c r="Q227" i="2"/>
  <c r="V227" i="2"/>
  <c r="Z227" i="2"/>
  <c r="E228" i="2"/>
  <c r="D228" i="2" s="1"/>
  <c r="G228" i="2"/>
  <c r="H228" i="2"/>
  <c r="I228" i="2"/>
  <c r="J228" i="2"/>
  <c r="K228" i="2"/>
  <c r="L228" i="2"/>
  <c r="M228" i="2"/>
  <c r="N228" i="2"/>
  <c r="O228" i="2"/>
  <c r="P228" i="2"/>
  <c r="R228" i="2"/>
  <c r="S228" i="2"/>
  <c r="T228" i="2"/>
  <c r="U228" i="2"/>
  <c r="W228" i="2"/>
  <c r="X228" i="2"/>
  <c r="Y228" i="2"/>
  <c r="AA228" i="2"/>
  <c r="AB228" i="2"/>
  <c r="AC228" i="2"/>
  <c r="AE228" i="2"/>
  <c r="AF228" i="2"/>
  <c r="AG228" i="2"/>
  <c r="AI228" i="2"/>
  <c r="AJ228" i="2"/>
  <c r="AK228" i="2"/>
  <c r="AL228" i="2"/>
  <c r="AM228" i="2"/>
  <c r="AN228" i="2"/>
  <c r="F230" i="2"/>
  <c r="V230" i="2"/>
  <c r="Z230" i="2"/>
  <c r="AH230" i="2"/>
  <c r="F231" i="2"/>
  <c r="Q231" i="2"/>
  <c r="V231" i="2"/>
  <c r="AH231" i="2"/>
  <c r="F232" i="2"/>
  <c r="Q232" i="2"/>
  <c r="V232" i="2"/>
  <c r="Z232" i="2"/>
  <c r="AD232" i="2"/>
  <c r="E233" i="2"/>
  <c r="D233" i="2" s="1"/>
  <c r="G233" i="2"/>
  <c r="H233" i="2"/>
  <c r="I233" i="2"/>
  <c r="J233" i="2"/>
  <c r="K233" i="2"/>
  <c r="L233" i="2"/>
  <c r="M233" i="2"/>
  <c r="N233" i="2"/>
  <c r="O233" i="2"/>
  <c r="P233" i="2"/>
  <c r="R233" i="2"/>
  <c r="S233" i="2"/>
  <c r="T233" i="2"/>
  <c r="U233" i="2"/>
  <c r="W233" i="2"/>
  <c r="X233" i="2"/>
  <c r="Y233" i="2"/>
  <c r="AA233" i="2"/>
  <c r="AB233" i="2"/>
  <c r="AC233" i="2"/>
  <c r="AE233" i="2"/>
  <c r="AF233" i="2"/>
  <c r="AG233" i="2"/>
  <c r="AI233" i="2"/>
  <c r="AJ233" i="2"/>
  <c r="AK233" i="2"/>
  <c r="AL233" i="2"/>
  <c r="AM233" i="2"/>
  <c r="AN233" i="2"/>
  <c r="F235" i="2"/>
  <c r="V235" i="2"/>
  <c r="Z235" i="2"/>
  <c r="AD235" i="2"/>
  <c r="F236" i="2"/>
  <c r="Q236" i="2"/>
  <c r="V236" i="2"/>
  <c r="Z236" i="2"/>
  <c r="AD236" i="2"/>
  <c r="AH236" i="2"/>
  <c r="F237" i="2"/>
  <c r="Q237" i="2"/>
  <c r="V237" i="2"/>
  <c r="Z237" i="2"/>
  <c r="AD237" i="2"/>
  <c r="E239" i="2"/>
  <c r="D239" i="2" s="1"/>
  <c r="G239" i="2"/>
  <c r="H239" i="2"/>
  <c r="I239" i="2"/>
  <c r="J239" i="2"/>
  <c r="K239" i="2"/>
  <c r="L239" i="2"/>
  <c r="M239" i="2"/>
  <c r="N239" i="2"/>
  <c r="O239" i="2"/>
  <c r="P239" i="2"/>
  <c r="R239" i="2"/>
  <c r="S239" i="2"/>
  <c r="T239" i="2"/>
  <c r="U239" i="2"/>
  <c r="W239" i="2"/>
  <c r="X239" i="2"/>
  <c r="Y239" i="2"/>
  <c r="AA239" i="2"/>
  <c r="AB239" i="2"/>
  <c r="AC239" i="2"/>
  <c r="AE239" i="2"/>
  <c r="AF239" i="2"/>
  <c r="AG239" i="2"/>
  <c r="AI239" i="2"/>
  <c r="AJ239" i="2"/>
  <c r="AK239" i="2"/>
  <c r="AL239" i="2"/>
  <c r="AM239" i="2"/>
  <c r="AN239" i="2"/>
  <c r="Q241" i="2"/>
  <c r="V241" i="2"/>
  <c r="Z241" i="2"/>
  <c r="AD241" i="2"/>
  <c r="Q242" i="2"/>
  <c r="V242" i="2"/>
  <c r="Z242" i="2"/>
  <c r="AD242" i="2"/>
  <c r="AH242" i="2"/>
  <c r="E243" i="2"/>
  <c r="D243" i="2" s="1"/>
  <c r="G243" i="2"/>
  <c r="H243" i="2"/>
  <c r="I243" i="2"/>
  <c r="J243" i="2"/>
  <c r="K243" i="2"/>
  <c r="L243" i="2"/>
  <c r="M243" i="2"/>
  <c r="N243" i="2"/>
  <c r="O243" i="2"/>
  <c r="P243" i="2"/>
  <c r="R243" i="2"/>
  <c r="S243" i="2"/>
  <c r="T243" i="2"/>
  <c r="U243" i="2"/>
  <c r="W243" i="2"/>
  <c r="X243" i="2"/>
  <c r="Y243" i="2"/>
  <c r="AA243" i="2"/>
  <c r="AB243" i="2"/>
  <c r="AC243" i="2"/>
  <c r="AE243" i="2"/>
  <c r="AF243" i="2"/>
  <c r="AG243" i="2"/>
  <c r="AI243" i="2"/>
  <c r="AJ243" i="2"/>
  <c r="AK243" i="2"/>
  <c r="AL243" i="2"/>
  <c r="AM243" i="2"/>
  <c r="AN243" i="2"/>
  <c r="Q245" i="2"/>
  <c r="V245" i="2"/>
  <c r="Z245" i="2"/>
  <c r="AD245" i="2"/>
  <c r="AH245" i="2"/>
  <c r="Q246" i="2"/>
  <c r="V246" i="2"/>
  <c r="Z246" i="2"/>
  <c r="AD246" i="2"/>
  <c r="E247" i="2"/>
  <c r="D247" i="2" s="1"/>
  <c r="G247" i="2"/>
  <c r="H247" i="2"/>
  <c r="I247" i="2"/>
  <c r="J247" i="2"/>
  <c r="K247" i="2"/>
  <c r="L247" i="2"/>
  <c r="M247" i="2"/>
  <c r="N247" i="2"/>
  <c r="O247" i="2"/>
  <c r="P247" i="2"/>
  <c r="R247" i="2"/>
  <c r="S247" i="2"/>
  <c r="T247" i="2"/>
  <c r="U247" i="2"/>
  <c r="W247" i="2"/>
  <c r="X247" i="2"/>
  <c r="Y247" i="2"/>
  <c r="AA247" i="2"/>
  <c r="AB247" i="2"/>
  <c r="AC247" i="2"/>
  <c r="AE247" i="2"/>
  <c r="AF247" i="2"/>
  <c r="AG247" i="2"/>
  <c r="AI247" i="2"/>
  <c r="AJ247" i="2"/>
  <c r="AK247" i="2"/>
  <c r="AL247" i="2"/>
  <c r="AM247" i="2"/>
  <c r="AN247" i="2"/>
  <c r="Q249" i="2"/>
  <c r="F250" i="2"/>
  <c r="V250" i="2"/>
  <c r="Z250" i="2"/>
  <c r="AD250" i="2"/>
  <c r="AH250" i="2"/>
  <c r="Q251" i="2"/>
  <c r="V251" i="2"/>
  <c r="AD251" i="2"/>
  <c r="F252" i="2"/>
  <c r="Q252" i="2"/>
  <c r="V252" i="2"/>
  <c r="Z252" i="2"/>
  <c r="AD252" i="2"/>
  <c r="AH252" i="2"/>
  <c r="F253" i="2"/>
  <c r="Q253" i="2"/>
  <c r="V253" i="2"/>
  <c r="AD253" i="2"/>
  <c r="AH253" i="2"/>
  <c r="Q254" i="2"/>
  <c r="V254" i="2"/>
  <c r="Z254" i="2"/>
  <c r="AD254" i="2"/>
  <c r="AH254" i="2"/>
  <c r="E255" i="2"/>
  <c r="D255" i="2" s="1"/>
  <c r="G255" i="2"/>
  <c r="H255" i="2"/>
  <c r="I255" i="2"/>
  <c r="J255" i="2"/>
  <c r="K255" i="2"/>
  <c r="L255" i="2"/>
  <c r="M255" i="2"/>
  <c r="N255" i="2"/>
  <c r="O255" i="2"/>
  <c r="P255" i="2"/>
  <c r="R255" i="2"/>
  <c r="S255" i="2"/>
  <c r="T255" i="2"/>
  <c r="U255" i="2"/>
  <c r="W255" i="2"/>
  <c r="X255" i="2"/>
  <c r="Y255" i="2"/>
  <c r="AA255" i="2"/>
  <c r="AB255" i="2"/>
  <c r="AC255" i="2"/>
  <c r="AE255" i="2"/>
  <c r="AF255" i="2"/>
  <c r="AG255" i="2"/>
  <c r="AI255" i="2"/>
  <c r="AJ255" i="2"/>
  <c r="AK255" i="2"/>
  <c r="AL255" i="2"/>
  <c r="AM255" i="2"/>
  <c r="AN255" i="2"/>
  <c r="F257" i="2"/>
  <c r="Q257" i="2"/>
  <c r="V257" i="2"/>
  <c r="Z257" i="2"/>
  <c r="AH257" i="2"/>
  <c r="F258" i="2"/>
  <c r="Q258" i="2"/>
  <c r="V258" i="2"/>
  <c r="Z258" i="2"/>
  <c r="AH258" i="2"/>
  <c r="Q259" i="2"/>
  <c r="V259" i="2"/>
  <c r="Z259" i="2"/>
  <c r="AH259" i="2"/>
  <c r="E261" i="2"/>
  <c r="D261" i="2" s="1"/>
  <c r="G261" i="2"/>
  <c r="G260" i="2" s="1"/>
  <c r="H261" i="2"/>
  <c r="H260" i="2" s="1"/>
  <c r="I261" i="2"/>
  <c r="I260" i="2" s="1"/>
  <c r="J261" i="2"/>
  <c r="J260" i="2" s="1"/>
  <c r="K261" i="2"/>
  <c r="K260" i="2" s="1"/>
  <c r="L261" i="2"/>
  <c r="L260" i="2" s="1"/>
  <c r="M261" i="2"/>
  <c r="M260" i="2" s="1"/>
  <c r="N261" i="2"/>
  <c r="N260" i="2" s="1"/>
  <c r="O261" i="2"/>
  <c r="O260" i="2" s="1"/>
  <c r="P261" i="2"/>
  <c r="P260" i="2" s="1"/>
  <c r="R261" i="2"/>
  <c r="R260" i="2" s="1"/>
  <c r="S261" i="2"/>
  <c r="S260" i="2" s="1"/>
  <c r="T261" i="2"/>
  <c r="T260" i="2" s="1"/>
  <c r="U261" i="2"/>
  <c r="U260" i="2" s="1"/>
  <c r="W261" i="2"/>
  <c r="W260" i="2" s="1"/>
  <c r="X261" i="2"/>
  <c r="X260" i="2" s="1"/>
  <c r="Y261" i="2"/>
  <c r="Y260" i="2" s="1"/>
  <c r="AA261" i="2"/>
  <c r="AA260" i="2" s="1"/>
  <c r="AB261" i="2"/>
  <c r="AB260" i="2" s="1"/>
  <c r="AC261" i="2"/>
  <c r="AC260" i="2" s="1"/>
  <c r="AE261" i="2"/>
  <c r="AE260" i="2" s="1"/>
  <c r="AF261" i="2"/>
  <c r="AF260" i="2" s="1"/>
  <c r="AG261" i="2"/>
  <c r="AG260" i="2" s="1"/>
  <c r="AI261" i="2"/>
  <c r="AI260" i="2" s="1"/>
  <c r="AJ261" i="2"/>
  <c r="AJ260" i="2" s="1"/>
  <c r="AK261" i="2"/>
  <c r="AK260" i="2" s="1"/>
  <c r="AL261" i="2"/>
  <c r="AL260" i="2" s="1"/>
  <c r="AM261" i="2"/>
  <c r="AM260" i="2" s="1"/>
  <c r="AN261" i="2"/>
  <c r="AN260" i="2" s="1"/>
  <c r="F263" i="2"/>
  <c r="Q263" i="2"/>
  <c r="V263" i="2"/>
  <c r="Z263" i="2"/>
  <c r="AD263" i="2"/>
  <c r="AH263" i="2"/>
  <c r="E265" i="2"/>
  <c r="D265" i="2" s="1"/>
  <c r="G265" i="2"/>
  <c r="G264" i="2" s="1"/>
  <c r="H265" i="2"/>
  <c r="H264" i="2" s="1"/>
  <c r="I265" i="2"/>
  <c r="I264" i="2" s="1"/>
  <c r="J265" i="2"/>
  <c r="J264" i="2" s="1"/>
  <c r="K265" i="2"/>
  <c r="K264" i="2" s="1"/>
  <c r="L265" i="2"/>
  <c r="L264" i="2" s="1"/>
  <c r="M265" i="2"/>
  <c r="M264" i="2" s="1"/>
  <c r="N265" i="2"/>
  <c r="N264" i="2" s="1"/>
  <c r="O265" i="2"/>
  <c r="O264" i="2" s="1"/>
  <c r="P265" i="2"/>
  <c r="P264" i="2" s="1"/>
  <c r="R265" i="2"/>
  <c r="R264" i="2" s="1"/>
  <c r="S265" i="2"/>
  <c r="S264" i="2" s="1"/>
  <c r="T265" i="2"/>
  <c r="T264" i="2" s="1"/>
  <c r="U265" i="2"/>
  <c r="U264" i="2" s="1"/>
  <c r="W265" i="2"/>
  <c r="W264" i="2" s="1"/>
  <c r="X265" i="2"/>
  <c r="X264" i="2" s="1"/>
  <c r="Y265" i="2"/>
  <c r="Y264" i="2" s="1"/>
  <c r="AA265" i="2"/>
  <c r="AA264" i="2" s="1"/>
  <c r="AB265" i="2"/>
  <c r="AB264" i="2" s="1"/>
  <c r="AC265" i="2"/>
  <c r="AC264" i="2" s="1"/>
  <c r="AE265" i="2"/>
  <c r="AE264" i="2" s="1"/>
  <c r="AF265" i="2"/>
  <c r="AF264" i="2" s="1"/>
  <c r="AG265" i="2"/>
  <c r="AG264" i="2" s="1"/>
  <c r="AI265" i="2"/>
  <c r="AI264" i="2" s="1"/>
  <c r="AJ265" i="2"/>
  <c r="AJ264" i="2" s="1"/>
  <c r="AK265" i="2"/>
  <c r="AK264" i="2" s="1"/>
  <c r="AL265" i="2"/>
  <c r="AL264" i="2" s="1"/>
  <c r="AM265" i="2"/>
  <c r="AM264" i="2" s="1"/>
  <c r="AN265" i="2"/>
  <c r="AN264" i="2" s="1"/>
  <c r="F267" i="2"/>
  <c r="Q267" i="2"/>
  <c r="Z267" i="2"/>
  <c r="AD267" i="2"/>
  <c r="AH267" i="2"/>
  <c r="E269" i="2"/>
  <c r="G269" i="2"/>
  <c r="H269" i="2"/>
  <c r="I269" i="2"/>
  <c r="J269" i="2"/>
  <c r="K269" i="2"/>
  <c r="L269" i="2"/>
  <c r="M269" i="2"/>
  <c r="N269" i="2"/>
  <c r="O269" i="2"/>
  <c r="P269" i="2"/>
  <c r="R269" i="2"/>
  <c r="S269" i="2"/>
  <c r="T269" i="2"/>
  <c r="U269" i="2"/>
  <c r="W269" i="2"/>
  <c r="X269" i="2"/>
  <c r="Y269" i="2"/>
  <c r="AA269" i="2"/>
  <c r="AB269" i="2"/>
  <c r="AC269" i="2"/>
  <c r="AE269" i="2"/>
  <c r="AF269" i="2"/>
  <c r="AG269" i="2"/>
  <c r="AI269" i="2"/>
  <c r="AJ269" i="2"/>
  <c r="AK269" i="2"/>
  <c r="AL269" i="2"/>
  <c r="AM269" i="2"/>
  <c r="AN269" i="2"/>
  <c r="Q271" i="2"/>
  <c r="V271" i="2"/>
  <c r="Z271" i="2"/>
  <c r="AD271" i="2"/>
  <c r="AH271" i="2"/>
  <c r="Q272" i="2"/>
  <c r="V272" i="2"/>
  <c r="Z272" i="2"/>
  <c r="AD272" i="2"/>
  <c r="F273" i="2"/>
  <c r="Q273" i="2"/>
  <c r="E276" i="2"/>
  <c r="D276" i="2" s="1"/>
  <c r="G276" i="2"/>
  <c r="H276" i="2"/>
  <c r="I276" i="2"/>
  <c r="J276" i="2"/>
  <c r="K276" i="2"/>
  <c r="L276" i="2"/>
  <c r="M276" i="2"/>
  <c r="N276" i="2"/>
  <c r="O276" i="2"/>
  <c r="P276" i="2"/>
  <c r="R276" i="2"/>
  <c r="S276" i="2"/>
  <c r="T276" i="2"/>
  <c r="U276" i="2"/>
  <c r="W276" i="2"/>
  <c r="X276" i="2"/>
  <c r="Y276" i="2"/>
  <c r="AA276" i="2"/>
  <c r="AB276" i="2"/>
  <c r="AC276" i="2"/>
  <c r="AE276" i="2"/>
  <c r="AF276" i="2"/>
  <c r="AG276" i="2"/>
  <c r="AI276" i="2"/>
  <c r="AJ276" i="2"/>
  <c r="AK276" i="2"/>
  <c r="AL276" i="2"/>
  <c r="AM276" i="2"/>
  <c r="AN276" i="2"/>
  <c r="Q278" i="2"/>
  <c r="V278" i="2"/>
  <c r="Z278" i="2"/>
  <c r="AD278" i="2"/>
  <c r="Q279" i="2"/>
  <c r="V279" i="2"/>
  <c r="Z279" i="2"/>
  <c r="AD279" i="2"/>
  <c r="F280" i="2"/>
  <c r="Q280" i="2"/>
  <c r="V280" i="2"/>
  <c r="Z280" i="2"/>
  <c r="AD280" i="2"/>
  <c r="AH280" i="2"/>
  <c r="E282" i="2"/>
  <c r="E281" i="2" s="1"/>
  <c r="D281" i="2" s="1"/>
  <c r="G282" i="2"/>
  <c r="G281" i="2" s="1"/>
  <c r="H282" i="2"/>
  <c r="H281" i="2" s="1"/>
  <c r="I282" i="2"/>
  <c r="I281" i="2" s="1"/>
  <c r="J282" i="2"/>
  <c r="J281" i="2" s="1"/>
  <c r="K282" i="2"/>
  <c r="K281" i="2" s="1"/>
  <c r="L282" i="2"/>
  <c r="L281" i="2" s="1"/>
  <c r="M282" i="2"/>
  <c r="M281" i="2" s="1"/>
  <c r="N282" i="2"/>
  <c r="N281" i="2" s="1"/>
  <c r="O282" i="2"/>
  <c r="O281" i="2" s="1"/>
  <c r="P282" i="2"/>
  <c r="P281" i="2" s="1"/>
  <c r="R282" i="2"/>
  <c r="S282" i="2"/>
  <c r="S281" i="2" s="1"/>
  <c r="T282" i="2"/>
  <c r="T281" i="2" s="1"/>
  <c r="U282" i="2"/>
  <c r="U281" i="2" s="1"/>
  <c r="W282" i="2"/>
  <c r="W281" i="2" s="1"/>
  <c r="X282" i="2"/>
  <c r="X281" i="2" s="1"/>
  <c r="Y282" i="2"/>
  <c r="Y281" i="2" s="1"/>
  <c r="AA282" i="2"/>
  <c r="AA281" i="2" s="1"/>
  <c r="AB282" i="2"/>
  <c r="AB281" i="2" s="1"/>
  <c r="AC282" i="2"/>
  <c r="AC281" i="2" s="1"/>
  <c r="AE282" i="2"/>
  <c r="AE281" i="2" s="1"/>
  <c r="AF282" i="2"/>
  <c r="AF281" i="2" s="1"/>
  <c r="AG282" i="2"/>
  <c r="AI282" i="2"/>
  <c r="AJ282" i="2"/>
  <c r="AJ281" i="2" s="1"/>
  <c r="AK282" i="2"/>
  <c r="AK281" i="2" s="1"/>
  <c r="AL282" i="2"/>
  <c r="AL281" i="2" s="1"/>
  <c r="AM282" i="2"/>
  <c r="AM281" i="2" s="1"/>
  <c r="AN282" i="2"/>
  <c r="AN281" i="2" s="1"/>
  <c r="F284" i="2"/>
  <c r="Q284" i="2"/>
  <c r="V284" i="2"/>
  <c r="Z284" i="2"/>
  <c r="AD284" i="2"/>
  <c r="T11" i="2" l="1"/>
  <c r="AM178" i="2"/>
  <c r="X178" i="2"/>
  <c r="X143" i="2"/>
  <c r="V143" i="2" s="1"/>
  <c r="AL178" i="2"/>
  <c r="AG143" i="2"/>
  <c r="AC178" i="2"/>
  <c r="AC143" i="2"/>
  <c r="AA178" i="2"/>
  <c r="AB178" i="2"/>
  <c r="AB143" i="2"/>
  <c r="AN178" i="2"/>
  <c r="Y178" i="2"/>
  <c r="Y143" i="2"/>
  <c r="W178" i="2"/>
  <c r="V179" i="2"/>
  <c r="AK178" i="2"/>
  <c r="AJ178" i="2"/>
  <c r="V195" i="2"/>
  <c r="AI178" i="2"/>
  <c r="AG178" i="2"/>
  <c r="AF178" i="2"/>
  <c r="AF143" i="2"/>
  <c r="AE178" i="2"/>
  <c r="P13" i="2"/>
  <c r="V28" i="2"/>
  <c r="AM208" i="2"/>
  <c r="O85" i="2"/>
  <c r="D86" i="2"/>
  <c r="E85" i="2"/>
  <c r="D85" i="2" s="1"/>
  <c r="AF85" i="2"/>
  <c r="AD32" i="2"/>
  <c r="AF208" i="2"/>
  <c r="K268" i="2"/>
  <c r="AL268" i="2"/>
  <c r="AM268" i="2"/>
  <c r="AK268" i="2"/>
  <c r="M268" i="2"/>
  <c r="AD63" i="2"/>
  <c r="AF13" i="2"/>
  <c r="O208" i="2"/>
  <c r="AL208" i="2"/>
  <c r="AD202" i="2"/>
  <c r="AD195" i="2"/>
  <c r="Z260" i="2"/>
  <c r="Z228" i="2"/>
  <c r="Z223" i="2"/>
  <c r="AA215" i="2"/>
  <c r="J215" i="2"/>
  <c r="Q169" i="2"/>
  <c r="Z89" i="2"/>
  <c r="Z86" i="2"/>
  <c r="Q195" i="2"/>
  <c r="S268" i="2"/>
  <c r="V74" i="2"/>
  <c r="V158" i="2"/>
  <c r="AH205" i="2"/>
  <c r="O157" i="2"/>
  <c r="AD152" i="2"/>
  <c r="Q106" i="2"/>
  <c r="M208" i="2"/>
  <c r="AK208" i="2"/>
  <c r="AD282" i="2"/>
  <c r="Z209" i="2"/>
  <c r="Z164" i="2"/>
  <c r="V140" i="2"/>
  <c r="AD124" i="2"/>
  <c r="AD106" i="2"/>
  <c r="Z66" i="2"/>
  <c r="Z183" i="2"/>
  <c r="Q70" i="2"/>
  <c r="Z17" i="2"/>
  <c r="X238" i="2"/>
  <c r="AD255" i="2"/>
  <c r="V202" i="2"/>
  <c r="AD179" i="2"/>
  <c r="V161" i="2"/>
  <c r="Z74" i="2"/>
  <c r="V63" i="2"/>
  <c r="V152" i="2"/>
  <c r="Q89" i="2"/>
  <c r="AH260" i="2"/>
  <c r="G222" i="2"/>
  <c r="T208" i="2"/>
  <c r="G208" i="2"/>
  <c r="AF99" i="2"/>
  <c r="P99" i="2"/>
  <c r="AH74" i="2"/>
  <c r="AG222" i="2"/>
  <c r="S222" i="2"/>
  <c r="AI215" i="2"/>
  <c r="AD137" i="2"/>
  <c r="V124" i="2"/>
  <c r="V114" i="2"/>
  <c r="V106" i="2"/>
  <c r="AH223" i="2"/>
  <c r="Z269" i="2"/>
  <c r="AD161" i="2"/>
  <c r="F137" i="2"/>
  <c r="Q60" i="2"/>
  <c r="Z173" i="2"/>
  <c r="Q48" i="2"/>
  <c r="V32" i="2"/>
  <c r="Z21" i="2"/>
  <c r="AC268" i="2"/>
  <c r="F255" i="2"/>
  <c r="M238" i="2"/>
  <c r="O222" i="2"/>
  <c r="Z216" i="2"/>
  <c r="Q205" i="2"/>
  <c r="Z152" i="2"/>
  <c r="M85" i="2"/>
  <c r="AD48" i="2"/>
  <c r="Q35" i="2"/>
  <c r="AG13" i="2"/>
  <c r="AB215" i="2"/>
  <c r="Z212" i="2"/>
  <c r="N208" i="2"/>
  <c r="AH152" i="2"/>
  <c r="V134" i="2"/>
  <c r="Q124" i="2"/>
  <c r="AD117" i="2"/>
  <c r="Q117" i="2"/>
  <c r="W59" i="2"/>
  <c r="V137" i="2"/>
  <c r="AN85" i="2"/>
  <c r="AH66" i="2"/>
  <c r="Q63" i="2"/>
  <c r="X99" i="2"/>
  <c r="X85" i="2"/>
  <c r="J268" i="2"/>
  <c r="AH247" i="2"/>
  <c r="AD247" i="2" s="1"/>
  <c r="Z247" i="2" s="1"/>
  <c r="V247" i="2" s="1"/>
  <c r="Q247" i="2" s="1"/>
  <c r="AD243" i="2"/>
  <c r="V228" i="2"/>
  <c r="Y222" i="2"/>
  <c r="K222" i="2"/>
  <c r="K215" i="2"/>
  <c r="L208" i="2"/>
  <c r="AD144" i="2"/>
  <c r="F124" i="2"/>
  <c r="V96" i="2"/>
  <c r="V89" i="2"/>
  <c r="W85" i="2"/>
  <c r="I85" i="2"/>
  <c r="V70" i="2"/>
  <c r="X268" i="2"/>
  <c r="I268" i="2"/>
  <c r="AK238" i="2"/>
  <c r="H238" i="2"/>
  <c r="V233" i="2"/>
  <c r="AH228" i="2"/>
  <c r="Z205" i="2"/>
  <c r="Q161" i="2"/>
  <c r="AI157" i="2"/>
  <c r="Z117" i="2"/>
  <c r="H99" i="2"/>
  <c r="AK85" i="2"/>
  <c r="U85" i="2"/>
  <c r="H85" i="2"/>
  <c r="AD74" i="2"/>
  <c r="AD66" i="2"/>
  <c r="Q56" i="2"/>
  <c r="AA13" i="2"/>
  <c r="I222" i="2"/>
  <c r="S157" i="2"/>
  <c r="Z111" i="2"/>
  <c r="AJ85" i="2"/>
  <c r="AB20" i="2"/>
  <c r="AJ268" i="2"/>
  <c r="AJ215" i="2"/>
  <c r="T215" i="2"/>
  <c r="U208" i="2"/>
  <c r="AD158" i="2"/>
  <c r="Q137" i="2"/>
  <c r="Q134" i="2"/>
  <c r="AN99" i="2"/>
  <c r="AH86" i="2"/>
  <c r="Z63" i="2"/>
  <c r="AM13" i="2"/>
  <c r="AD140" i="2"/>
  <c r="AH111" i="2"/>
  <c r="AH78" i="2"/>
  <c r="AH70" i="2"/>
  <c r="AC59" i="2"/>
  <c r="U20" i="2"/>
  <c r="U13" i="2" s="1"/>
  <c r="V255" i="2"/>
  <c r="AD228" i="2"/>
  <c r="AD100" i="2"/>
  <c r="AD96" i="2"/>
  <c r="AD89" i="2"/>
  <c r="T12" i="2"/>
  <c r="AH255" i="2"/>
  <c r="AC238" i="2"/>
  <c r="AD233" i="2"/>
  <c r="V164" i="2"/>
  <c r="Z158" i="2"/>
  <c r="AH117" i="2"/>
  <c r="AC85" i="2"/>
  <c r="V66" i="2"/>
  <c r="Q17" i="2"/>
  <c r="AI13" i="2"/>
  <c r="S13" i="2"/>
  <c r="AJ13" i="2"/>
  <c r="Z14" i="2"/>
  <c r="Z276" i="2"/>
  <c r="N268" i="2"/>
  <c r="P268" i="2"/>
  <c r="AA268" i="2"/>
  <c r="V264" i="2"/>
  <c r="V260" i="2"/>
  <c r="Q255" i="2"/>
  <c r="AE238" i="2"/>
  <c r="AA222" i="2"/>
  <c r="V219" i="2"/>
  <c r="U215" i="2"/>
  <c r="H215" i="2"/>
  <c r="AA208" i="2"/>
  <c r="AH183" i="2"/>
  <c r="F117" i="2"/>
  <c r="AM99" i="2"/>
  <c r="AH96" i="2"/>
  <c r="Z78" i="2"/>
  <c r="AM59" i="2"/>
  <c r="X59" i="2"/>
  <c r="K59" i="2"/>
  <c r="AG20" i="2"/>
  <c r="F247" i="2"/>
  <c r="AN208" i="2"/>
  <c r="AB85" i="2"/>
  <c r="AB268" i="2"/>
  <c r="E260" i="2"/>
  <c r="D260" i="2" s="1"/>
  <c r="AB238" i="2"/>
  <c r="AH219" i="2"/>
  <c r="Y208" i="2"/>
  <c r="K208" i="2"/>
  <c r="Q179" i="2"/>
  <c r="AD169" i="2"/>
  <c r="AM157" i="2"/>
  <c r="N157" i="2"/>
  <c r="AH134" i="2"/>
  <c r="Z106" i="2"/>
  <c r="AK99" i="2"/>
  <c r="W99" i="2"/>
  <c r="J99" i="2"/>
  <c r="AH32" i="2"/>
  <c r="AD28" i="2"/>
  <c r="Q21" i="2"/>
  <c r="AN268" i="2"/>
  <c r="AH265" i="2"/>
  <c r="F264" i="2"/>
  <c r="L238" i="2"/>
  <c r="J222" i="2"/>
  <c r="S215" i="2"/>
  <c r="E215" i="2"/>
  <c r="D215" i="2" s="1"/>
  <c r="AG215" i="2"/>
  <c r="Q216" i="2"/>
  <c r="V212" i="2"/>
  <c r="X208" i="2"/>
  <c r="J208" i="2"/>
  <c r="AH190" i="2"/>
  <c r="AD164" i="2"/>
  <c r="Q164" i="2"/>
  <c r="M157" i="2"/>
  <c r="Z140" i="2"/>
  <c r="V111" i="2"/>
  <c r="AJ99" i="2"/>
  <c r="V100" i="2"/>
  <c r="AM85" i="2"/>
  <c r="L85" i="2"/>
  <c r="E77" i="2"/>
  <c r="D77" i="2" s="1"/>
  <c r="AG11" i="2"/>
  <c r="Q66" i="2"/>
  <c r="AJ59" i="2"/>
  <c r="T59" i="2"/>
  <c r="H59" i="2"/>
  <c r="AC20" i="2"/>
  <c r="H13" i="2"/>
  <c r="Y13" i="2"/>
  <c r="K13" i="2"/>
  <c r="L268" i="2"/>
  <c r="AD264" i="2"/>
  <c r="E264" i="2"/>
  <c r="D264" i="2" s="1"/>
  <c r="Y238" i="2"/>
  <c r="AN238" i="2"/>
  <c r="Q233" i="2"/>
  <c r="AJ222" i="2"/>
  <c r="AF215" i="2"/>
  <c r="P215" i="2"/>
  <c r="V209" i="2"/>
  <c r="I208" i="2"/>
  <c r="T157" i="2"/>
  <c r="AK157" i="2"/>
  <c r="Q152" i="2"/>
  <c r="AD134" i="2"/>
  <c r="Z124" i="2"/>
  <c r="AH114" i="2"/>
  <c r="AH106" i="2"/>
  <c r="U99" i="2"/>
  <c r="K85" i="2"/>
  <c r="AD70" i="2"/>
  <c r="AH60" i="2"/>
  <c r="S59" i="2"/>
  <c r="G59" i="2"/>
  <c r="M20" i="2"/>
  <c r="T13" i="2"/>
  <c r="F276" i="2"/>
  <c r="AH264" i="2"/>
  <c r="V276" i="2"/>
  <c r="Y268" i="2"/>
  <c r="Q265" i="2"/>
  <c r="Q264" i="2" s="1"/>
  <c r="Z255" i="2"/>
  <c r="V239" i="2"/>
  <c r="AI222" i="2"/>
  <c r="AD219" i="2"/>
  <c r="O215" i="2"/>
  <c r="AJ208" i="2"/>
  <c r="H208" i="2"/>
  <c r="Z169" i="2"/>
  <c r="W157" i="2"/>
  <c r="F140" i="2"/>
  <c r="Z137" i="2"/>
  <c r="F111" i="2"/>
  <c r="G99" i="2"/>
  <c r="J85" i="2"/>
  <c r="F74" i="2"/>
  <c r="AH56" i="2"/>
  <c r="Z48" i="2"/>
  <c r="Z28" i="2"/>
  <c r="L20" i="2"/>
  <c r="N20" i="2"/>
  <c r="V14" i="2"/>
  <c r="I13" i="2"/>
  <c r="W238" i="2"/>
  <c r="I238" i="2"/>
  <c r="N215" i="2"/>
  <c r="AI208" i="2"/>
  <c r="AB12" i="2"/>
  <c r="E99" i="2"/>
  <c r="D99" i="2" s="1"/>
  <c r="AF59" i="2"/>
  <c r="AD260" i="2"/>
  <c r="Q261" i="2"/>
  <c r="AG208" i="2"/>
  <c r="S208" i="2"/>
  <c r="AD114" i="2"/>
  <c r="Q111" i="2"/>
  <c r="R99" i="2"/>
  <c r="D100" i="2"/>
  <c r="Z96" i="2"/>
  <c r="Z70" i="2"/>
  <c r="AE59" i="2"/>
  <c r="P59" i="2"/>
  <c r="AH14" i="2"/>
  <c r="F14" i="2"/>
  <c r="Q282" i="2"/>
  <c r="AI268" i="2"/>
  <c r="U268" i="2"/>
  <c r="H268" i="2"/>
  <c r="Z264" i="2"/>
  <c r="AD261" i="2"/>
  <c r="AJ238" i="2"/>
  <c r="T238" i="2"/>
  <c r="M215" i="2"/>
  <c r="L12" i="2"/>
  <c r="AD183" i="2"/>
  <c r="AH164" i="2"/>
  <c r="V144" i="2"/>
  <c r="AH140" i="2"/>
  <c r="Z134" i="2"/>
  <c r="AD111" i="2"/>
  <c r="T85" i="2"/>
  <c r="G85" i="2"/>
  <c r="Q78" i="2"/>
  <c r="N59" i="2"/>
  <c r="O59" i="2"/>
  <c r="D282" i="2"/>
  <c r="Q276" i="2"/>
  <c r="AH269" i="2"/>
  <c r="T268" i="2"/>
  <c r="Z243" i="2"/>
  <c r="F228" i="2"/>
  <c r="AD223" i="2"/>
  <c r="P222" i="2"/>
  <c r="Z219" i="2"/>
  <c r="L215" i="2"/>
  <c r="AN215" i="2"/>
  <c r="Y215" i="2"/>
  <c r="AD209" i="2"/>
  <c r="P208" i="2"/>
  <c r="V205" i="2"/>
  <c r="F202" i="2"/>
  <c r="Z195" i="2"/>
  <c r="F195" i="2"/>
  <c r="Z190" i="2"/>
  <c r="AB157" i="2"/>
  <c r="AE157" i="2"/>
  <c r="G157" i="2"/>
  <c r="AH124" i="2"/>
  <c r="V117" i="2"/>
  <c r="AC99" i="2"/>
  <c r="O99" i="2"/>
  <c r="F96" i="2"/>
  <c r="F63" i="2"/>
  <c r="AB59" i="2"/>
  <c r="Z32" i="2"/>
  <c r="AK20" i="2"/>
  <c r="AL20" i="2"/>
  <c r="AB13" i="2"/>
  <c r="AH282" i="2"/>
  <c r="AG268" i="2"/>
  <c r="E268" i="2"/>
  <c r="D268" i="2" s="1"/>
  <c r="AG238" i="2"/>
  <c r="AE222" i="2"/>
  <c r="AM215" i="2"/>
  <c r="X215" i="2"/>
  <c r="Q178" i="2"/>
  <c r="F179" i="2"/>
  <c r="Z161" i="2"/>
  <c r="R157" i="2"/>
  <c r="E157" i="2"/>
  <c r="D157" i="2" s="1"/>
  <c r="Q140" i="2"/>
  <c r="AH137" i="2"/>
  <c r="R85" i="2"/>
  <c r="Q74" i="2"/>
  <c r="F66" i="2"/>
  <c r="Z60" i="2"/>
  <c r="AJ20" i="2"/>
  <c r="T20" i="2"/>
  <c r="AD14" i="2"/>
  <c r="AE13" i="2"/>
  <c r="AD276" i="2"/>
  <c r="AD269" i="2"/>
  <c r="Q269" i="2"/>
  <c r="Z261" i="2"/>
  <c r="AH243" i="2"/>
  <c r="AF238" i="2"/>
  <c r="P238" i="2"/>
  <c r="AM222" i="2"/>
  <c r="AL215" i="2"/>
  <c r="I215" i="2"/>
  <c r="AB208" i="2"/>
  <c r="F205" i="2"/>
  <c r="L157" i="2"/>
  <c r="AC157" i="2"/>
  <c r="Q158" i="2"/>
  <c r="E143" i="2"/>
  <c r="D143" i="2" s="1"/>
  <c r="M99" i="2"/>
  <c r="N85" i="2"/>
  <c r="AE85" i="2"/>
  <c r="P85" i="2"/>
  <c r="AL59" i="2"/>
  <c r="AN59" i="2"/>
  <c r="L59" i="2"/>
  <c r="Z56" i="2"/>
  <c r="AH48" i="2"/>
  <c r="F32" i="2"/>
  <c r="E20" i="2"/>
  <c r="D20" i="2" s="1"/>
  <c r="AN13" i="2"/>
  <c r="L13" i="2"/>
  <c r="F281" i="2"/>
  <c r="Z281" i="2"/>
  <c r="V281" i="2"/>
  <c r="Z282" i="2"/>
  <c r="AI281" i="2"/>
  <c r="AH281" i="2" s="1"/>
  <c r="V261" i="2"/>
  <c r="R281" i="2"/>
  <c r="Q281" i="2" s="1"/>
  <c r="D269" i="2"/>
  <c r="AF268" i="2"/>
  <c r="R268" i="2"/>
  <c r="V243" i="2"/>
  <c r="AL222" i="2"/>
  <c r="AC222" i="2"/>
  <c r="T222" i="2"/>
  <c r="L222" i="2"/>
  <c r="Z179" i="2"/>
  <c r="W172" i="2"/>
  <c r="V172" i="2" s="1"/>
  <c r="V173" i="2"/>
  <c r="Y11" i="2"/>
  <c r="V282" i="2"/>
  <c r="F282" i="2"/>
  <c r="AH276" i="2"/>
  <c r="AG281" i="2"/>
  <c r="AD281" i="2" s="1"/>
  <c r="Z265" i="2"/>
  <c r="AI238" i="2"/>
  <c r="AH239" i="2"/>
  <c r="O238" i="2"/>
  <c r="F239" i="2"/>
  <c r="N238" i="2"/>
  <c r="AK222" i="2"/>
  <c r="AB222" i="2"/>
  <c r="F219" i="2"/>
  <c r="AE215" i="2"/>
  <c r="AD216" i="2"/>
  <c r="F190" i="2"/>
  <c r="V183" i="2"/>
  <c r="AH172" i="2"/>
  <c r="AL157" i="2"/>
  <c r="AH158" i="2"/>
  <c r="AD239" i="2"/>
  <c r="Q223" i="2"/>
  <c r="D219" i="2"/>
  <c r="AD212" i="2"/>
  <c r="R208" i="2"/>
  <c r="Q209" i="2"/>
  <c r="AE208" i="2"/>
  <c r="V190" i="2"/>
  <c r="E178" i="2"/>
  <c r="D178" i="2" s="1"/>
  <c r="AC172" i="2"/>
  <c r="Z172" i="2" s="1"/>
  <c r="AH63" i="2"/>
  <c r="AK59" i="2"/>
  <c r="AB11" i="2"/>
  <c r="J11" i="2"/>
  <c r="O12" i="2"/>
  <c r="O13" i="2"/>
  <c r="G12" i="2"/>
  <c r="F17" i="2"/>
  <c r="G13" i="2"/>
  <c r="X12" i="2"/>
  <c r="N12" i="2"/>
  <c r="E12" i="2"/>
  <c r="AH179" i="2"/>
  <c r="F161" i="2"/>
  <c r="K157" i="2"/>
  <c r="AH261" i="2"/>
  <c r="Q243" i="2"/>
  <c r="I178" i="2"/>
  <c r="F178" i="2" s="1"/>
  <c r="Q172" i="2"/>
  <c r="AJ12" i="2"/>
  <c r="AH169" i="2"/>
  <c r="N10" i="2"/>
  <c r="F106" i="2"/>
  <c r="AC215" i="2"/>
  <c r="AH216" i="2"/>
  <c r="AC208" i="2"/>
  <c r="AE268" i="2"/>
  <c r="W268" i="2"/>
  <c r="O268" i="2"/>
  <c r="G268" i="2"/>
  <c r="V265" i="2"/>
  <c r="F265" i="2"/>
  <c r="AM238" i="2"/>
  <c r="S238" i="2"/>
  <c r="K238" i="2"/>
  <c r="AL238" i="2"/>
  <c r="F233" i="2"/>
  <c r="X222" i="2"/>
  <c r="F223" i="2"/>
  <c r="G215" i="2"/>
  <c r="F216" i="2"/>
  <c r="Q212" i="2"/>
  <c r="AH209" i="2"/>
  <c r="F209" i="2"/>
  <c r="E208" i="2"/>
  <c r="D208" i="2" s="1"/>
  <c r="AD205" i="2"/>
  <c r="AD190" i="2"/>
  <c r="Q183" i="2"/>
  <c r="AH173" i="2"/>
  <c r="AE172" i="2"/>
  <c r="AD172" i="2" s="1"/>
  <c r="AD173" i="2"/>
  <c r="Q260" i="2"/>
  <c r="Z233" i="2"/>
  <c r="H222" i="2"/>
  <c r="V269" i="2"/>
  <c r="F269" i="2"/>
  <c r="AD265" i="2"/>
  <c r="F243" i="2"/>
  <c r="R238" i="2"/>
  <c r="J238" i="2"/>
  <c r="U238" i="2"/>
  <c r="E238" i="2"/>
  <c r="D238" i="2" s="1"/>
  <c r="AH233" i="2"/>
  <c r="AN222" i="2"/>
  <c r="AF222" i="2"/>
  <c r="V223" i="2"/>
  <c r="N222" i="2"/>
  <c r="E222" i="2"/>
  <c r="D222" i="2" s="1"/>
  <c r="W222" i="2"/>
  <c r="AH212" i="2"/>
  <c r="W208" i="2"/>
  <c r="Z202" i="2"/>
  <c r="Q202" i="2"/>
  <c r="AH195" i="2"/>
  <c r="G172" i="2"/>
  <c r="F172" i="2" s="1"/>
  <c r="F173" i="2"/>
  <c r="Z144" i="2"/>
  <c r="F261" i="2"/>
  <c r="AA238" i="2"/>
  <c r="Z239" i="2"/>
  <c r="Q239" i="2"/>
  <c r="Q228" i="2"/>
  <c r="U222" i="2"/>
  <c r="M222" i="2"/>
  <c r="R222" i="2"/>
  <c r="Q219" i="2"/>
  <c r="W215" i="2"/>
  <c r="V216" i="2"/>
  <c r="AK215" i="2"/>
  <c r="R215" i="2"/>
  <c r="F212" i="2"/>
  <c r="AH202" i="2"/>
  <c r="Q190" i="2"/>
  <c r="F183" i="2"/>
  <c r="I11" i="2"/>
  <c r="AF11" i="2"/>
  <c r="U11" i="2"/>
  <c r="AM10" i="2"/>
  <c r="AM20" i="2"/>
  <c r="AH21" i="2"/>
  <c r="AC10" i="2"/>
  <c r="T10" i="2"/>
  <c r="K10" i="2"/>
  <c r="AI143" i="2"/>
  <c r="AH143" i="2" s="1"/>
  <c r="AH144" i="2"/>
  <c r="N99" i="2"/>
  <c r="S85" i="2"/>
  <c r="AJ11" i="2"/>
  <c r="R11" i="2"/>
  <c r="AG10" i="2"/>
  <c r="F56" i="2"/>
  <c r="AN11" i="2"/>
  <c r="AE11" i="2"/>
  <c r="K11" i="2"/>
  <c r="Q32" i="2"/>
  <c r="AB10" i="2"/>
  <c r="S10" i="2"/>
  <c r="J10" i="2"/>
  <c r="AN12" i="2"/>
  <c r="AF12" i="2"/>
  <c r="M12" i="2"/>
  <c r="G238" i="2"/>
  <c r="AA157" i="2"/>
  <c r="Q114" i="2"/>
  <c r="AE99" i="2"/>
  <c r="Q96" i="2"/>
  <c r="AA85" i="2"/>
  <c r="F77" i="2"/>
  <c r="V56" i="2"/>
  <c r="AM11" i="2"/>
  <c r="AC11" i="2"/>
  <c r="AK10" i="2"/>
  <c r="AA10" i="2"/>
  <c r="W12" i="2"/>
  <c r="V17" i="2"/>
  <c r="U12" i="2"/>
  <c r="U8" i="2" s="1"/>
  <c r="F169" i="2"/>
  <c r="AJ157" i="2"/>
  <c r="J157" i="2"/>
  <c r="L99" i="2"/>
  <c r="AI85" i="2"/>
  <c r="V77" i="2"/>
  <c r="U59" i="2"/>
  <c r="F48" i="2"/>
  <c r="AL11" i="2"/>
  <c r="Q28" i="2"/>
  <c r="AJ10" i="2"/>
  <c r="P10" i="2"/>
  <c r="H10" i="2"/>
  <c r="AE12" i="2"/>
  <c r="AD17" i="2"/>
  <c r="AL12" i="2"/>
  <c r="AC12" i="2"/>
  <c r="W13" i="2"/>
  <c r="D173" i="2"/>
  <c r="V169" i="2"/>
  <c r="AH161" i="2"/>
  <c r="AG157" i="2"/>
  <c r="Y157" i="2"/>
  <c r="I157" i="2"/>
  <c r="Z114" i="2"/>
  <c r="AL99" i="2"/>
  <c r="T99" i="2"/>
  <c r="K99" i="2"/>
  <c r="F100" i="2"/>
  <c r="Y85" i="2"/>
  <c r="V86" i="2"/>
  <c r="E10" i="2"/>
  <c r="D63" i="2"/>
  <c r="M59" i="2"/>
  <c r="AD56" i="2"/>
  <c r="V48" i="2"/>
  <c r="AK11" i="2"/>
  <c r="AA11" i="2"/>
  <c r="P11" i="2"/>
  <c r="H11" i="2"/>
  <c r="I20" i="2"/>
  <c r="AI10" i="2"/>
  <c r="O10" i="2"/>
  <c r="O20" i="2"/>
  <c r="G10" i="2"/>
  <c r="G20" i="2"/>
  <c r="F21" i="2"/>
  <c r="AM12" i="2"/>
  <c r="AH17" i="2"/>
  <c r="AK12" i="2"/>
  <c r="J13" i="2"/>
  <c r="J12" i="2"/>
  <c r="AF157" i="2"/>
  <c r="X157" i="2"/>
  <c r="P157" i="2"/>
  <c r="H157" i="2"/>
  <c r="F114" i="2"/>
  <c r="Y99" i="2"/>
  <c r="I99" i="2"/>
  <c r="AB99" i="2"/>
  <c r="S99" i="2"/>
  <c r="Q100" i="2"/>
  <c r="AG85" i="2"/>
  <c r="AD86" i="2"/>
  <c r="AD77" i="2"/>
  <c r="F70" i="2"/>
  <c r="R59" i="2"/>
  <c r="J59" i="2"/>
  <c r="O11" i="2"/>
  <c r="G11" i="2"/>
  <c r="X10" i="2"/>
  <c r="R13" i="2"/>
  <c r="R12" i="2"/>
  <c r="Q14" i="2"/>
  <c r="F164" i="2"/>
  <c r="AN157" i="2"/>
  <c r="F152" i="2"/>
  <c r="K143" i="2"/>
  <c r="F143" i="2" s="1"/>
  <c r="F144" i="2"/>
  <c r="AG99" i="2"/>
  <c r="AA99" i="2"/>
  <c r="Z100" i="2"/>
  <c r="F89" i="2"/>
  <c r="L11" i="2"/>
  <c r="I10" i="2"/>
  <c r="AI11" i="2"/>
  <c r="X11" i="2"/>
  <c r="N11" i="2"/>
  <c r="E11" i="2"/>
  <c r="Y20" i="2"/>
  <c r="F28" i="2"/>
  <c r="AF10" i="2"/>
  <c r="W10" i="2"/>
  <c r="W20" i="2"/>
  <c r="V21" i="2"/>
  <c r="M10" i="2"/>
  <c r="P12" i="2"/>
  <c r="H12" i="2"/>
  <c r="Q173" i="2"/>
  <c r="F158" i="2"/>
  <c r="S143" i="2"/>
  <c r="Q143" i="2" s="1"/>
  <c r="Q144" i="2"/>
  <c r="F134" i="2"/>
  <c r="AI99" i="2"/>
  <c r="AH100" i="2"/>
  <c r="AL85" i="2"/>
  <c r="AH89" i="2"/>
  <c r="Q77" i="2"/>
  <c r="Y10" i="2"/>
  <c r="W11" i="2"/>
  <c r="M11" i="2"/>
  <c r="AH28" i="2"/>
  <c r="AN10" i="2"/>
  <c r="AE10" i="2"/>
  <c r="AE20" i="2"/>
  <c r="AD21" i="2"/>
  <c r="U10" i="2"/>
  <c r="L10" i="2"/>
  <c r="AL10" i="2"/>
  <c r="AI20" i="2"/>
  <c r="AA20" i="2"/>
  <c r="S20" i="2"/>
  <c r="K20" i="2"/>
  <c r="AL13" i="2"/>
  <c r="N13" i="2"/>
  <c r="AI12" i="2"/>
  <c r="AA12" i="2"/>
  <c r="S12" i="2"/>
  <c r="K12" i="2"/>
  <c r="D158" i="2"/>
  <c r="F86" i="2"/>
  <c r="AD78" i="2"/>
  <c r="V78" i="2"/>
  <c r="F78" i="2"/>
  <c r="AI77" i="2"/>
  <c r="AH77" i="2" s="1"/>
  <c r="AA77" i="2"/>
  <c r="Z77" i="2" s="1"/>
  <c r="AD60" i="2"/>
  <c r="V60" i="2"/>
  <c r="F60" i="2"/>
  <c r="AI59" i="2"/>
  <c r="AA59" i="2"/>
  <c r="AD35" i="2"/>
  <c r="V35" i="2"/>
  <c r="F35" i="2"/>
  <c r="R20" i="2"/>
  <c r="J20" i="2"/>
  <c r="AK13" i="2"/>
  <c r="AC13" i="2"/>
  <c r="M13" i="2"/>
  <c r="E13" i="2"/>
  <c r="D13" i="2" s="1"/>
  <c r="AG12" i="2"/>
  <c r="Y12" i="2"/>
  <c r="I12" i="2"/>
  <c r="AG59" i="2"/>
  <c r="Y59" i="2"/>
  <c r="I59" i="2"/>
  <c r="AN20" i="2"/>
  <c r="AF20" i="2"/>
  <c r="X20" i="2"/>
  <c r="P20" i="2"/>
  <c r="H20" i="2"/>
  <c r="R10" i="2"/>
  <c r="AH35" i="2"/>
  <c r="Z35" i="2"/>
  <c r="D14" i="2"/>
  <c r="D12" i="2" s="1"/>
  <c r="S11" i="2"/>
  <c r="Z178" i="2" l="1"/>
  <c r="AD143" i="2"/>
  <c r="Z143" i="2"/>
  <c r="V178" i="2"/>
  <c r="AD178" i="2"/>
  <c r="V10" i="2"/>
  <c r="AH178" i="2"/>
  <c r="R8" i="2"/>
  <c r="AE8" i="2"/>
  <c r="AL8" i="2"/>
  <c r="AJ8" i="2"/>
  <c r="AF8" i="2"/>
  <c r="AB8" i="2"/>
  <c r="AK8" i="2"/>
  <c r="L8" i="2"/>
  <c r="W8" i="2"/>
  <c r="G8" i="2"/>
  <c r="AG8" i="2"/>
  <c r="AM8" i="2"/>
  <c r="O8" i="2"/>
  <c r="AA8" i="2"/>
  <c r="AN8" i="2"/>
  <c r="AI8" i="2"/>
  <c r="J8" i="2"/>
  <c r="P8" i="2"/>
  <c r="S8" i="2"/>
  <c r="N8" i="2"/>
  <c r="Y8" i="2"/>
  <c r="I8" i="2"/>
  <c r="K8" i="2"/>
  <c r="M8" i="2"/>
  <c r="H8" i="2"/>
  <c r="T8" i="2"/>
  <c r="X8" i="2"/>
  <c r="AC8" i="2"/>
  <c r="AH268" i="2"/>
  <c r="V208" i="2"/>
  <c r="V99" i="2"/>
  <c r="V85" i="2"/>
  <c r="Q99" i="2"/>
  <c r="AD59" i="2"/>
  <c r="Q268" i="2"/>
  <c r="Q85" i="2"/>
  <c r="Z85" i="2"/>
  <c r="Z238" i="2"/>
  <c r="Z59" i="2"/>
  <c r="AH157" i="2"/>
  <c r="Z99" i="2"/>
  <c r="Q157" i="2"/>
  <c r="F85" i="2"/>
  <c r="AD13" i="2"/>
  <c r="F59" i="2"/>
  <c r="V59" i="2"/>
  <c r="AD85" i="2"/>
  <c r="AD238" i="2"/>
  <c r="Z20" i="2"/>
  <c r="V157" i="2"/>
  <c r="AD208" i="2"/>
  <c r="AD11" i="2"/>
  <c r="F222" i="2"/>
  <c r="F208" i="2"/>
  <c r="AD222" i="2"/>
  <c r="Q59" i="2"/>
  <c r="Z222" i="2"/>
  <c r="AH222" i="2"/>
  <c r="AH85" i="2"/>
  <c r="AH208" i="2"/>
  <c r="Z208" i="2"/>
  <c r="Z215" i="2"/>
  <c r="V238" i="2"/>
  <c r="V222" i="2"/>
  <c r="Z13" i="2"/>
  <c r="AH215" i="2"/>
  <c r="Z157" i="2"/>
  <c r="AH238" i="2"/>
  <c r="AD157" i="2"/>
  <c r="V13" i="2"/>
  <c r="Z10" i="2"/>
  <c r="F238" i="2"/>
  <c r="V215" i="2"/>
  <c r="F268" i="2"/>
  <c r="AD10" i="2"/>
  <c r="Z11" i="2"/>
  <c r="F99" i="2"/>
  <c r="F215" i="2"/>
  <c r="V268" i="2"/>
  <c r="Q208" i="2"/>
  <c r="F157" i="2"/>
  <c r="AD20" i="2"/>
  <c r="AD215" i="2"/>
  <c r="Z268" i="2"/>
  <c r="AH13" i="2"/>
  <c r="Q215" i="2"/>
  <c r="Q10" i="2"/>
  <c r="AH59" i="2"/>
  <c r="D60" i="2"/>
  <c r="D10" i="2" s="1"/>
  <c r="E59" i="2"/>
  <c r="D59" i="2" s="1"/>
  <c r="D8" i="2" s="1"/>
  <c r="V12" i="2"/>
  <c r="F11" i="2"/>
  <c r="Q238" i="2"/>
  <c r="F13" i="2"/>
  <c r="V20" i="2"/>
  <c r="AH11" i="2"/>
  <c r="F20" i="2"/>
  <c r="AD99" i="2"/>
  <c r="Q20" i="2"/>
  <c r="F10" i="2"/>
  <c r="AD268" i="2"/>
  <c r="F12" i="2"/>
  <c r="AH20" i="2"/>
  <c r="Q12" i="2"/>
  <c r="AD12" i="2"/>
  <c r="Q11" i="2"/>
  <c r="Z12" i="2"/>
  <c r="Q13" i="2"/>
  <c r="Q222" i="2"/>
  <c r="E8" i="2"/>
  <c r="D11" i="2"/>
  <c r="AH12" i="2"/>
  <c r="V11" i="2"/>
  <c r="AH99" i="2"/>
  <c r="AH10" i="2"/>
  <c r="V8" i="2" l="1"/>
  <c r="Q8" i="2"/>
  <c r="F8" i="2"/>
  <c r="AD8" i="2"/>
  <c r="Z8" i="2"/>
  <c r="AH8" i="2"/>
</calcChain>
</file>

<file path=xl/comments1.xml><?xml version="1.0" encoding="utf-8"?>
<comments xmlns="http://schemas.openxmlformats.org/spreadsheetml/2006/main">
  <authors>
    <author>User</author>
    <author>kom5</author>
    <author>kom8</author>
    <author>user</author>
  </authors>
  <commentList>
    <comment ref="AO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наименование и значение показателя , указанного в соглашении между МО и органом исполнительной власти края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отсутствие: очереди в ДОУ, загородных лагерей, ГТС и тд. Существует добровольная пожарная охрана и тд.</t>
        </r>
      </text>
    </comment>
    <comment ref="M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для соблюдения софинансирования, разработку ПСД и т.д.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не успели подготовить заявку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заявка представлена позже установленного срока, содержит недостоверные данные, не полный пакет документов и т.п.</t>
        </r>
      </text>
    </comment>
    <comment ref="T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набрали недостаточное количество баллов, низкий рейтинг заявки</t>
        </r>
      </text>
    </comment>
    <comment ref="AK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оплата за фактически выполненные работы, оказанные услуги, расторжение контракта и т.п.</t>
        </r>
      </text>
    </comment>
    <comment ref="AL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низкая стоимость работ, нет заявителей</t>
        </r>
      </text>
    </comment>
    <comment ref="AM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 xml:space="preserve">невозможность проведения конкурсных процедур, выполнение работ до конца финансового года </t>
        </r>
      </text>
    </comment>
    <comment ref="AN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метеоусловия, форс-мажор, пандемия и т.д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  <comment ref="I27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Нет образовательных организаций с численностью более 500 чел</t>
        </r>
      </text>
    </comment>
    <comment ref="I105" authorId="2">
      <text>
        <r>
          <rPr>
            <sz val="9"/>
            <color indexed="81"/>
            <rFont val="Tahoma"/>
            <family val="2"/>
            <charset val="204"/>
          </rPr>
          <t xml:space="preserve">не подходим по критериям. Условия - площадь помещения должна быть более 100 кв.м., доступность помещения библиотеки для лиц с ОВЗ, установлен пандус, кнопка вызова персонала, тактильная плитка и т.п.
</t>
        </r>
      </text>
    </comment>
    <comment ref="I109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Отсутсвуют коллективы со званием "Народный"</t>
        </r>
      </text>
    </comment>
    <comment ref="I113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Не проходим по требованиям к помещениям</t>
        </r>
      </text>
    </comment>
    <comment ref="I119" authorId="2">
      <text>
        <r>
          <rPr>
            <b/>
            <sz val="9"/>
            <color indexed="81"/>
            <rFont val="Tahoma"/>
            <family val="2"/>
            <charset val="204"/>
          </rPr>
          <t>отсутствуют учреждения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0" authorId="2">
      <text>
        <r>
          <rPr>
            <b/>
            <sz val="9"/>
            <color indexed="81"/>
            <rFont val="Tahoma"/>
            <family val="2"/>
            <charset val="204"/>
          </rPr>
          <t>отсутствуют учреждения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1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нет клубных формирований по ремеслам</t>
        </r>
      </text>
    </comment>
    <comment ref="I163" authorId="2">
      <text>
        <r>
          <rPr>
            <b/>
            <sz val="9"/>
            <color indexed="81"/>
            <rFont val="Tahoma"/>
            <family val="2"/>
            <charset val="204"/>
          </rPr>
          <t>kom8:</t>
        </r>
        <r>
          <rPr>
            <sz val="9"/>
            <color indexed="81"/>
            <rFont val="Tahoma"/>
            <family val="2"/>
            <charset val="204"/>
          </rPr>
          <t xml:space="preserve">
Отсутствие отдельного здания. Нет необходимости в выполнении ремонтных и демонтажных работ</t>
        </r>
      </text>
    </comment>
    <comment ref="I168" authorId="2">
      <text>
        <r>
          <rPr>
            <b/>
            <sz val="9"/>
            <color indexed="81"/>
            <rFont val="Tahoma"/>
            <family val="2"/>
            <charset val="204"/>
          </rPr>
          <t>kom8:</t>
        </r>
        <r>
          <rPr>
            <sz val="9"/>
            <color indexed="81"/>
            <rFont val="Tahoma"/>
            <family val="2"/>
            <charset val="204"/>
          </rPr>
          <t xml:space="preserve">
отсутствуют экстремальные виды спорта</t>
        </r>
      </text>
    </comment>
    <comment ref="I201" authorId="2">
      <text>
        <r>
          <rPr>
            <b/>
            <sz val="9"/>
            <color indexed="81"/>
            <rFont val="Tahoma"/>
            <family val="2"/>
            <charset val="204"/>
          </rPr>
          <t>kom8: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новые микрорайоны</t>
        </r>
      </text>
    </comment>
    <comment ref="AC231" authorId="3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БО - 478434,21
СФЮЛ - 1027610,00</t>
        </r>
      </text>
    </comment>
    <comment ref="AG231" authorId="3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БО - 478434,21
СФЮЛ - 1027610,00</t>
        </r>
      </text>
    </comment>
    <comment ref="I246" authorId="1">
      <text>
        <r>
          <rPr>
            <b/>
            <sz val="9"/>
            <color indexed="81"/>
            <rFont val="Tahoma"/>
            <charset val="1"/>
          </rPr>
          <t>kom5:</t>
        </r>
        <r>
          <rPr>
            <sz val="9"/>
            <color indexed="81"/>
            <rFont val="Tahoma"/>
            <charset val="1"/>
          </rPr>
          <t xml:space="preserve">
отсутствует утвержденный генплан</t>
        </r>
      </text>
    </comment>
    <comment ref="I258" authorId="1">
      <text>
        <r>
          <rPr>
            <b/>
            <sz val="9"/>
            <color indexed="81"/>
            <rFont val="Tahoma"/>
            <charset val="1"/>
          </rPr>
          <t>kom5:</t>
        </r>
        <r>
          <rPr>
            <sz val="9"/>
            <color indexed="81"/>
            <rFont val="Tahoma"/>
            <charset val="1"/>
          </rPr>
          <t xml:space="preserve">
нет утвержденного генплана</t>
        </r>
      </text>
    </comment>
    <comment ref="I271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благоустройств0 дворовых территорий</t>
        </r>
      </text>
    </comment>
    <comment ref="I272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для победителей конкурса лучших проектов создания комфортной городской среды</t>
        </r>
      </text>
    </comment>
    <comment ref="I278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благоустройство дворовых территорий</t>
        </r>
      </text>
    </comment>
    <comment ref="I284" authorId="1">
      <text>
        <r>
          <rPr>
            <b/>
            <sz val="9"/>
            <color indexed="81"/>
            <rFont val="Tahoma"/>
            <family val="2"/>
            <charset val="204"/>
          </rPr>
          <t>kom5: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МКПР</t>
        </r>
      </text>
    </comment>
  </commentList>
</comments>
</file>

<file path=xl/sharedStrings.xml><?xml version="1.0" encoding="utf-8"?>
<sst xmlns="http://schemas.openxmlformats.org/spreadsheetml/2006/main" count="683" uniqueCount="328">
  <si>
    <r>
      <t xml:space="preserve">Иные межбюджетные трансферты бюджетам муниципальных образований на государственную поддержку муниципальных комплексных проектов развития </t>
    </r>
    <r>
      <rPr>
        <b/>
        <i/>
        <sz val="10"/>
        <rFont val="Times New Roman"/>
        <family val="1"/>
        <charset val="204"/>
      </rPr>
      <t xml:space="preserve">(мероприятие 1)
</t>
    </r>
  </si>
  <si>
    <t>ГП 23</t>
  </si>
  <si>
    <t>в том числе по мероприятиям</t>
  </si>
  <si>
    <t xml:space="preserve">1. Ведомственный проект "Инфраструктурное обеспечение инвестиционного развития муниципальных образований края"
</t>
  </si>
  <si>
    <t xml:space="preserve">Государственная программа Красноярского края "Комплексное территориальное развитие Красноярского края". Постановление Правительства Красноярского края  от 29.09.2021 № 686-п </t>
  </si>
  <si>
    <r>
      <t xml:space="preserve">Приобретение специализированного оборудования, техники и инвентаря в целях поощрения муниципальных образований за качественное содержание благоустроенных общественных пространств </t>
    </r>
    <r>
      <rPr>
        <b/>
        <i/>
        <sz val="10"/>
        <rFont val="Times New Roman"/>
        <family val="1"/>
        <charset val="204"/>
      </rPr>
      <t>(мероприятие 8)</t>
    </r>
  </si>
  <si>
    <t>ГП 22</t>
  </si>
  <si>
    <r>
      <t xml:space="preserve">Субсидии бюджетам муниципальных образований Красноярского края на благоустройство сельских территорий по направлениям,
соответствующим правилам благоустройства территорий </t>
    </r>
    <r>
      <rPr>
        <b/>
        <i/>
        <sz val="10"/>
        <rFont val="Times New Roman"/>
        <family val="1"/>
        <charset val="204"/>
      </rPr>
      <t>(мероприятие 7)</t>
    </r>
  </si>
  <si>
    <r>
      <t xml:space="preserve">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 </t>
    </r>
    <r>
      <rPr>
        <b/>
        <i/>
        <sz val="10"/>
        <rFont val="Times New Roman"/>
        <family val="1"/>
        <charset val="204"/>
      </rPr>
      <t xml:space="preserve">(мероприятие 6)
</t>
    </r>
  </si>
  <si>
    <t>в том числе по мероприятиям подпрограммы</t>
  </si>
  <si>
    <t xml:space="preserve">2. Ведомственный проект "Благоустройство сельских территорий"
</t>
  </si>
  <si>
    <r>
      <t xml:space="preserve">Субсидии бюджетам муниципальных образований на реализацию мероприятий по благоустройству территорий </t>
    </r>
    <r>
      <rPr>
        <b/>
        <i/>
        <sz val="10"/>
        <rFont val="Times New Roman"/>
        <family val="1"/>
        <charset val="204"/>
      </rPr>
      <t>(мероприятие 5)</t>
    </r>
  </si>
  <si>
    <r>
      <t>Субсидии бюджетам муниципальных образований на софинансирование реализации проектов - победителей Всероссийского конкурса лучших проектов создания комфортной городской среды</t>
    </r>
    <r>
      <rPr>
        <b/>
        <i/>
        <sz val="10"/>
        <rFont val="Times New Roman"/>
        <family val="1"/>
        <charset val="204"/>
      </rPr>
      <t xml:space="preserve"> (мероприятие 4)</t>
    </r>
    <r>
      <rPr>
        <sz val="10"/>
        <rFont val="Times New Roman"/>
        <family val="1"/>
        <charset val="204"/>
      </rPr>
      <t xml:space="preserve">
</t>
    </r>
  </si>
  <si>
    <r>
      <t xml:space="preserve">Субсидии бюджетам муниципальных образований края на реализацию комплексных проектов по благоустройству территорий </t>
    </r>
    <r>
      <rPr>
        <b/>
        <i/>
        <sz val="10"/>
        <rFont val="Times New Roman"/>
        <family val="1"/>
        <charset val="204"/>
      </rPr>
      <t xml:space="preserve">(мероприятие 3)
</t>
    </r>
  </si>
  <si>
    <r>
      <t xml:space="preserve"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</t>
    </r>
    <r>
      <rPr>
        <b/>
        <i/>
        <sz val="10"/>
        <rFont val="Times New Roman"/>
        <family val="1"/>
        <charset val="204"/>
      </rPr>
      <t>(мероприятие 2)</t>
    </r>
    <r>
      <rPr>
        <sz val="10"/>
        <rFont val="Times New Roman"/>
        <family val="1"/>
        <charset val="204"/>
      </rPr>
      <t xml:space="preserve">
</t>
    </r>
  </si>
  <si>
    <r>
      <t xml:space="preserve">Субсидии бюджетам муниципальных образований на софинансирование муниципальных программ формирования современной городской среды </t>
    </r>
    <r>
      <rPr>
        <b/>
        <i/>
        <sz val="10"/>
        <rFont val="Times New Roman"/>
        <family val="1"/>
        <charset val="204"/>
      </rPr>
      <t>(мероприятие 1)</t>
    </r>
    <r>
      <rPr>
        <sz val="10"/>
        <rFont val="Times New Roman"/>
        <family val="1"/>
        <charset val="204"/>
      </rPr>
      <t xml:space="preserve">
</t>
    </r>
  </si>
  <si>
    <t xml:space="preserve">1. Региональный проект "Формирование комфортной городской среды"
</t>
  </si>
  <si>
    <t>Государственная программа Красноярского края "Содействие органам местного самоуправления в формировании современной городской среды". Постановление Правительства Красноярского края  от 29.08.2017 № 512-п</t>
  </si>
  <si>
    <r>
      <t>Субсидия бюджетам муниципальных образований на реализацию муниципальных программ, подпрограмм, направленных на реализацию мероприятий в сфере укрепления межнационального и межконфессионального согласия</t>
    </r>
    <r>
      <rPr>
        <b/>
        <i/>
        <sz val="10"/>
        <rFont val="Times New Roman"/>
        <family val="1"/>
        <charset val="204"/>
      </rPr>
      <t xml:space="preserve"> (мероприятие 4)</t>
    </r>
    <r>
      <rPr>
        <sz val="10"/>
        <rFont val="Times New Roman"/>
        <family val="1"/>
        <charset val="204"/>
      </rPr>
      <t xml:space="preserve">
</t>
    </r>
  </si>
  <si>
    <t>ГП 21</t>
  </si>
  <si>
    <t xml:space="preserve">3.8. Комплекс процессных мероприятий "Обеспечение реализации государственной программы и прочие мероприятия"
</t>
  </si>
  <si>
    <t>Государственная программа Красноярского края "Укрепление единства российской нации и этнокультурное развитие народов Красноярского края". Постановление Правительства Красноярского края  от 30.09.2014 № 442-п</t>
  </si>
  <si>
    <r>
      <t xml:space="preserve">Субсидии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</t>
    </r>
    <r>
      <rPr>
        <b/>
        <i/>
        <sz val="10"/>
        <rFont val="Times New Roman"/>
        <family val="1"/>
        <charset val="204"/>
      </rPr>
      <t>(мероприятие 3.10)</t>
    </r>
    <r>
      <rPr>
        <sz val="10"/>
        <rFont val="Times New Roman"/>
        <family val="1"/>
        <charset val="204"/>
      </rPr>
      <t xml:space="preserve">
</t>
    </r>
  </si>
  <si>
    <t>ГП 20</t>
  </si>
  <si>
    <t xml:space="preserve">3. Комплекс процессных мероприятий "Обеспечение реализации общественных и гражданских инициатив и поддержка институтов гражданского общества"
</t>
  </si>
  <si>
    <t xml:space="preserve">Государственная программа Красноярского края "Содействие развитию гражданского общества". Постановление Правительства Красноярского края  от 30.09.2013 № 509-п </t>
  </si>
  <si>
    <r>
      <t xml:space="preserve"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</t>
    </r>
    <r>
      <rPr>
        <b/>
        <i/>
        <sz val="10"/>
        <rFont val="Times New Roman"/>
        <family val="1"/>
        <charset val="204"/>
      </rPr>
      <t xml:space="preserve">(мероприятие 5.3) </t>
    </r>
  </si>
  <si>
    <t>ГП 16</t>
  </si>
  <si>
    <r>
      <t xml:space="preserve"> Субсидии бюджетам муниципальных образований на подготовку описаний местоположения границ населенных пунктов и территориальных зон Красноярского края </t>
    </r>
    <r>
      <rPr>
        <b/>
        <i/>
        <sz val="10"/>
        <rFont val="Times New Roman"/>
        <family val="1"/>
        <charset val="204"/>
      </rPr>
      <t>(мероприятие 5.2).</t>
    </r>
  </si>
  <si>
    <r>
      <t xml:space="preserve">Субсидии бюджетам муниципальных образований на проведение комплексных кадастровых работ </t>
    </r>
    <r>
      <rPr>
        <b/>
        <i/>
        <sz val="10"/>
        <rFont val="Times New Roman"/>
        <family val="1"/>
        <charset val="204"/>
      </rPr>
      <t>(мероприятие 5.1)</t>
    </r>
  </si>
  <si>
    <t xml:space="preserve">5. Ведомственный проект "Развитие земельно-имущественных отношений муниципальных образований края"
</t>
  </si>
  <si>
    <r>
      <t xml:space="preserve">Субсидии бюджетам муниципальных образований на переселение граждан из не предназначенных для проживания строений, созданных в период промышленного освоения Сибири и Дальнего Востока </t>
    </r>
    <r>
      <rPr>
        <b/>
        <i/>
        <sz val="10"/>
        <rFont val="Times New Roman"/>
        <family val="1"/>
        <charset val="204"/>
      </rPr>
      <t>(мероприятие 4.6)</t>
    </r>
  </si>
  <si>
    <r>
      <t xml:space="preserve">Субсидии бюджетам муниципальных образований на оплату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 </t>
    </r>
    <r>
      <rPr>
        <b/>
        <i/>
        <sz val="10"/>
        <rFont val="Times New Roman"/>
        <family val="1"/>
        <charset val="204"/>
      </rPr>
      <t>(мероприятие 4.5)</t>
    </r>
  </si>
  <si>
    <r>
      <t xml:space="preserve">Субсидии бюджетам муниципальных образований на строительство (приобретение) административно-жилых комплексов для предоставления жилых помещений и обеспечения деятельности участковых уполномоченных полиции </t>
    </r>
    <r>
      <rPr>
        <b/>
        <i/>
        <sz val="10"/>
        <rFont val="Times New Roman"/>
        <family val="1"/>
        <charset val="204"/>
      </rPr>
      <t>(мероприятие 4.4)</t>
    </r>
  </si>
  <si>
    <r>
      <t xml:space="preserve">Субсидия бюджету муниципального образования город Норильск на строительство (реконструкцию) малоэтажных и среднеэтажных жилых домов </t>
    </r>
    <r>
      <rPr>
        <b/>
        <i/>
        <sz val="10"/>
        <rFont val="Times New Roman"/>
        <family val="1"/>
        <charset val="204"/>
      </rPr>
      <t>(мероприятие 4.3)</t>
    </r>
  </si>
  <si>
    <r>
      <t>Субсидии бюджетам муниципальных образований на реализацию мероприятий по переселению граждан, проживающих в жилых помещениях, непригодных для проживания, в многоквартирных домах, признанных аварийными и подлежащими сносу или реконструкции (м</t>
    </r>
    <r>
      <rPr>
        <b/>
        <i/>
        <sz val="10"/>
        <rFont val="Times New Roman"/>
        <family val="1"/>
        <charset val="204"/>
      </rPr>
      <t>ероприятие 4.2</t>
    </r>
    <r>
      <rPr>
        <sz val="10"/>
        <rFont val="Times New Roman"/>
        <family val="1"/>
        <charset val="204"/>
      </rPr>
      <t>)</t>
    </r>
  </si>
  <si>
    <r>
      <t xml:space="preserve">Субсидии бюджетам муниципальных образований на предоставление социальных выплат молодым семьям на приобретение (строительство) жилья
</t>
    </r>
    <r>
      <rPr>
        <b/>
        <i/>
        <sz val="10"/>
        <rFont val="Times New Roman"/>
        <family val="1"/>
        <charset val="204"/>
      </rPr>
      <t xml:space="preserve">(мероприятие 4.1)
</t>
    </r>
    <r>
      <rPr>
        <sz val="10"/>
        <rFont val="Times New Roman"/>
        <family val="1"/>
        <charset val="204"/>
      </rPr>
      <t xml:space="preserve">
</t>
    </r>
  </si>
  <si>
    <t xml:space="preserve">4. Ведомственный проект "Улучшение жилищных условий отдельных категорий граждан"
</t>
  </si>
  <si>
    <r>
      <t xml:space="preserve">Субсидии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</t>
    </r>
    <r>
      <rPr>
        <b/>
        <i/>
        <sz val="10"/>
        <rFont val="Times New Roman"/>
        <family val="1"/>
        <charset val="204"/>
      </rPr>
      <t>(мероприятие 3.2)</t>
    </r>
    <r>
      <rPr>
        <sz val="10"/>
        <rFont val="Times New Roman"/>
        <family val="1"/>
        <charset val="204"/>
      </rPr>
      <t xml:space="preserve">
</t>
    </r>
  </si>
  <si>
    <r>
      <t xml:space="preserve">Субсидии бюджетам муниципальных образований на строительство муниципальных объектов коммунальной и транспортной инфраструктуры </t>
    </r>
    <r>
      <rPr>
        <b/>
        <i/>
        <sz val="10"/>
        <rFont val="Times New Roman"/>
        <family val="1"/>
        <charset val="204"/>
      </rPr>
      <t>(мероприятие 3.1)</t>
    </r>
  </si>
  <si>
    <t xml:space="preserve">3. Ведомственный проект "Стимулирование жилищного строительства"
</t>
  </si>
  <si>
    <r>
      <t xml:space="preserve">Субсидии бюджетам муниципальных образований на обеспечение мероприятий по переселению граждан из аварийного жилищного фонда за счет средств публично-правовой компании "Фонд развития территорий" </t>
    </r>
    <r>
      <rPr>
        <b/>
        <i/>
        <sz val="10"/>
        <rFont val="Times New Roman"/>
        <family val="1"/>
        <charset val="204"/>
      </rPr>
      <t>(мероприятие 1.2)</t>
    </r>
  </si>
  <si>
    <r>
      <t xml:space="preserve">Субсидии бюджетам муниципальных образований на обеспечение мероприятий по переселению граждан из аварийного жилищного фонда </t>
    </r>
    <r>
      <rPr>
        <b/>
        <i/>
        <sz val="10"/>
        <rFont val="Times New Roman"/>
        <family val="1"/>
        <charset val="204"/>
      </rPr>
      <t>(мероприятие 1.1)</t>
    </r>
    <r>
      <rPr>
        <sz val="10"/>
        <rFont val="Times New Roman"/>
        <family val="1"/>
        <charset val="204"/>
      </rPr>
      <t xml:space="preserve">
</t>
    </r>
  </si>
  <si>
    <t xml:space="preserve">1. Региональный проект "Обеспечение устойчивого сокращения непригодного для проживания жилищного фонда"
</t>
  </si>
  <si>
    <t xml:space="preserve">Государственная программа Красноярского края "Создание условий для обеспечения доступным и комфортным жильем граждан". Постановление Правительства Красноярского края  от 30.09.2013 № 514-п </t>
  </si>
  <si>
    <r>
      <t xml:space="preserve">Иные межбюджетные трансферты бюджетам муниципальных образований за совершенствование территориальной организации местного самоуправления </t>
    </r>
    <r>
      <rPr>
        <b/>
        <i/>
        <sz val="10"/>
        <rFont val="Times New Roman"/>
        <family val="1"/>
        <charset val="204"/>
      </rPr>
      <t>(мероприятие 2.3.4)</t>
    </r>
  </si>
  <si>
    <t>ГП 15</t>
  </si>
  <si>
    <r>
      <t xml:space="preserve">Иные межбюджетные трансферты бюджетам муниципальных образований за содействие развитию налогового потенциала </t>
    </r>
    <r>
      <rPr>
        <b/>
        <i/>
        <sz val="10"/>
        <rFont val="Times New Roman"/>
        <family val="1"/>
        <charset val="204"/>
      </rPr>
      <t>(мероприятие 2.3.3)</t>
    </r>
    <r>
      <rPr>
        <sz val="10"/>
        <rFont val="Times New Roman"/>
        <family val="1"/>
        <charset val="204"/>
      </rPr>
      <t xml:space="preserve">
</t>
    </r>
  </si>
  <si>
    <r>
      <t xml:space="preserve"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</t>
    </r>
    <r>
      <rPr>
        <b/>
        <i/>
        <sz val="10"/>
        <rFont val="Times New Roman"/>
        <family val="1"/>
        <charset val="204"/>
      </rPr>
      <t>(мероприятие 2.3.1)</t>
    </r>
    <r>
      <rPr>
        <sz val="10"/>
        <rFont val="Times New Roman"/>
        <family val="1"/>
        <charset val="204"/>
      </rPr>
      <t xml:space="preserve">
</t>
    </r>
  </si>
  <si>
    <t xml:space="preserve">2.3. Ведомственный проект "Стимулирование органов местного самоуправления муниципальных образований к повышению эффективности деятельности"
</t>
  </si>
  <si>
    <r>
      <t xml:space="preserve">Иные межбюджетные трансферты бюджетам муниципальных образований на поддержку самообложения граждан для решения вопросов местного значения </t>
    </r>
    <r>
      <rPr>
        <b/>
        <i/>
        <sz val="10"/>
        <rFont val="Times New Roman"/>
        <family val="1"/>
        <charset val="204"/>
      </rPr>
      <t>(мероприятие 2.2.3)</t>
    </r>
  </si>
  <si>
    <r>
  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  </r>
    <r>
      <rPr>
        <b/>
        <i/>
        <sz val="10"/>
        <rFont val="Times New Roman"/>
        <family val="1"/>
        <charset val="204"/>
      </rPr>
      <t xml:space="preserve"> (мероприятие 2.2.2)</t>
    </r>
  </si>
  <si>
    <r>
      <t xml:space="preserve"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</t>
    </r>
    <r>
      <rPr>
        <b/>
        <i/>
        <sz val="10"/>
        <rFont val="Times New Roman"/>
        <family val="1"/>
        <charset val="204"/>
      </rPr>
      <t>(мероприятие 2.2.1)</t>
    </r>
    <r>
      <rPr>
        <sz val="10"/>
        <rFont val="Times New Roman"/>
        <family val="1"/>
        <charset val="204"/>
      </rPr>
      <t xml:space="preserve">
</t>
    </r>
  </si>
  <si>
    <t xml:space="preserve">2.2. Ведомственный проект "Вовлечение населения в решение вопросов местного значения"
</t>
  </si>
  <si>
    <r>
      <t xml:space="preserve">Иные межбюджетные трансферты бюджетам муниципальных образований на обустройство и восстановление воинских захоронений </t>
    </r>
    <r>
      <rPr>
        <b/>
        <i/>
        <sz val="10"/>
        <rFont val="Times New Roman"/>
        <family val="1"/>
        <charset val="204"/>
      </rPr>
      <t>(мероприятие 2.1.3)</t>
    </r>
  </si>
  <si>
    <r>
      <t xml:space="preserve">Иные межбюджетные трансферты бюджетам муниципальных образований на реализацию проектов по решению вопросов местного значения, осуществляемых непосредственно населением на территории населенного пункта </t>
    </r>
    <r>
      <rPr>
        <b/>
        <i/>
        <sz val="10"/>
        <rFont val="Times New Roman"/>
        <family val="1"/>
        <charset val="204"/>
      </rPr>
      <t>(мероприятие 2.1.2)</t>
    </r>
    <r>
      <rPr>
        <sz val="10"/>
        <rFont val="Times New Roman"/>
        <family val="1"/>
        <charset val="204"/>
      </rPr>
      <t xml:space="preserve">
</t>
    </r>
  </si>
  <si>
    <r>
      <t xml:space="preserve">Иные межбюджетные трансферты бюджетам муниципальных образований на благоустройство кладбищ </t>
    </r>
    <r>
      <rPr>
        <b/>
        <i/>
        <sz val="10"/>
        <rFont val="Times New Roman"/>
        <family val="1"/>
        <charset val="204"/>
      </rPr>
      <t>(мероприятие 2.1.1)</t>
    </r>
    <r>
      <rPr>
        <sz val="10"/>
        <rFont val="Times New Roman"/>
        <family val="1"/>
        <charset val="204"/>
      </rPr>
      <t xml:space="preserve">
</t>
    </r>
  </si>
  <si>
    <t xml:space="preserve">2.1. Ведомственный проект "Благоустройство территорий муниципальных образований"
</t>
  </si>
  <si>
    <t xml:space="preserve">Государственная программа Красноярского края "Содействие развитию местного самоуправления". Постановление Правительства Красноярского края  от 30.09.2013 № 517-п </t>
  </si>
  <si>
    <r>
  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садоводческих, огороднических некоммерческих товариществ к источникам электроснабжения, водоснабжения</t>
    </r>
    <r>
      <rPr>
        <b/>
        <i/>
        <sz val="10"/>
        <rFont val="Times New Roman"/>
        <family val="1"/>
        <charset val="204"/>
      </rPr>
      <t xml:space="preserve"> (мероприятие 8.1)
</t>
    </r>
  </si>
  <si>
    <t>ГП 14</t>
  </si>
  <si>
    <t xml:space="preserve">8. Ведомственный проект "Поддержка садоводства и огородничества"
</t>
  </si>
  <si>
    <r>
      <t xml:space="preserve">Субсидии на подготовку проектов межевания земельных участков и на проведение кадастровых работ (субсидии бюджетам муниципальных образований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
</t>
    </r>
    <r>
      <rPr>
        <b/>
        <i/>
        <sz val="10"/>
        <rFont val="Times New Roman"/>
        <family val="1"/>
        <charset val="204"/>
      </rPr>
      <t>(мероприятие 5.2 )</t>
    </r>
  </si>
  <si>
    <t xml:space="preserve">5. Ведомственный проект "Вовлечение в оборот и комплексная мелиорация земель сельскохозяйственного назначения"
</t>
  </si>
  <si>
    <t xml:space="preserve">Государственная программа Красноярского края "Развитие сельского хозяйства и регулирование рынков сельскохозяйственной продукции, сырья и продовольствия". Постановление Правительства Красноярского края  от 30.09.2013 № 506-п </t>
  </si>
  <si>
    <r>
      <t xml:space="preserve">Субсидии бюджетам муниципальных образований края, расположенных на территории Арктической зоны Российской Федерации, на улучшение услуг связи </t>
    </r>
    <r>
      <rPr>
        <b/>
        <i/>
        <sz val="10"/>
        <rFont val="Times New Roman"/>
        <family val="1"/>
        <charset val="204"/>
      </rPr>
      <t>(мероприятие 5.4)</t>
    </r>
  </si>
  <si>
    <t>ГП 13</t>
  </si>
  <si>
    <t xml:space="preserve">5. Ведомственный проект "Цифровая трансформация"
</t>
  </si>
  <si>
    <r>
      <t xml:space="preserve">Субсидии бюджетам муниципальных образований на создание условий для обеспечения услугами связи малочисленных и труднодоступных населенных пунктов Красноярского края </t>
    </r>
    <r>
      <rPr>
        <b/>
        <i/>
        <sz val="10"/>
        <rFont val="Times New Roman"/>
        <family val="1"/>
        <charset val="204"/>
      </rPr>
      <t>(мероприятие 2.2)</t>
    </r>
  </si>
  <si>
    <t xml:space="preserve">2. Региональный проект "Информационная инфраструктура"
</t>
  </si>
  <si>
    <t xml:space="preserve">Государственная программа Красноярского края "Развитие информационного общества". Постановление Правительства Красноярского края  от 30.09.2013 № 504-п </t>
  </si>
  <si>
    <r>
      <t>Субсидия бюджету Эвенкийского муниципального района на устройство и содержание зимних автомобильных дорог общего пользования местного значения за счет средств дорожного фонда Красноярского края</t>
    </r>
    <r>
      <rPr>
        <b/>
        <i/>
        <sz val="10"/>
        <rFont val="Times New Roman"/>
        <family val="1"/>
        <charset val="204"/>
      </rPr>
      <t xml:space="preserve"> (мероприятие 8.10)
</t>
    </r>
  </si>
  <si>
    <t>ГП 12</t>
  </si>
  <si>
    <t xml:space="preserve">8. Комплекс процессных мероприятий "Содействие развитию автомобильных дорог"
</t>
  </si>
  <si>
    <r>
      <t xml:space="preserve">Субсидия бюджету муниципального образования город Красноярск на строительство участка первой линии метрополитена в г. Красноярске </t>
    </r>
    <r>
      <rPr>
        <b/>
        <i/>
        <sz val="10"/>
        <rFont val="Times New Roman"/>
        <family val="1"/>
        <charset val="204"/>
      </rPr>
      <t>(мероприятие 7.11)</t>
    </r>
    <r>
      <rPr>
        <sz val="10"/>
        <rFont val="Times New Roman"/>
        <family val="1"/>
        <charset val="204"/>
      </rPr>
      <t xml:space="preserve">
</t>
    </r>
  </si>
  <si>
    <t xml:space="preserve">7. Комплекс процессных мероприятий "Обеспечение транспортной доступности населения"
</t>
  </si>
  <si>
    <r>
      <t xml:space="preserve"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</t>
    </r>
    <r>
      <rPr>
        <b/>
        <i/>
        <sz val="10"/>
        <rFont val="Times New Roman"/>
        <family val="1"/>
        <charset val="204"/>
      </rPr>
      <t>(мероприятие 5.5)</t>
    </r>
  </si>
  <si>
    <r>
      <t xml:space="preserve">Субсидии бюджетам муниципальных образований 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 </t>
    </r>
    <r>
      <rPr>
        <b/>
        <i/>
        <sz val="10"/>
        <rFont val="Times New Roman"/>
        <family val="1"/>
        <charset val="204"/>
      </rPr>
      <t>(мероприятие 5.4)</t>
    </r>
  </si>
  <si>
    <r>
      <t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</t>
    </r>
    <r>
      <rPr>
        <b/>
        <i/>
        <sz val="10"/>
        <rFont val="Times New Roman"/>
        <family val="1"/>
        <charset val="204"/>
      </rPr>
      <t xml:space="preserve"> (мероприятие 5.3)</t>
    </r>
  </si>
  <si>
    <r>
      <t xml:space="preserve"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</t>
    </r>
    <r>
      <rPr>
        <b/>
        <i/>
        <sz val="10"/>
        <rFont val="Times New Roman"/>
        <family val="1"/>
        <charset val="204"/>
      </rPr>
      <t>(мероприятие 5.2)</t>
    </r>
  </si>
  <si>
    <r>
      <t xml:space="preserve">Субсидии бюджетам муниципальных образований 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товариществам, за счет средств дорожного фонда Красноярского края </t>
    </r>
    <r>
      <rPr>
        <b/>
        <i/>
        <sz val="10"/>
        <rFont val="Times New Roman"/>
        <family val="1"/>
        <charset val="204"/>
      </rPr>
      <t>(мероприятие 5.1)</t>
    </r>
  </si>
  <si>
    <t xml:space="preserve">5. Ведомственный проект "Дороги Красноярья"
</t>
  </si>
  <si>
    <r>
      <t>Субсидия бюджету муниципального образования город Красноярск на модернизацию трамвайной инфраструктуры и обновление подвижного состава городского наземного электрического транспорта (</t>
    </r>
    <r>
      <rPr>
        <i/>
        <sz val="10"/>
        <rFont val="Times New Roman"/>
        <family val="1"/>
        <charset val="204"/>
      </rPr>
      <t>мероприятие 4.3</t>
    </r>
    <r>
      <rPr>
        <sz val="10"/>
        <rFont val="Times New Roman"/>
        <family val="1"/>
        <charset val="204"/>
      </rPr>
      <t>)</t>
    </r>
  </si>
  <si>
    <r>
      <t xml:space="preserve">Субсидия бюджету муниципального образования город Красноярск на финансирование (возмещение) расходов на создание (реконструкцию) имущественного комплекса наземного электрического транспорта общего пользования в городе Красноярске (в части выплаты инвестиционного платежа в соответствии с концессионным соглашением) </t>
    </r>
    <r>
      <rPr>
        <b/>
        <i/>
        <sz val="10"/>
        <rFont val="Times New Roman"/>
        <family val="1"/>
        <charset val="204"/>
      </rPr>
      <t>(мероприятие 4.2)</t>
    </r>
    <r>
      <rPr>
        <sz val="10"/>
        <rFont val="Times New Roman"/>
        <family val="1"/>
        <charset val="204"/>
      </rPr>
      <t xml:space="preserve">
</t>
    </r>
  </si>
  <si>
    <r>
      <t>Субсидия бюджету муниципального образования город Красноярск на финансирование (возмещение) расходов на создание (реконструкцию) имущественного комплекса наземного электрического транспорта общего пользования в городе Красноярске (в части выплаты капитального гранта в соответствии с концессионным соглашением)</t>
    </r>
    <r>
      <rPr>
        <b/>
        <i/>
        <sz val="10"/>
        <rFont val="Times New Roman"/>
        <family val="1"/>
        <charset val="204"/>
      </rPr>
      <t xml:space="preserve"> (мероприятие 4.1)</t>
    </r>
  </si>
  <si>
    <t xml:space="preserve">4. Региональный проект "Развитие общественного транспорта"
</t>
  </si>
  <si>
    <r>
  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</t>
    </r>
    <r>
      <rPr>
        <b/>
        <i/>
        <sz val="10"/>
        <rFont val="Times New Roman"/>
        <family val="1"/>
        <charset val="204"/>
      </rPr>
      <t xml:space="preserve"> 
(мероприятие 3.4)
</t>
    </r>
    <r>
      <rPr>
        <sz val="10"/>
        <rFont val="Times New Roman"/>
        <family val="1"/>
        <charset val="204"/>
      </rPr>
      <t xml:space="preserve">
</t>
    </r>
  </si>
  <si>
    <r>
      <t xml:space="preserve">На приобретение для дошкольных образовательных организаций оборудования, позволяющего в игровой форме формировать навыки безопасного поведения на дороге </t>
    </r>
    <r>
      <rPr>
        <b/>
        <i/>
        <sz val="10"/>
        <rFont val="Times New Roman"/>
        <family val="1"/>
        <charset val="204"/>
      </rPr>
      <t>(мероприятие 3.2.2)</t>
    </r>
  </si>
  <si>
    <r>
      <t xml:space="preserve">На приобретение электронных стендов с изображениями схем безопасного движения к общеобразовательным организациям </t>
    </r>
    <r>
      <rPr>
        <b/>
        <i/>
        <sz val="10"/>
        <rFont val="Times New Roman"/>
        <family val="1"/>
        <charset val="204"/>
      </rPr>
      <t>(мероприятие 3.2.1)</t>
    </r>
  </si>
  <si>
    <r>
      <t xml:space="preserve">Субсидии бюджетам муниципальных образований на проведение мероприятий, направленных на обеспечение безопасного участия детей в дорожном движении </t>
    </r>
    <r>
      <rPr>
        <b/>
        <i/>
        <sz val="10"/>
        <rFont val="Times New Roman"/>
        <family val="1"/>
        <charset val="204"/>
      </rPr>
      <t>(мероприятие 3.2),</t>
    </r>
    <r>
      <rPr>
        <sz val="10"/>
        <rFont val="Times New Roman"/>
        <family val="1"/>
        <charset val="204"/>
      </rPr>
      <t xml:space="preserve">
 в том числе:
</t>
    </r>
  </si>
  <si>
    <r>
  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</t>
    </r>
    <r>
      <rPr>
        <b/>
        <i/>
        <sz val="10"/>
        <rFont val="Times New Roman"/>
        <family val="1"/>
        <charset val="204"/>
      </rPr>
      <t xml:space="preserve"> (мероприятие 3.1)
</t>
    </r>
  </si>
  <si>
    <t xml:space="preserve">3. Региональный проект "Безопасность дорожного движения"
</t>
  </si>
  <si>
    <r>
      <t xml:space="preserve">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 за счет средств дорожного фонда Красноярского края </t>
    </r>
    <r>
      <rPr>
        <b/>
        <i/>
        <sz val="10"/>
        <rFont val="Times New Roman"/>
        <family val="1"/>
        <charset val="204"/>
      </rPr>
      <t>(мероприятие 1.5)</t>
    </r>
  </si>
  <si>
    <r>
      <t xml:space="preserve">Субсидия бюджету городского округа город Красноярск на ремонт, капитальный ремонт автомобильных дорог общего пользования местного значения за счет средств дорожного фонда Красноярского края </t>
    </r>
    <r>
      <rPr>
        <b/>
        <i/>
        <sz val="10"/>
        <rFont val="Times New Roman"/>
        <family val="1"/>
        <charset val="204"/>
      </rPr>
      <t>(мероприятие 1.1)</t>
    </r>
  </si>
  <si>
    <t xml:space="preserve">1. Региональный проект "Региональная и местная дорожная сеть"
</t>
  </si>
  <si>
    <t>Государственная программа Красноярского края "Развитие транспортной системы". Постановление Правительства Красноярского края  от 30.09.2013 № 510-п</t>
  </si>
  <si>
    <r>
      <t>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  </r>
    <r>
      <rPr>
        <b/>
        <i/>
        <sz val="10"/>
        <rFont val="Times New Roman"/>
        <family val="1"/>
        <charset val="204"/>
      </rPr>
      <t xml:space="preserve"> (мероприятие 7.4)</t>
    </r>
    <r>
      <rPr>
        <sz val="10"/>
        <rFont val="Times New Roman"/>
        <family val="1"/>
        <charset val="204"/>
      </rPr>
      <t xml:space="preserve">
</t>
    </r>
  </si>
  <si>
    <t>ГП 11</t>
  </si>
  <si>
    <r>
      <t>Субсидии бюджетам муниципальных образований на реализацию муниципальных программ развития субъектов малого и среднего предпринимательства</t>
    </r>
    <r>
      <rPr>
        <b/>
        <i/>
        <sz val="10"/>
        <rFont val="Times New Roman"/>
        <family val="1"/>
        <charset val="204"/>
      </rPr>
      <t xml:space="preserve"> (мероприятие 7.3)</t>
    </r>
    <r>
      <rPr>
        <sz val="10"/>
        <rFont val="Times New Roman"/>
        <family val="1"/>
        <charset val="204"/>
      </rPr>
      <t xml:space="preserve">
</t>
    </r>
  </si>
  <si>
    <r>
      <t xml:space="preserve">Субсидии бюджетам муниципальных образований на реализацию муниципальных программ развития субъектов малого и среднего предпринимательства
в целях реализации инвестиционных проектов субъектами малого и среднего предпринимательства в приоритетных отраслях </t>
    </r>
    <r>
      <rPr>
        <b/>
        <i/>
        <sz val="10"/>
        <rFont val="Times New Roman"/>
        <family val="1"/>
        <charset val="204"/>
      </rPr>
      <t>(мероприятие 7.2)</t>
    </r>
    <r>
      <rPr>
        <sz val="10"/>
        <rFont val="Times New Roman"/>
        <family val="1"/>
        <charset val="204"/>
      </rPr>
      <t xml:space="preserve">
</t>
    </r>
  </si>
  <si>
    <t xml:space="preserve">7. Ведомственный проект "Развитие субъектов малого и среднего предпринимательства"
</t>
  </si>
  <si>
    <t xml:space="preserve">Государственная программа Красноярского края "Развитие малого и среднего предпринимательства и инновационной деятельности". Постановление Правительства Красноярского края  от 30.09.2013 № 505-п  </t>
  </si>
  <si>
    <r>
      <t xml:space="preserve">Субсидии бюджетам муниципальных образований на развитие системы патриотического воспитания в рамках деятельности муниципальных молодежных центров </t>
    </r>
    <r>
      <rPr>
        <b/>
        <i/>
        <sz val="10"/>
        <rFont val="Times New Roman"/>
        <family val="1"/>
        <charset val="204"/>
      </rPr>
      <t>(мероприятие 4.4)</t>
    </r>
    <r>
      <rPr>
        <sz val="10"/>
        <rFont val="Times New Roman"/>
        <family val="1"/>
        <charset val="204"/>
      </rPr>
      <t xml:space="preserve">
</t>
    </r>
  </si>
  <si>
    <t>ГП 10</t>
  </si>
  <si>
    <t xml:space="preserve">4. Комплекс процессных мероприятий "Патриотическое воспитание молодежи"
</t>
  </si>
  <si>
    <r>
      <t xml:space="preserve">Субсидии бюджетам муниципальных образований на развитие экстремальных видов спорта в рамках деятельности муниципальных молодежных центров </t>
    </r>
    <r>
      <rPr>
        <b/>
        <i/>
        <sz val="10"/>
        <rFont val="Times New Roman"/>
        <family val="1"/>
        <charset val="204"/>
      </rPr>
      <t>(мероприятие 3.5)</t>
    </r>
    <r>
      <rPr>
        <sz val="10"/>
        <rFont val="Times New Roman"/>
        <family val="1"/>
        <charset val="204"/>
      </rPr>
      <t xml:space="preserve">
</t>
    </r>
  </si>
  <si>
    <r>
      <t xml:space="preserve">Субсидии бюджетам муниципальных образований на реализацию отдельных мероприятий муниципальных программ, подпрограмм молодежной политики </t>
    </r>
    <r>
      <rPr>
        <b/>
        <i/>
        <sz val="10"/>
        <rFont val="Times New Roman"/>
        <family val="1"/>
        <charset val="204"/>
      </rPr>
      <t>(мероприятие 3.4)</t>
    </r>
    <r>
      <rPr>
        <sz val="10"/>
        <rFont val="Times New Roman"/>
        <family val="1"/>
        <charset val="204"/>
      </rPr>
      <t xml:space="preserve">
</t>
    </r>
  </si>
  <si>
    <r>
      <t xml:space="preserve">Субсидии бюджетам муниципальных образований на поддержку деятельности муниципальных молодежных центров </t>
    </r>
    <r>
      <rPr>
        <b/>
        <i/>
        <sz val="10"/>
        <rFont val="Times New Roman"/>
        <family val="1"/>
        <charset val="204"/>
      </rPr>
      <t>(мероприятие 3.3)</t>
    </r>
    <r>
      <rPr>
        <sz val="10"/>
        <rFont val="Times New Roman"/>
        <family val="1"/>
        <charset val="204"/>
      </rPr>
      <t xml:space="preserve">
</t>
    </r>
  </si>
  <si>
    <t xml:space="preserve">3. Комплекс процессных мероприятий "Вовлечение молодежи в социальную практику"
</t>
  </si>
  <si>
    <r>
      <t xml:space="preserve">Субсидии бюджетам муниципальных образований на организационную и материально-техническую модернизацию муниципальных молодежных центров </t>
    </r>
    <r>
      <rPr>
        <b/>
        <i/>
        <sz val="10"/>
        <rFont val="Times New Roman"/>
        <family val="1"/>
        <charset val="204"/>
      </rPr>
      <t>(мероприятие 2.1)</t>
    </r>
    <r>
      <rPr>
        <sz val="10"/>
        <rFont val="Times New Roman"/>
        <family val="1"/>
        <charset val="204"/>
      </rPr>
      <t xml:space="preserve">
</t>
    </r>
  </si>
  <si>
    <t xml:space="preserve">2. Ведомственный проект "Молодежные центры 2.0"
</t>
  </si>
  <si>
    <r>
      <t xml:space="preserve"> Субсидии бюджетам муниципальных образований Красноярского края на развитие инфраструктуры муниципальных молодежных центров</t>
    </r>
    <r>
      <rPr>
        <b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(мероприятие 1.3)</t>
    </r>
  </si>
  <si>
    <t>1. Региональный проект "Развитие системы поддержки молодежи ("Молодежь России")" (Красноярский край)</t>
  </si>
  <si>
    <t xml:space="preserve">Государственная программа Красноярского края "Молодежь Красноярского края в XXI веке". Постановление Правительства Красноярского края  от 30.09.2013 № 519-п </t>
  </si>
  <si>
    <r>
      <t xml:space="preserve">Субсидии бюджетам муниципальных образований на выполнение требований федеральных стандартов спортивной подготовки </t>
    </r>
    <r>
      <rPr>
        <b/>
        <i/>
        <sz val="10"/>
        <rFont val="Times New Roman"/>
        <family val="1"/>
        <charset val="204"/>
      </rPr>
      <t>(мероприятие 3.1.4)</t>
    </r>
  </si>
  <si>
    <t>ГП 9</t>
  </si>
  <si>
    <r>
      <t xml:space="preserve">Субсидии бюджетам муниципальных образований на развитие детско-юношеского спорта </t>
    </r>
    <r>
      <rPr>
        <b/>
        <i/>
        <sz val="10"/>
        <rFont val="Times New Roman"/>
        <family val="1"/>
        <charset val="204"/>
      </rPr>
      <t>(мероприятие 3.1.3)</t>
    </r>
  </si>
  <si>
    <r>
      <t xml:space="preserve"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</t>
    </r>
    <r>
      <rPr>
        <b/>
        <i/>
        <sz val="10"/>
        <rFont val="Times New Roman"/>
        <family val="1"/>
        <charset val="204"/>
      </rPr>
      <t>(мероприятие 3.1.2)</t>
    </r>
  </si>
  <si>
    <t xml:space="preserve">3. Ведомственный проект "Развитие спорта высших достижений и системы подготовки спортивного резерва"
</t>
  </si>
  <si>
    <r>
      <t xml:space="preserve">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</t>
    </r>
    <r>
      <rPr>
        <b/>
        <i/>
        <sz val="10"/>
        <rFont val="Times New Roman"/>
        <family val="1"/>
        <charset val="204"/>
      </rPr>
      <t>(мероприятие 2.3.6)</t>
    </r>
  </si>
  <si>
    <r>
      <t>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</t>
    </r>
    <r>
      <rPr>
        <b/>
        <i/>
        <sz val="10"/>
        <rFont val="Times New Roman"/>
        <family val="1"/>
        <charset val="204"/>
      </rPr>
      <t xml:space="preserve"> (мероприятие 2.3.5)</t>
    </r>
  </si>
  <si>
    <r>
      <t xml:space="preserve">Субсидии бюджетам муниципальных образований на устройство быстровозводимых крытых конструкций </t>
    </r>
    <r>
      <rPr>
        <b/>
        <i/>
        <sz val="10"/>
        <rFont val="Times New Roman"/>
        <family val="1"/>
        <charset val="204"/>
      </rPr>
      <t>(мероприятие 2.3.4)</t>
    </r>
  </si>
  <si>
    <r>
      <t xml:space="preserve">Иные межбюджетные трансферты бюджетам муниципальных образований на устройство спортивных сооружений в сельской местности
</t>
    </r>
    <r>
      <rPr>
        <b/>
        <i/>
        <sz val="10"/>
        <rFont val="Times New Roman"/>
        <family val="1"/>
        <charset val="204"/>
      </rPr>
      <t>(мероприятие 2.3.3)</t>
    </r>
  </si>
  <si>
    <r>
      <t xml:space="preserve"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</t>
    </r>
    <r>
      <rPr>
        <b/>
        <i/>
        <sz val="10"/>
        <rFont val="Times New Roman"/>
        <family val="1"/>
        <charset val="204"/>
      </rPr>
      <t>(мероприятие 2.3.2)</t>
    </r>
  </si>
  <si>
    <r>
      <t xml:space="preserve">Иные межбюджетные трансферты бюджетам муниципальных образований на поддержку физкультурно-спортивных клубов по месту жительства </t>
    </r>
    <r>
      <rPr>
        <b/>
        <i/>
        <sz val="10"/>
        <rFont val="Times New Roman"/>
        <family val="1"/>
        <charset val="204"/>
      </rPr>
      <t>(мероприятие 2.1.1)</t>
    </r>
  </si>
  <si>
    <t xml:space="preserve">2. Ведомственный проект "Развитие физической культуры и массового спорта"
</t>
  </si>
  <si>
    <t>Государственная программа Красноярского края"Развитие физической культуры и спорта". Постановление Правительства Красноярского края  от 30.09.2013 № 518-п</t>
  </si>
  <si>
    <r>
      <t>Субсидии бюджетам муниципальных образований на организацию туристско-рекреационных зон на территории края</t>
    </r>
    <r>
      <rPr>
        <b/>
        <i/>
        <sz val="10"/>
        <rFont val="Times New Roman"/>
        <family val="1"/>
        <charset val="204"/>
      </rPr>
      <t xml:space="preserve"> (мероприятие 10.4)</t>
    </r>
  </si>
  <si>
    <t>ГП 8</t>
  </si>
  <si>
    <t xml:space="preserve">10. Ведомственный проект "Развитие туристской индустрии"
</t>
  </si>
  <si>
    <r>
      <t>Субсидии бюджетам муниципальных образований на обеспечение деятельности муниципальных архивов края</t>
    </r>
    <r>
      <rPr>
        <b/>
        <i/>
        <sz val="10"/>
        <rFont val="Times New Roman"/>
        <family val="1"/>
        <charset val="204"/>
      </rPr>
      <t xml:space="preserve"> (мероприятие 9.2)</t>
    </r>
  </si>
  <si>
    <t xml:space="preserve">9. Ведомственный проект "Развитие архивного дела"
</t>
  </si>
  <si>
    <r>
      <t xml:space="preserve">Иные межбюджетные трансферты бюджетам муниципальных образований на создание (реконструкцию) и капитальный ремонт культурно-досуговых учреждений в сельской местности
</t>
    </r>
    <r>
      <rPr>
        <b/>
        <i/>
        <sz val="10"/>
        <rFont val="Times New Roman"/>
        <family val="1"/>
        <charset val="204"/>
      </rPr>
      <t>(мероприятие 8.1)</t>
    </r>
  </si>
  <si>
    <t xml:space="preserve">8. Ведомственный проект "Развитие инфраструктуры в сфере культуры"
</t>
  </si>
  <si>
    <r>
      <t>Субсидия бюджету муниципального образования город Ачинск на проведение работ по сохранению объекта культурного наследия регионального значения "Магазин", сер. XIX в, расположенного по адресу: г. Ачинск, ул. Ленина, 20г (</t>
    </r>
    <r>
      <rPr>
        <b/>
        <i/>
        <sz val="10"/>
        <rFont val="Times New Roman"/>
        <family val="1"/>
        <charset val="204"/>
      </rPr>
      <t>мероприятие 7.11)</t>
    </r>
  </si>
  <si>
    <r>
      <t xml:space="preserve">Субсидии бюджетам муниципальных образований на 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 </t>
    </r>
    <r>
      <rPr>
        <b/>
        <i/>
        <sz val="10"/>
        <rFont val="Times New Roman"/>
        <family val="1"/>
        <charset val="204"/>
      </rPr>
      <t>(мероприятие 7.10)</t>
    </r>
  </si>
  <si>
    <r>
      <t xml:space="preserve">Субсидия бюджету сельского поселения Хатанга Таймырского Долгано-Ненецкого муниципального района на проведение работ по сохранению объекта культурного наследия регионального значения </t>
    </r>
    <r>
      <rPr>
        <b/>
        <i/>
        <sz val="10"/>
        <rFont val="Times New Roman"/>
        <family val="1"/>
        <charset val="204"/>
      </rPr>
      <t>(мероприятие 7.8)</t>
    </r>
  </si>
  <si>
    <r>
      <t xml:space="preserve">Субсидия бюджету муниципального образования город Минусинск на проведение работ по сохранению объектов культурного наследия
</t>
    </r>
    <r>
      <rPr>
        <b/>
        <i/>
        <sz val="10"/>
        <rFont val="Times New Roman"/>
        <family val="1"/>
        <charset val="204"/>
      </rPr>
      <t>(мероприятие 7.7)</t>
    </r>
  </si>
  <si>
    <r>
      <t xml:space="preserve">Субсидия бюджету городского поселения Диксон Таймырского Долгано-Ненецкого муниципального района на содержание памятников и памятных знаков, установленных в честь героической обороны поселка Диксон </t>
    </r>
    <r>
      <rPr>
        <b/>
        <i/>
        <sz val="10"/>
        <rFont val="Times New Roman"/>
        <family val="1"/>
        <charset val="204"/>
      </rPr>
      <t>(мероприятие 7.6)</t>
    </r>
  </si>
  <si>
    <r>
      <t xml:space="preserve"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</t>
    </r>
    <r>
      <rPr>
        <b/>
        <i/>
        <sz val="10"/>
        <rFont val="Times New Roman"/>
        <family val="1"/>
        <charset val="204"/>
      </rPr>
      <t>(мероприятие 7.5)</t>
    </r>
  </si>
  <si>
    <r>
      <t xml:space="preserve">Субсидии бюджетам муниципальных образований на комплектование книжных фондов библиотек муниципальных образований Красноярского края </t>
    </r>
    <r>
      <rPr>
        <b/>
        <i/>
        <sz val="10"/>
        <rFont val="Times New Roman"/>
        <family val="1"/>
        <charset val="204"/>
      </rPr>
      <t>(мероприятие 7.4)</t>
    </r>
  </si>
  <si>
    <r>
      <t xml:space="preserve"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</t>
    </r>
    <r>
      <rPr>
        <b/>
        <i/>
        <sz val="10"/>
        <rFont val="Times New Roman"/>
        <family val="1"/>
        <charset val="204"/>
      </rPr>
      <t>(мероприятие 7.3)</t>
    </r>
  </si>
  <si>
    <t xml:space="preserve">7. Ведомственный проект "Сохранение культурного и исторического наследия"
</t>
  </si>
  <si>
    <r>
      <t xml:space="preserve"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</t>
    </r>
    <r>
      <rPr>
        <b/>
        <i/>
        <sz val="10"/>
        <rFont val="Times New Roman"/>
        <family val="1"/>
        <charset val="204"/>
      </rPr>
      <t>(мероприятие 6.8)</t>
    </r>
  </si>
  <si>
    <r>
      <t>Субсидии бюджетам муниципальных образований на обеспечение учреждений культуры специализированным автотранспортом для обслуживания населения, в том числе сельского населения (</t>
    </r>
    <r>
      <rPr>
        <b/>
        <i/>
        <sz val="10"/>
        <rFont val="Times New Roman"/>
        <family val="1"/>
        <charset val="204"/>
      </rPr>
      <t>мероприятие 6.7</t>
    </r>
    <r>
      <rPr>
        <sz val="10"/>
        <rFont val="Times New Roman"/>
        <family val="1"/>
        <charset val="204"/>
      </rPr>
      <t>)</t>
    </r>
  </si>
  <si>
    <r>
      <t xml:space="preserve">Субсидии бюджетам муниципальных образований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
</t>
    </r>
    <r>
      <rPr>
        <b/>
        <i/>
        <sz val="10"/>
        <rFont val="Times New Roman"/>
        <family val="1"/>
        <charset val="204"/>
      </rPr>
      <t>(мероприятие 6.3.2)</t>
    </r>
  </si>
  <si>
    <r>
      <t xml:space="preserve">Субсидии бюджетам муниципальных образований на поддержку творческой деятельности и техническое оснащение детских и кукольных театров </t>
    </r>
    <r>
      <rPr>
        <b/>
        <i/>
        <sz val="10"/>
        <rFont val="Times New Roman"/>
        <family val="1"/>
        <charset val="204"/>
      </rPr>
      <t>(мероприятие 6.2.2)</t>
    </r>
  </si>
  <si>
    <r>
      <t xml:space="preserve">Субсидии бюджетам муниципальных образований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
</t>
    </r>
    <r>
      <rPr>
        <b/>
        <i/>
        <sz val="10"/>
        <rFont val="Times New Roman"/>
        <family val="1"/>
        <charset val="204"/>
      </rPr>
      <t>(мероприятие 6.1.2)</t>
    </r>
  </si>
  <si>
    <t xml:space="preserve">6. Ведомственный проект "Развитие искусства и творчества"
</t>
  </si>
  <si>
    <r>
      <t>Субсидии бюджетам муниципальных образований на поддержку и продвижение событийных мероприятий (</t>
    </r>
    <r>
      <rPr>
        <b/>
        <i/>
        <sz val="11"/>
        <rFont val="Times New Roman"/>
        <family val="1"/>
        <charset val="204"/>
      </rPr>
      <t>мероприятие 4.3</t>
    </r>
    <r>
      <rPr>
        <sz val="11"/>
        <rFont val="Times New Roman"/>
        <family val="1"/>
        <charset val="204"/>
      </rPr>
      <t>)</t>
    </r>
  </si>
  <si>
    <t xml:space="preserve">4. Региональный проект "Развитие туристической инфраструктуры"
</t>
  </si>
  <si>
    <r>
      <t>Создание виртуальных концертных залов - субсидии бюджетам муниципальных образований на создание виртуальных концертных залов</t>
    </r>
    <r>
      <rPr>
        <b/>
        <sz val="11"/>
        <rFont val="Times New Roman"/>
        <family val="1"/>
        <charset val="204"/>
      </rPr>
      <t xml:space="preserve"> (</t>
    </r>
    <r>
      <rPr>
        <b/>
        <i/>
        <sz val="11"/>
        <rFont val="Times New Roman"/>
        <family val="1"/>
        <charset val="204"/>
      </rPr>
      <t>мероприятие 3.1 подпункт 3.1.1</t>
    </r>
    <r>
      <rPr>
        <b/>
        <sz val="11"/>
        <rFont val="Times New Roman"/>
        <family val="1"/>
        <charset val="204"/>
      </rPr>
      <t>)</t>
    </r>
    <r>
      <rPr>
        <sz val="11"/>
        <rFont val="Times New Roman"/>
        <family val="1"/>
        <charset val="204"/>
      </rPr>
      <t xml:space="preserve">
</t>
    </r>
  </si>
  <si>
    <t xml:space="preserve">3. Региональный проект "Цифровая культура"
</t>
  </si>
  <si>
    <r>
      <t xml:space="preserve"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
</t>
    </r>
    <r>
      <rPr>
        <b/>
        <i/>
        <sz val="11"/>
        <rFont val="Times New Roman"/>
        <family val="1"/>
        <charset val="204"/>
      </rPr>
      <t>(мероприятие 2.5)</t>
    </r>
  </si>
  <si>
    <r>
      <t xml:space="preserve">Иные межбюджетные трансферты бюджетам муниципальных образований на государственную поддержку лучших муниципальных учреждений культуры, находящихся на территориях сельских поселений </t>
    </r>
    <r>
      <rPr>
        <b/>
        <i/>
        <sz val="10"/>
        <rFont val="Times New Roman"/>
        <family val="1"/>
        <charset val="204"/>
      </rPr>
      <t>(мероприятие 2.2)</t>
    </r>
  </si>
  <si>
    <r>
      <t xml:space="preserve">Иные межбюджетные трансферты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 </t>
    </r>
    <r>
      <rPr>
        <b/>
        <i/>
        <sz val="10"/>
        <rFont val="Times New Roman"/>
        <family val="1"/>
        <charset val="204"/>
      </rPr>
      <t>(мероприятие 2.1)</t>
    </r>
  </si>
  <si>
    <t xml:space="preserve">2. Региональный проект "Творческие люди"
</t>
  </si>
  <si>
    <r>
      <t xml:space="preserve">Субсидии бюджетам муниципальных образований на создание модельных муниципальных библиотек </t>
    </r>
    <r>
      <rPr>
        <b/>
        <i/>
        <sz val="10"/>
        <rFont val="Times New Roman"/>
        <family val="1"/>
        <charset val="204"/>
      </rPr>
      <t>(мероприятие 1.8 подпункты 1.8.1 и 1.8.2)</t>
    </r>
    <r>
      <rPr>
        <sz val="10"/>
        <rFont val="Times New Roman"/>
        <family val="1"/>
        <charset val="204"/>
      </rPr>
      <t xml:space="preserve">
</t>
    </r>
  </si>
  <si>
    <r>
      <t>Субсидии бюджетам муниципальных образований на развитие сети учреждений культурно-досугового типа</t>
    </r>
    <r>
      <rPr>
        <b/>
        <i/>
        <sz val="10"/>
        <rFont val="Times New Roman"/>
        <family val="1"/>
        <charset val="204"/>
      </rPr>
      <t xml:space="preserve"> (мероприятие 1.7 подпункты 1.7.1 и 1.7.2)</t>
    </r>
  </si>
  <si>
    <r>
      <t xml:space="preserve">Субсидии бюджетам муниципальных образований на государственную поддержку отрасли культуры (модернизация детских школ искусств) </t>
    </r>
    <r>
      <rPr>
        <b/>
        <i/>
        <sz val="10"/>
        <rFont val="Times New Roman"/>
        <family val="1"/>
        <charset val="204"/>
      </rPr>
      <t>(мероприятие 1.6)</t>
    </r>
  </si>
  <si>
    <r>
      <t xml:space="preserve">Субсидии бюджетам муниципальных образований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 </t>
    </r>
    <r>
      <rPr>
        <b/>
        <i/>
        <sz val="10"/>
        <rFont val="Times New Roman"/>
        <family val="1"/>
        <charset val="204"/>
      </rPr>
      <t>(мероприятие 1.4 подпункты 1.4.1 и 1.4.2)</t>
    </r>
    <r>
      <rPr>
        <sz val="10"/>
        <rFont val="Times New Roman"/>
        <family val="1"/>
        <charset val="204"/>
      </rPr>
      <t xml:space="preserve">
</t>
    </r>
  </si>
  <si>
    <t xml:space="preserve">1. Региональный проект "Культурная среда"
</t>
  </si>
  <si>
    <t xml:space="preserve">Государственная программа Красноярского края "Развитие культуры и туризма". Постановление Правительства Красноярского края  от 30.09.2013 № 511-п </t>
  </si>
  <si>
    <r>
      <t>Субсидии бюджетам муниципальных образований на приобретение и монтаж установок по очистке и обеззараживанию воды на системах водоснабжения (</t>
    </r>
    <r>
      <rPr>
        <b/>
        <i/>
        <sz val="10"/>
        <rFont val="Times New Roman"/>
        <family val="1"/>
        <charset val="204"/>
      </rPr>
      <t>мероприятие 4.1</t>
    </r>
    <r>
      <rPr>
        <sz val="10"/>
        <rFont val="Times New Roman"/>
        <family val="1"/>
        <charset val="204"/>
      </rPr>
      <t xml:space="preserve">)
</t>
    </r>
  </si>
  <si>
    <t>ГП 6</t>
  </si>
  <si>
    <t>в том числе по мероприятию</t>
  </si>
  <si>
    <t xml:space="preserve">4. Ведомственный проект "Развитие систем радиационного контроля, обеспечение радиационной безопасности населения края и улучшение социально-экономических условий проживания в зоне наблюдения федерального государственного унитарного предприятия "Горно-химический комбинат"
</t>
  </si>
  <si>
    <r>
      <t xml:space="preserve">Иные межбюджетные трансферты бюджетам муниципальных образований на ликвидацию несанкционированных свалок </t>
    </r>
    <r>
      <rPr>
        <b/>
        <i/>
        <sz val="10"/>
        <rFont val="Times New Roman"/>
        <family val="1"/>
        <charset val="204"/>
      </rPr>
      <t>(мероприятие 3.13)</t>
    </r>
  </si>
  <si>
    <r>
      <t xml:space="preserve">Субсидия бюджету муниципального образования город Минусинск на перевод частных домовладений на территории города Минусинска с печным или угольным отоплением на более экологичные виды отопления, включая модернизацию систем угольного отопления </t>
    </r>
    <r>
      <rPr>
        <b/>
        <i/>
        <sz val="10"/>
        <rFont val="Times New Roman"/>
        <family val="1"/>
        <charset val="204"/>
      </rPr>
      <t>(мероприятие 3.11)</t>
    </r>
  </si>
  <si>
    <r>
      <t xml:space="preserve">Субсидия бюджету городского поселения Диксон Таймырского Долгано-Ненецкого муниципального района на капитальный ремонт плотины на ручье Портовый в поселке Диксон </t>
    </r>
    <r>
      <rPr>
        <b/>
        <i/>
        <sz val="10"/>
        <rFont val="Times New Roman"/>
        <family val="1"/>
        <charset val="204"/>
      </rPr>
      <t>(мероприятие 3.6)</t>
    </r>
    <r>
      <rPr>
        <sz val="10"/>
        <rFont val="Times New Roman"/>
        <family val="1"/>
        <charset val="204"/>
      </rPr>
      <t xml:space="preserve">
</t>
    </r>
  </si>
  <si>
    <r>
      <t xml:space="preserve">Субсидии бюджетам муниципальных образований на мероприятия в области обеспечения капитального ремонта, реконструкции и строительства гидротехнических сооружений </t>
    </r>
    <r>
      <rPr>
        <b/>
        <i/>
        <sz val="10"/>
        <rFont val="Times New Roman"/>
        <family val="1"/>
        <charset val="204"/>
      </rPr>
      <t>(мероприятие 3.3)</t>
    </r>
  </si>
  <si>
    <r>
      <t xml:space="preserve"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 </t>
    </r>
    <r>
      <rPr>
        <b/>
        <i/>
        <sz val="10"/>
        <rFont val="Times New Roman"/>
        <family val="1"/>
        <charset val="204"/>
      </rPr>
      <t>(мероприятие 3.2)</t>
    </r>
  </si>
  <si>
    <t xml:space="preserve">3. Ведомственный проект "Повышение уровня экологической безопасности, сохранение природных систем, биологического разнообразия, развитие экологического просвещения"
</t>
  </si>
  <si>
    <r>
      <t xml:space="preserve">Субсидия бюджету муниципального образования город Красноярск на реализацию комплексной программы по переводу частных домовладений на территории города Красноярска с печным или угольным отоплением на более экологичные виды отопления, включая электроотопление и модернизацию систем угольного отопления </t>
    </r>
    <r>
      <rPr>
        <b/>
        <i/>
        <sz val="10"/>
        <rFont val="Times New Roman"/>
        <family val="1"/>
        <charset val="204"/>
      </rPr>
      <t>(мероприятие 1.1)</t>
    </r>
  </si>
  <si>
    <t>1. Региональный проект "Чистый воздух"</t>
  </si>
  <si>
    <t xml:space="preserve">Государственная программа Красноярского края "Охрана окружающей среды, воспроизводство природных ресурсов". Постановление Правительства Красноярского края  от 30.09.2013 № 512-п </t>
  </si>
  <si>
    <r>
      <t xml:space="preserve">Субсидии бюджетам муниципальных образований края на создание пожарных водоемов </t>
    </r>
    <r>
      <rPr>
        <b/>
        <i/>
        <sz val="10"/>
        <rFont val="Times New Roman"/>
        <family val="1"/>
        <charset val="204"/>
      </rPr>
      <t>(мероприятие 2.5)</t>
    </r>
  </si>
  <si>
    <t>ГП 5</t>
  </si>
  <si>
    <r>
      <t xml:space="preserve">Субсидии бюджетам муниципальных образований Красноярского края на приобретение автономных   дымовых пожарных извещателей отдельным категориям граждан в целях оснащения ими жилых помещений </t>
    </r>
    <r>
      <rPr>
        <b/>
        <i/>
        <sz val="10"/>
        <rFont val="Times New Roman"/>
        <family val="1"/>
        <charset val="204"/>
      </rPr>
      <t>(мероприятие 2.4)</t>
    </r>
  </si>
  <si>
    <r>
      <t xml:space="preserve">Субсидии бюджетам муниципальных образований Красноярского края на мероприятия по развитию добровольной пожарной охраны </t>
    </r>
    <r>
      <rPr>
        <b/>
        <i/>
        <sz val="10"/>
        <rFont val="Times New Roman"/>
        <family val="1"/>
        <charset val="204"/>
      </rPr>
      <t>(мероприятие 2.3)</t>
    </r>
  </si>
  <si>
    <r>
      <t xml:space="preserve">Иные межбюджетные трансферты бюджетам муниципальных образований Красноярского края на обеспечение первичных мер пожарной безопасности </t>
    </r>
    <r>
      <rPr>
        <b/>
        <i/>
        <sz val="10"/>
        <rFont val="Times New Roman"/>
        <family val="1"/>
        <charset val="204"/>
      </rPr>
      <t>(мероприятие 2.2)</t>
    </r>
  </si>
  <si>
    <r>
      <t xml:space="preserve"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</t>
    </r>
    <r>
      <rPr>
        <b/>
        <i/>
        <sz val="10"/>
        <rFont val="Times New Roman"/>
        <family val="1"/>
        <charset val="204"/>
      </rPr>
      <t>(мероприятие 2.1)</t>
    </r>
  </si>
  <si>
    <t xml:space="preserve">2. Ведомственный проект "Предупреждение, спасение, помощь населению в чрезвычайных ситуациях"
</t>
  </si>
  <si>
    <t>Государственная программа Красноярского края "Защита от чрезвычайных ситуаций природного и техногенного характера и обеспечение безопасности населения". Постановление Правительства Красноярского края  от 30.09.2013 № 515-п</t>
  </si>
  <si>
    <t>ГП 4</t>
  </si>
  <si>
    <t>в том числе по мероприятиям проекта</t>
  </si>
  <si>
    <t xml:space="preserve">Комплекс процессных мероприятий "Обеспечение доступности платы граждан" </t>
  </si>
  <si>
    <r>
      <t>4.2. Субсидия бюджету муниципального образования город Норильск на реконструкцию, капитальный ремонт (модернизацию) коллекторного хозяйства</t>
    </r>
    <r>
      <rPr>
        <b/>
        <sz val="10"/>
        <rFont val="Times New Roman"/>
        <family val="1"/>
        <charset val="204"/>
      </rPr>
      <t xml:space="preserve"> 
(</t>
    </r>
    <r>
      <rPr>
        <b/>
        <i/>
        <sz val="10"/>
        <rFont val="Times New Roman"/>
        <family val="1"/>
        <charset val="204"/>
      </rPr>
      <t>мероприятие 2</t>
    </r>
    <r>
      <rPr>
        <b/>
        <sz val="10"/>
        <rFont val="Times New Roman"/>
        <family val="1"/>
        <charset val="204"/>
      </rPr>
      <t>)</t>
    </r>
    <r>
      <rPr>
        <sz val="10"/>
        <rFont val="Times New Roman"/>
        <family val="1"/>
        <charset val="204"/>
      </rPr>
      <t xml:space="preserve">
</t>
    </r>
  </si>
  <si>
    <r>
      <t>4.1. Субсидия бюджету муниципального образования город Норильск на термостабилизацию грунтов под многоквартирными домами и социальными объектами</t>
    </r>
    <r>
      <rPr>
        <b/>
        <sz val="10"/>
        <rFont val="Times New Roman"/>
        <family val="1"/>
        <charset val="204"/>
      </rPr>
      <t xml:space="preserve"> (</t>
    </r>
    <r>
      <rPr>
        <b/>
        <i/>
        <sz val="10"/>
        <rFont val="Times New Roman"/>
        <family val="1"/>
        <charset val="204"/>
      </rPr>
      <t>мероприятие 1</t>
    </r>
    <r>
      <rPr>
        <b/>
        <sz val="10"/>
        <rFont val="Times New Roman"/>
        <family val="1"/>
        <charset val="204"/>
      </rPr>
      <t>)</t>
    </r>
    <r>
      <rPr>
        <sz val="10"/>
        <rFont val="Times New Roman"/>
        <family val="1"/>
        <charset val="204"/>
      </rPr>
      <t xml:space="preserve">
</t>
    </r>
  </si>
  <si>
    <t xml:space="preserve">4. Ведомственный проект "Реформирование и модернизация жилищно-коммунального хозяйства города Норильска, а также мероприятия по восстановлению инженерной и коммунальной инфраструктуры" 
</t>
  </si>
  <si>
    <r>
      <t xml:space="preserve">3.3. Иной межбюджетный трансферт бюджету муниципального образования Богучанский район в целях софинансирования расходных обязательств, возникающих при реализации мероприятий по капитальному ремонту тепловых сетей </t>
    </r>
    <r>
      <rPr>
        <b/>
        <i/>
        <sz val="10"/>
        <rFont val="Times New Roman"/>
        <family val="1"/>
        <charset val="204"/>
      </rPr>
      <t>(мероприятие 3)</t>
    </r>
  </si>
  <si>
    <r>
      <t xml:space="preserve">3.1.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</t>
    </r>
    <r>
      <rPr>
        <b/>
        <i/>
        <sz val="10"/>
        <rFont val="Times New Roman"/>
        <family val="1"/>
        <charset val="204"/>
      </rPr>
      <t>(мероприятие 1).</t>
    </r>
    <r>
      <rPr>
        <sz val="10"/>
        <rFont val="Times New Roman"/>
        <family val="1"/>
        <charset val="204"/>
      </rPr>
      <t xml:space="preserve">
</t>
    </r>
  </si>
  <si>
    <t xml:space="preserve">3. Ведомственный проект "Модернизация, реконструкция и капитальный ремонт объектов коммунальной инфраструктуры муниципальных образований"
</t>
  </si>
  <si>
    <r>
      <t>2.1. Субсидии бюджетам муниципальных образований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(</t>
    </r>
    <r>
      <rPr>
        <b/>
        <i/>
        <sz val="10"/>
        <rFont val="Times New Roman"/>
        <family val="1"/>
        <charset val="204"/>
      </rPr>
      <t xml:space="preserve">мероприятие 1)
</t>
    </r>
  </si>
  <si>
    <t>2. Ведомственный проект "Чистая вода края"</t>
  </si>
  <si>
    <r>
      <t>1.1. Субсидии бюджетам муниципальных образований края на строительство и реконструкцию (модернизацию) объектов питьевого водоснабжения</t>
    </r>
    <r>
      <rPr>
        <b/>
        <i/>
        <sz val="10"/>
        <rFont val="Times New Roman"/>
        <family val="1"/>
        <charset val="204"/>
      </rPr>
      <t xml:space="preserve"> (мероприятие 1)</t>
    </r>
  </si>
  <si>
    <t xml:space="preserve">1. Региональный проект "Чистая вода"
</t>
  </si>
  <si>
    <t>Государственная программа Красноярского края "Реформирование и модернизация жилищно-коммунального хозяйства и повышение энергетической эффективности". Постановление Правительства Красноярского края  от 30.09.2013 № 503-п</t>
  </si>
  <si>
    <r>
      <t xml:space="preserve"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</t>
    </r>
    <r>
      <rPr>
        <b/>
        <i/>
        <sz val="10"/>
        <rFont val="Times New Roman"/>
        <family val="1"/>
        <charset val="204"/>
      </rPr>
      <t>(мероприятие 12.4)</t>
    </r>
  </si>
  <si>
    <t>ГП 2</t>
  </si>
  <si>
    <t>12. Комплекс процессных мероприятий "Обеспечение отдыха и оздоровления детей"</t>
  </si>
  <si>
    <r>
      <t xml:space="preserve"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</t>
    </r>
    <r>
      <rPr>
        <b/>
        <i/>
        <sz val="10"/>
        <rFont val="Times New Roman"/>
        <family val="1"/>
        <charset val="204"/>
      </rPr>
      <t>(мероприятие 9.44)</t>
    </r>
  </si>
  <si>
    <r>
      <t xml:space="preserve"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</t>
    </r>
    <r>
      <rPr>
        <b/>
        <i/>
        <sz val="10"/>
        <rFont val="Times New Roman"/>
        <family val="1"/>
        <charset val="204"/>
      </rPr>
      <t>(мероприятие 9.41)</t>
    </r>
  </si>
  <si>
    <r>
      <t>Субсидии бюджетам муниципальных образований на модернизацию материально-технической базы организаций дополнительного образования с целью создания новых мест для реализации дополнительных общеразвивающих программ</t>
    </r>
    <r>
      <rPr>
        <b/>
        <i/>
        <sz val="10"/>
        <rFont val="Times New Roman"/>
        <family val="1"/>
        <charset val="204"/>
      </rPr>
      <t xml:space="preserve"> (мероприятие 9.33)</t>
    </r>
  </si>
  <si>
    <r>
      <t xml:space="preserve">Субсидии бюджетам муниципальных образований на увеличение охвата детей, обучающихся по дополнительным общеразвивающим </t>
    </r>
    <r>
      <rPr>
        <b/>
        <i/>
        <sz val="10"/>
        <rFont val="Times New Roman"/>
        <family val="1"/>
        <charset val="204"/>
      </rPr>
      <t>программам
 (мероприятие 9.32</t>
    </r>
    <r>
      <rPr>
        <sz val="10"/>
        <rFont val="Times New Roman"/>
        <family val="1"/>
        <charset val="204"/>
      </rPr>
      <t>)</t>
    </r>
  </si>
  <si>
    <r>
      <t xml:space="preserve"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</t>
    </r>
    <r>
      <rPr>
        <b/>
        <i/>
        <sz val="10"/>
        <rFont val="Times New Roman"/>
        <family val="1"/>
        <charset val="204"/>
      </rPr>
      <t>(мероприятие 9.22)</t>
    </r>
  </si>
  <si>
    <r>
  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</t>
    </r>
    <r>
      <rPr>
        <b/>
        <i/>
        <sz val="10"/>
        <rFont val="Times New Roman"/>
        <family val="1"/>
        <charset val="204"/>
      </rPr>
      <t>(мероприятие 9.21)</t>
    </r>
  </si>
  <si>
    <t>9. Комплекс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</si>
  <si>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r>
      <t xml:space="preserve"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</t>
    </r>
    <r>
      <rPr>
        <b/>
        <i/>
        <sz val="10"/>
        <rFont val="Times New Roman"/>
        <family val="1"/>
        <charset val="204"/>
      </rPr>
      <t>(мероприятие 7.15)</t>
    </r>
  </si>
  <si>
    <r>
      <t xml:space="preserve"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</t>
    </r>
    <r>
      <rPr>
        <b/>
        <i/>
        <sz val="10"/>
        <rFont val="Times New Roman"/>
        <family val="1"/>
        <charset val="204"/>
      </rPr>
      <t>(мероприятие 7.13)</t>
    </r>
  </si>
  <si>
    <r>
      <t>Субсидии бюджетам муниципальных образований на создание условий для предоставления горячего питания обучающимся общеобразовательных организаций</t>
    </r>
    <r>
      <rPr>
        <b/>
        <i/>
        <sz val="10"/>
        <rFont val="Times New Roman"/>
        <family val="1"/>
        <charset val="204"/>
      </rPr>
      <t xml:space="preserve"> (мероприятие 7.12)</t>
    </r>
  </si>
  <si>
    <r>
      <t xml:space="preserve">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краевого бюджета </t>
    </r>
    <r>
      <rPr>
        <b/>
        <i/>
        <sz val="10"/>
        <rFont val="Times New Roman"/>
        <family val="1"/>
        <charset val="204"/>
      </rPr>
      <t>(мероприятие 7.11)</t>
    </r>
  </si>
  <si>
    <r>
      <t xml:space="preserve">Субсидии бюджетам муниципальных образований на реализацию мероприятий по модернизации школьных систем образования </t>
    </r>
    <r>
      <rPr>
        <b/>
        <i/>
        <sz val="10"/>
        <rFont val="Times New Roman"/>
        <family val="1"/>
        <charset val="204"/>
      </rPr>
      <t>(мероприятие 7.9)</t>
    </r>
  </si>
  <si>
    <r>
      <t xml:space="preserve"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</t>
    </r>
    <r>
      <rPr>
        <b/>
        <i/>
        <sz val="11"/>
        <rFont val="Times New Roman"/>
        <family val="1"/>
        <charset val="204"/>
      </rPr>
      <t>(мероприятие 7.7)</t>
    </r>
  </si>
  <si>
    <r>
      <t xml:space="preserve">Субсидии бюджетам муниципальных образований края на проведение мероприятий по обеспечению антитеррористической защищенности объектов образования </t>
    </r>
    <r>
      <rPr>
        <b/>
        <i/>
        <sz val="10"/>
        <rFont val="Times New Roman"/>
        <family val="1"/>
        <charset val="204"/>
      </rPr>
      <t>(мероприятие 7.6)</t>
    </r>
  </si>
  <si>
    <r>
      <t xml:space="preserve"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</t>
    </r>
    <r>
      <rPr>
        <b/>
        <i/>
        <sz val="10"/>
        <rFont val="Times New Roman"/>
        <family val="1"/>
        <charset val="204"/>
      </rPr>
      <t>(мероприятие 7.5)</t>
    </r>
  </si>
  <si>
    <r>
      <t xml:space="preserve">Субсидии бюджетам муниципальных образований на проведение реконструкции или капитального ремонта зданий муниципальных общеобразовательных организаций Красноярского края, находящихся в аварийном состоянии </t>
    </r>
    <r>
      <rPr>
        <b/>
        <i/>
        <sz val="10"/>
        <rFont val="Times New Roman"/>
        <family val="1"/>
        <charset val="204"/>
      </rPr>
      <t>(мероприятие 7.4)</t>
    </r>
  </si>
  <si>
    <r>
      <t xml:space="preserve">Создание новых мест в общеобразовательных организациях города Красноярска за счет средств краевого бюджета </t>
    </r>
    <r>
      <rPr>
        <b/>
        <i/>
        <sz val="10"/>
        <rFont val="Times New Roman"/>
        <family val="1"/>
        <charset val="204"/>
      </rPr>
      <t>(мероприятие 7.3)</t>
    </r>
  </si>
  <si>
    <r>
      <t xml:space="preserve">Создание дополнительных мест в образовательных организациях, осуществляющих образовательную деятельность по образовательным программам дошкольного образования </t>
    </r>
    <r>
      <rPr>
        <b/>
        <i/>
        <sz val="10"/>
        <rFont val="Times New Roman"/>
        <family val="1"/>
        <charset val="204"/>
      </rPr>
      <t>(мероприятие 7.1)</t>
    </r>
  </si>
  <si>
    <t>7. Ведомственный проект "Модернизация инфраструктуры региональной системы образования и оздоровления детей"</t>
  </si>
  <si>
    <r>
      <t xml:space="preserve"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</t>
    </r>
    <r>
      <rPr>
        <b/>
        <i/>
        <sz val="10"/>
        <rFont val="Times New Roman"/>
        <family val="1"/>
        <charset val="204"/>
      </rPr>
      <t>(мероприятие 4.1)</t>
    </r>
  </si>
  <si>
    <t>4. Региональный проект "Патриотическое воспитание граждан Российской Федерации (Красноярский край)",</t>
  </si>
  <si>
    <r>
  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</t>
    </r>
    <r>
      <rPr>
        <b/>
        <i/>
        <sz val="10"/>
        <rFont val="Times New Roman"/>
        <family val="1"/>
        <charset val="204"/>
      </rPr>
      <t>мероприятие 2.2 пункт 2.2.1.1</t>
    </r>
    <r>
      <rPr>
        <sz val="10"/>
        <rFont val="Times New Roman"/>
        <family val="1"/>
        <charset val="204"/>
      </rPr>
      <t>)</t>
    </r>
  </si>
  <si>
    <r>
  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(</t>
    </r>
    <r>
      <rPr>
        <b/>
        <i/>
        <sz val="10"/>
        <rFont val="Times New Roman"/>
        <family val="1"/>
        <charset val="204"/>
      </rPr>
      <t>мероприятие 2.1</t>
    </r>
    <r>
      <rPr>
        <sz val="10"/>
        <rFont val="Times New Roman"/>
        <family val="1"/>
        <charset val="204"/>
      </rPr>
      <t>)</t>
    </r>
  </si>
  <si>
    <t>2. Региональный проект "Успех каждого ребенка (Красноярский край)"</t>
  </si>
  <si>
    <r>
      <t xml:space="preserve">Создание детских технопарков "Кванториум" на базе общеобразовательных организаций - </t>
    </r>
    <r>
      <rPr>
        <i/>
        <sz val="10"/>
        <rFont val="Times New Roman"/>
        <family val="1"/>
        <charset val="204"/>
      </rPr>
      <t>направление 1</t>
    </r>
    <r>
      <rPr>
        <sz val="10"/>
        <rFont val="Times New Roman"/>
        <family val="1"/>
        <charset val="204"/>
      </rPr>
      <t xml:space="preserve"> (</t>
    </r>
    <r>
      <rPr>
        <b/>
        <i/>
        <sz val="10"/>
        <rFont val="Times New Roman"/>
        <family val="1"/>
        <charset val="204"/>
      </rPr>
      <t>мероприятие 1.4.2</t>
    </r>
    <r>
      <rPr>
        <sz val="10"/>
        <rFont val="Times New Roman"/>
        <family val="1"/>
        <charset val="204"/>
      </rPr>
      <t>)</t>
    </r>
  </si>
  <si>
    <r>
  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- </t>
    </r>
    <r>
      <rPr>
        <i/>
        <sz val="10"/>
        <rFont val="Times New Roman"/>
        <family val="1"/>
        <charset val="204"/>
      </rPr>
      <t xml:space="preserve">направление 2 </t>
    </r>
    <r>
      <rPr>
        <sz val="10"/>
        <rFont val="Times New Roman"/>
        <family val="1"/>
        <charset val="204"/>
      </rPr>
      <t>(</t>
    </r>
    <r>
      <rPr>
        <b/>
        <i/>
        <sz val="10"/>
        <rFont val="Times New Roman"/>
        <family val="1"/>
        <charset val="204"/>
      </rPr>
      <t>мероприятие 1.4.1</t>
    </r>
    <r>
      <rPr>
        <sz val="10"/>
        <rFont val="Times New Roman"/>
        <family val="1"/>
        <charset val="204"/>
      </rPr>
      <t>)</t>
    </r>
  </si>
  <si>
    <r>
  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</t>
    </r>
    <r>
      <rPr>
        <b/>
        <i/>
        <sz val="10"/>
        <rFont val="Times New Roman"/>
        <family val="1"/>
        <charset val="204"/>
      </rPr>
      <t>мероприятие 1.4</t>
    </r>
    <r>
      <rPr>
        <sz val="10"/>
        <rFont val="Times New Roman"/>
        <family val="1"/>
        <charset val="204"/>
      </rPr>
      <t>), 
в том числе подпункты:</t>
    </r>
  </si>
  <si>
    <r>
      <t>Создание новых мест в общеобразовательных организациях в связи с ростом числа обучающихся, вызванным демографическим фактором (</t>
    </r>
    <r>
      <rPr>
        <b/>
        <i/>
        <sz val="10"/>
        <rFont val="Times New Roman"/>
        <family val="1"/>
        <charset val="204"/>
      </rPr>
      <t>мероприятие 1.3</t>
    </r>
    <r>
      <rPr>
        <sz val="10"/>
        <rFont val="Times New Roman"/>
        <family val="1"/>
        <charset val="204"/>
      </rPr>
      <t>)</t>
    </r>
  </si>
  <si>
    <r>
      <t>Создание новых мест в общеобразовательных организациях города Красноярска (</t>
    </r>
    <r>
      <rPr>
        <b/>
        <i/>
        <sz val="10"/>
        <rFont val="Times New Roman"/>
        <family val="1"/>
        <charset val="204"/>
      </rPr>
      <t>мероприятие 1.2</t>
    </r>
    <r>
      <rPr>
        <sz val="10"/>
        <rFont val="Times New Roman"/>
        <family val="1"/>
        <charset val="204"/>
      </rPr>
      <t>)</t>
    </r>
  </si>
  <si>
    <t>1. Региональный проект "Современная школа (Красноярский край)"</t>
  </si>
  <si>
    <t xml:space="preserve">Государственная программа Красноярского края "Развитие образования". Постановление Правительства Красноярского края  от 30.09.2013 № 508-п </t>
  </si>
  <si>
    <t xml:space="preserve">19.12. Финансовое обеспечение организации обязательного медицинского страхования в части оплаты медицинской помощи лицам, застрахованным в Красноярском крае и получившим медицинскую помощь за пределами территории страхования
</t>
  </si>
  <si>
    <t>ГП 1</t>
  </si>
  <si>
    <t xml:space="preserve">19. Комплекс процессных мероприятий "Обеспечение реализации государственной программы, иные мероприятия"
</t>
  </si>
  <si>
    <r>
  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(</t>
    </r>
    <r>
      <rPr>
        <b/>
        <i/>
        <sz val="11"/>
        <rFont val="Times New Roman"/>
        <family val="1"/>
        <charset val="204"/>
      </rPr>
      <t>пункт 14.3 приложения N 7 к программе</t>
    </r>
    <r>
      <rPr>
        <sz val="11"/>
        <rFont val="Times New Roman"/>
        <family val="1"/>
        <charset val="204"/>
      </rPr>
      <t>)</t>
    </r>
  </si>
  <si>
    <t xml:space="preserve">14. Комплекс процессных мероприятий "Профилактика заболеваний и формирование здорового образа жизни. Обеспечение первичной медико-санитарной помощи, паллиативной помощи"
</t>
  </si>
  <si>
    <t xml:space="preserve">Государственная программа Красноярского края "Развитие здравоохранения". Постановление Правительства Красноярского края  от 30.09.2013 № 516-п </t>
  </si>
  <si>
    <t>Комплексам процессных мероприятий</t>
  </si>
  <si>
    <t>Ведомственным проектам</t>
  </si>
  <si>
    <t>Региональным проектам</t>
  </si>
  <si>
    <t>в том числе по:</t>
  </si>
  <si>
    <t>ВСЕГО по государственным программам</t>
  </si>
  <si>
    <t>участвовали ранее или участвовали в аналогичном мероприятии</t>
  </si>
  <si>
    <t>высокий уровень РБО</t>
  </si>
  <si>
    <t>отсутствие ПСД</t>
  </si>
  <si>
    <t>не полный пакет документов</t>
  </si>
  <si>
    <t>факт</t>
  </si>
  <si>
    <t>план</t>
  </si>
  <si>
    <t xml:space="preserve">Другое </t>
  </si>
  <si>
    <t>позднее предоставление средств</t>
  </si>
  <si>
    <t>отсутствие заявителей, в т.ч. на не исполнение контракта</t>
  </si>
  <si>
    <t xml:space="preserve">изменеие условий  контракта </t>
  </si>
  <si>
    <t>заключен контракт на поэтапное выполнение работ</t>
  </si>
  <si>
    <t>экономия по результатам конкурса</t>
  </si>
  <si>
    <t>Всего</t>
  </si>
  <si>
    <t>МБ</t>
  </si>
  <si>
    <t>КБ</t>
  </si>
  <si>
    <t>ФБ</t>
  </si>
  <si>
    <t>финансирование запланировано в следующем периоде</t>
  </si>
  <si>
    <t>не прошли конкурс</t>
  </si>
  <si>
    <t>без объяснения причин</t>
  </si>
  <si>
    <t>несоблюдение правил подачи заявки</t>
  </si>
  <si>
    <t>нет</t>
  </si>
  <si>
    <t>да</t>
  </si>
  <si>
    <t>короткий срок для подачи документов</t>
  </si>
  <si>
    <t>отсутствие средств в МБ</t>
  </si>
  <si>
    <t>не соответствуют условиям</t>
  </si>
  <si>
    <t>нет потребности</t>
  </si>
  <si>
    <t>не было приоритета в текущем году</t>
  </si>
  <si>
    <t xml:space="preserve">Всего </t>
  </si>
  <si>
    <t>Причины недостижения результата использования трансфертов</t>
  </si>
  <si>
    <t>Результат от реализации мероприятия 
(в натуральном выражении)</t>
  </si>
  <si>
    <t xml:space="preserve">Причины неосвоения, в том числе </t>
  </si>
  <si>
    <r>
      <t xml:space="preserve">Освоено в 2024 году, </t>
    </r>
    <r>
      <rPr>
        <b/>
        <sz val="10"/>
        <color rgb="FFFF0000"/>
        <rFont val="Times New Roman"/>
        <family val="1"/>
        <charset val="204"/>
      </rPr>
      <t>тыс. рублей</t>
    </r>
  </si>
  <si>
    <r>
      <t xml:space="preserve">Профинансировано в 2024 году, </t>
    </r>
    <r>
      <rPr>
        <b/>
        <sz val="10"/>
        <color rgb="FFFF0000"/>
        <rFont val="Times New Roman"/>
        <family val="1"/>
        <charset val="204"/>
      </rPr>
      <t>тыс. рублей</t>
    </r>
  </si>
  <si>
    <r>
      <t xml:space="preserve">Предусмотрено финансирование в 2024 году, </t>
    </r>
    <r>
      <rPr>
        <b/>
        <sz val="10"/>
        <color rgb="FFFF0000"/>
        <rFont val="Times New Roman"/>
        <family val="1"/>
        <charset val="204"/>
      </rPr>
      <t>тыс. рублей</t>
    </r>
  </si>
  <si>
    <t>Причина отказа  в допуске к участию в конкурсе/в предоставлении средств по результатам конкурсного отбора, в том числе:</t>
  </si>
  <si>
    <t xml:space="preserve">Факт подачи пакета документов для участия в мероприятии </t>
  </si>
  <si>
    <t>Причины не участия в мероприятиях госпрограмм (подпрограмм), в том числе</t>
  </si>
  <si>
    <t>Участие в количестве мероприятий, всего</t>
  </si>
  <si>
    <t>Участие в количестве программ, всего</t>
  </si>
  <si>
    <t>Перечень подпрограмм и отдельных мероприятий государственной программы Красноярского края/Наименование мероприятий подпрограммы</t>
  </si>
  <si>
    <t>N п/п</t>
  </si>
  <si>
    <t>Наименование муниципального образования</t>
  </si>
  <si>
    <t>Приложение</t>
  </si>
  <si>
    <t>Информация по участию Шарыповского муниципального округа в государственных программах Красноярского края в 2024 году</t>
  </si>
  <si>
    <t>36 га</t>
  </si>
  <si>
    <t>7 учреждений</t>
  </si>
  <si>
    <t>2 учреждения</t>
  </si>
  <si>
    <t>3 учреждения</t>
  </si>
  <si>
    <t>8 учреждений</t>
  </si>
  <si>
    <t xml:space="preserve">1.Приобрести 5 котлов;
2. Кап. ремонт 2 водонаплорных башен;
3. Кап. ремонт сетей водоснабжения по 3 улицам.
</t>
  </si>
  <si>
    <t xml:space="preserve">1.Приобретено 5 котлов;
2. Кап. ремонт 2 водонаплорных башен;
3. Кап. ремонт сетей водоснабжения по 3 улицам.
</t>
  </si>
  <si>
    <t>1. Устройство минерализованных защитных противопожарных полос 19,91 км;                                                                  2. Приобретение и ремонт навесного почвообрабатывающего орудия 
д - 1 шт.                                                                        3. Приобретение резервных источников электроснабжения - 2 шт.                                                                      4. Приобретение противопожарного резервуара - 1 шт.                                                                                                                  5. Приобретение автоприцепа для легковой автомашины - 2 шт.                                                                                     6.  техническое обслуживанию системы оповещения людей при пожаре - 33 объекта</t>
  </si>
  <si>
    <t>1. Устройство минерализованных защитных противопожарных полос 19,91 км;                                                                  2. Приобретено и отремонтировано навесное почвообрабатывающее орудие
д - 1 шт.                                                                        3. Приобретено резервных источников электроснабжения - 2 шт.                                                                      4. Приобретен противопожарный резервуар - 1 шт.                                                                                                                  5. Приобретен автоприцеп для легковой автомашины - 2 шт.                                                                                     6.  проведено техническое обслуживанию системы оповещения людей при пожаре - 33 объекта</t>
  </si>
  <si>
    <t>284 извещателя</t>
  </si>
  <si>
    <t>31 площадка;
71 ед. контейнерного оборудования</t>
  </si>
  <si>
    <t>1 учреждение</t>
  </si>
  <si>
    <t>1 клуб</t>
  </si>
  <si>
    <t xml:space="preserve">кап ремонт борцовского зала в 1 учреждении </t>
  </si>
  <si>
    <t>Устройство 1 плоскостного спортивного сооружения</t>
  </si>
  <si>
    <t>2 предпринимателя</t>
  </si>
  <si>
    <t>1 предприниматель</t>
  </si>
  <si>
    <t>5,9 км</t>
  </si>
  <si>
    <t>1 населенный пункт</t>
  </si>
  <si>
    <t>9 проектов</t>
  </si>
  <si>
    <t>1 уччреждение</t>
  </si>
  <si>
    <t>7 объектов</t>
  </si>
  <si>
    <t>1 проект</t>
  </si>
  <si>
    <t>5 СОНКО</t>
  </si>
  <si>
    <t>5СОНКО</t>
  </si>
  <si>
    <t>631 экземпляр</t>
  </si>
  <si>
    <t>903 экземпляр</t>
  </si>
  <si>
    <t>636 экземпляров</t>
  </si>
  <si>
    <t>810 экземпляров</t>
  </si>
  <si>
    <t>200 кресел</t>
  </si>
  <si>
    <t>Оснащение спортивным оборудованием и инвентарем</t>
  </si>
  <si>
    <t>Пастбища:
Березовского ТП; 
Ивановского ТП, 
Новоалтатского ТП, Парнинского ТП, 
Родниковского ТП, Холмогорского ТП</t>
  </si>
  <si>
    <t>6 человек</t>
  </si>
  <si>
    <t>165 человек</t>
  </si>
  <si>
    <t>100 детей</t>
  </si>
  <si>
    <t>223 ребенка</t>
  </si>
  <si>
    <r>
      <t xml:space="preserve"> 7.7. Иные межбюджетные трансферты бюджетам муниципальных образований края на 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 </t>
    </r>
    <r>
      <rPr>
        <b/>
        <i/>
        <sz val="10"/>
        <rFont val="Times New Roman"/>
        <family val="1"/>
        <charset val="204"/>
      </rPr>
      <t>(мероприятие 7)</t>
    </r>
  </si>
  <si>
    <t>1,1 км</t>
  </si>
  <si>
    <t>Разработка ПСД на реконструкцию 1 объекта</t>
  </si>
  <si>
    <t>Разработано ПСД на реконструкцию 1 объекта</t>
  </si>
  <si>
    <t>1 метеостанция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</si>
</sst>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/>
  </cellStyleXfs>
  <cellXfs count="283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0" fontId="3" fillId="2" borderId="0" xfId="1" applyFont="1" applyFill="1" applyAlignment="1" applyProtection="1">
      <alignment vertical="top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" fontId="4" fillId="0" borderId="1" xfId="1" applyNumberFormat="1" applyFont="1" applyBorder="1" applyAlignment="1" applyProtection="1">
      <alignment horizontal="left" vertical="center"/>
      <protection locked="0"/>
    </xf>
    <xf numFmtId="164" fontId="3" fillId="0" borderId="1" xfId="1" applyNumberFormat="1" applyFont="1" applyBorder="1" applyAlignment="1" applyProtection="1">
      <alignment horizontal="right" vertical="center"/>
      <protection locked="0"/>
    </xf>
    <xf numFmtId="164" fontId="4" fillId="0" borderId="1" xfId="1" applyNumberFormat="1" applyFont="1" applyBorder="1" applyAlignment="1" applyProtection="1">
      <alignment horizontal="right" vertical="center"/>
      <protection locked="0"/>
    </xf>
    <xf numFmtId="1" fontId="5" fillId="0" borderId="1" xfId="1" applyNumberFormat="1" applyFont="1" applyBorder="1" applyAlignment="1" applyProtection="1">
      <alignment horizontal="left" vertical="center" wrapText="1"/>
      <protection locked="0"/>
    </xf>
    <xf numFmtId="1" fontId="6" fillId="0" borderId="1" xfId="1" applyNumberFormat="1" applyFont="1" applyBorder="1" applyAlignment="1" applyProtection="1">
      <alignment horizontal="left" vertical="center" wrapText="1"/>
      <protection locked="0"/>
    </xf>
    <xf numFmtId="0" fontId="7" fillId="2" borderId="1" xfId="2" applyFont="1" applyFill="1" applyBorder="1" applyAlignment="1">
      <alignment vertical="top" wrapText="1"/>
    </xf>
    <xf numFmtId="0" fontId="3" fillId="0" borderId="1" xfId="1" applyFont="1" applyBorder="1" applyAlignment="1" applyProtection="1">
      <alignment horizontal="center" vertical="top" wrapText="1"/>
      <protection locked="0"/>
    </xf>
    <xf numFmtId="1" fontId="10" fillId="0" borderId="1" xfId="3" applyNumberFormat="1" applyFont="1" applyFill="1" applyBorder="1" applyAlignment="1" applyProtection="1">
      <alignment horizontal="left" vertical="center" wrapText="1"/>
      <protection locked="0"/>
    </xf>
    <xf numFmtId="1" fontId="11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3" applyFont="1" applyFill="1" applyBorder="1" applyAlignment="1" applyProtection="1">
      <alignment vertical="top" wrapText="1"/>
      <protection locked="0"/>
    </xf>
    <xf numFmtId="0" fontId="3" fillId="3" borderId="1" xfId="1" applyFont="1" applyFill="1" applyBorder="1" applyAlignment="1" applyProtection="1">
      <alignment horizontal="left" vertical="center"/>
      <protection locked="0"/>
    </xf>
    <xf numFmtId="1" fontId="3" fillId="3" borderId="1" xfId="1" applyNumberFormat="1" applyFont="1" applyFill="1" applyBorder="1" applyAlignment="1" applyProtection="1">
      <alignment horizontal="left" vertical="center"/>
      <protection locked="0"/>
    </xf>
    <xf numFmtId="1" fontId="4" fillId="3" borderId="1" xfId="1" applyNumberFormat="1" applyFont="1" applyFill="1" applyBorder="1" applyAlignment="1" applyProtection="1">
      <alignment horizontal="left" vertical="center"/>
      <protection locked="0"/>
    </xf>
    <xf numFmtId="164" fontId="3" fillId="3" borderId="1" xfId="1" applyNumberFormat="1" applyFont="1" applyFill="1" applyBorder="1" applyAlignment="1" applyProtection="1">
      <alignment horizontal="right" vertical="center"/>
      <protection locked="0"/>
    </xf>
    <xf numFmtId="164" fontId="4" fillId="3" borderId="1" xfId="1" applyNumberFormat="1" applyFont="1" applyFill="1" applyBorder="1" applyAlignment="1" applyProtection="1">
      <alignment horizontal="right" vertical="center"/>
      <protection locked="0"/>
    </xf>
    <xf numFmtId="1" fontId="4" fillId="3" borderId="1" xfId="1" applyNumberFormat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left" vertical="center" wrapText="1"/>
      <protection locked="0"/>
    </xf>
    <xf numFmtId="1" fontId="10" fillId="3" borderId="1" xfId="3" applyNumberFormat="1" applyFont="1" applyFill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>
      <alignment vertical="top" wrapText="1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5" fillId="4" borderId="1" xfId="2" applyFont="1" applyFill="1" applyBorder="1" applyAlignment="1">
      <alignment horizontal="left" vertical="center"/>
    </xf>
    <xf numFmtId="1" fontId="6" fillId="4" borderId="1" xfId="2" applyNumberFormat="1" applyFont="1" applyFill="1" applyBorder="1" applyAlignment="1">
      <alignment horizontal="left" vertical="center"/>
    </xf>
    <xf numFmtId="1" fontId="5" fillId="4" borderId="1" xfId="2" applyNumberFormat="1" applyFont="1" applyFill="1" applyBorder="1" applyAlignment="1">
      <alignment horizontal="left" vertical="center"/>
    </xf>
    <xf numFmtId="164" fontId="6" fillId="4" borderId="1" xfId="2" applyNumberFormat="1" applyFont="1" applyFill="1" applyBorder="1" applyAlignment="1">
      <alignment horizontal="right" vertical="center"/>
    </xf>
    <xf numFmtId="164" fontId="5" fillId="4" borderId="1" xfId="2" applyNumberFormat="1" applyFont="1" applyFill="1" applyBorder="1" applyAlignment="1">
      <alignment horizontal="right" vertical="center"/>
    </xf>
    <xf numFmtId="0" fontId="6" fillId="4" borderId="1" xfId="2" applyFont="1" applyFill="1" applyBorder="1" applyAlignment="1">
      <alignment horizontal="left" vertical="center"/>
    </xf>
    <xf numFmtId="0" fontId="5" fillId="4" borderId="1" xfId="2" applyFont="1" applyFill="1" applyBorder="1" applyAlignment="1">
      <alignment vertical="top" wrapText="1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1" fontId="4" fillId="0" borderId="1" xfId="1" applyNumberFormat="1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Border="1" applyAlignment="1" applyProtection="1">
      <alignment horizontal="left" vertical="center" wrapText="1"/>
      <protection locked="0"/>
    </xf>
    <xf numFmtId="0" fontId="11" fillId="2" borderId="1" xfId="2" applyFont="1" applyFill="1" applyBorder="1" applyAlignment="1">
      <alignment vertical="top" wrapText="1"/>
    </xf>
    <xf numFmtId="0" fontId="3" fillId="5" borderId="1" xfId="1" applyFont="1" applyFill="1" applyBorder="1" applyAlignment="1" applyProtection="1">
      <alignment horizontal="left" vertical="center"/>
      <protection locked="0"/>
    </xf>
    <xf numFmtId="1" fontId="3" fillId="5" borderId="1" xfId="1" applyNumberFormat="1" applyFont="1" applyFill="1" applyBorder="1" applyAlignment="1" applyProtection="1">
      <alignment horizontal="left" vertical="center"/>
      <protection locked="0"/>
    </xf>
    <xf numFmtId="1" fontId="4" fillId="5" borderId="1" xfId="1" applyNumberFormat="1" applyFont="1" applyFill="1" applyBorder="1" applyAlignment="1" applyProtection="1">
      <alignment horizontal="left" vertical="center"/>
      <protection locked="0"/>
    </xf>
    <xf numFmtId="164" fontId="3" fillId="5" borderId="1" xfId="1" applyNumberFormat="1" applyFont="1" applyFill="1" applyBorder="1" applyAlignment="1" applyProtection="1">
      <alignment horizontal="right" vertical="center"/>
      <protection locked="0"/>
    </xf>
    <xf numFmtId="164" fontId="4" fillId="5" borderId="1" xfId="1" applyNumberFormat="1" applyFont="1" applyFill="1" applyBorder="1" applyAlignment="1" applyProtection="1">
      <alignment horizontal="right" vertical="center"/>
      <protection locked="0"/>
    </xf>
    <xf numFmtId="1" fontId="4" fillId="5" borderId="1" xfId="1" applyNumberFormat="1" applyFont="1" applyFill="1" applyBorder="1" applyAlignment="1" applyProtection="1">
      <alignment horizontal="left" vertical="center" wrapText="1"/>
      <protection locked="0"/>
    </xf>
    <xf numFmtId="1" fontId="3" fillId="5" borderId="1" xfId="1" applyNumberFormat="1" applyFont="1" applyFill="1" applyBorder="1" applyAlignment="1" applyProtection="1">
      <alignment horizontal="left" vertical="center" wrapText="1"/>
      <protection locked="0"/>
    </xf>
    <xf numFmtId="1" fontId="4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1" xfId="2" applyFont="1" applyFill="1" applyBorder="1" applyAlignment="1">
      <alignment vertical="top" wrapText="1"/>
    </xf>
    <xf numFmtId="0" fontId="3" fillId="5" borderId="1" xfId="1" applyFont="1" applyFill="1" applyBorder="1" applyAlignment="1" applyProtection="1">
      <alignment horizontal="center" vertical="top" wrapText="1"/>
      <protection locked="0"/>
    </xf>
    <xf numFmtId="0" fontId="5" fillId="4" borderId="1" xfId="2" applyFont="1" applyFill="1" applyBorder="1" applyAlignment="1">
      <alignment horizontal="left" vertical="center" wrapText="1"/>
    </xf>
    <xf numFmtId="1" fontId="6" fillId="4" borderId="1" xfId="2" applyNumberFormat="1" applyFont="1" applyFill="1" applyBorder="1" applyAlignment="1">
      <alignment horizontal="left" vertical="center" wrapText="1"/>
    </xf>
    <xf numFmtId="1" fontId="5" fillId="4" borderId="1" xfId="2" applyNumberFormat="1" applyFont="1" applyFill="1" applyBorder="1" applyAlignment="1">
      <alignment horizontal="left" vertical="center" wrapText="1"/>
    </xf>
    <xf numFmtId="164" fontId="6" fillId="4" borderId="1" xfId="2" applyNumberFormat="1" applyFont="1" applyFill="1" applyBorder="1" applyAlignment="1">
      <alignment horizontal="right" vertical="center" wrapText="1"/>
    </xf>
    <xf numFmtId="164" fontId="5" fillId="4" borderId="1" xfId="2" applyNumberFormat="1" applyFont="1" applyFill="1" applyBorder="1" applyAlignment="1">
      <alignment horizontal="right" vertical="center" wrapText="1"/>
    </xf>
    <xf numFmtId="0" fontId="6" fillId="4" borderId="1" xfId="2" applyFont="1" applyFill="1" applyBorder="1" applyAlignment="1">
      <alignment horizontal="left" vertical="center" wrapText="1"/>
    </xf>
    <xf numFmtId="1" fontId="4" fillId="0" borderId="2" xfId="1" applyNumberFormat="1" applyFont="1" applyBorder="1" applyAlignment="1" applyProtection="1">
      <alignment horizontal="left"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" fontId="4" fillId="0" borderId="2" xfId="1" applyNumberFormat="1" applyFont="1" applyBorder="1" applyAlignment="1" applyProtection="1">
      <alignment horizontal="left" vertical="center" wrapText="1"/>
      <protection locked="0"/>
    </xf>
    <xf numFmtId="0" fontId="3" fillId="6" borderId="2" xfId="1" applyFont="1" applyFill="1" applyBorder="1" applyAlignment="1" applyProtection="1">
      <alignment horizontal="left" vertical="center"/>
      <protection locked="0"/>
    </xf>
    <xf numFmtId="1" fontId="3" fillId="6" borderId="2" xfId="1" applyNumberFormat="1" applyFont="1" applyFill="1" applyBorder="1" applyAlignment="1" applyProtection="1">
      <alignment horizontal="left" vertical="center"/>
      <protection locked="0"/>
    </xf>
    <xf numFmtId="1" fontId="4" fillId="6" borderId="2" xfId="1" applyNumberFormat="1" applyFont="1" applyFill="1" applyBorder="1" applyAlignment="1" applyProtection="1">
      <alignment horizontal="left" vertical="center"/>
      <protection locked="0"/>
    </xf>
    <xf numFmtId="164" fontId="3" fillId="6" borderId="2" xfId="1" applyNumberFormat="1" applyFont="1" applyFill="1" applyBorder="1" applyAlignment="1" applyProtection="1">
      <alignment horizontal="right" vertical="center"/>
      <protection locked="0"/>
    </xf>
    <xf numFmtId="164" fontId="4" fillId="6" borderId="2" xfId="1" applyNumberFormat="1" applyFont="1" applyFill="1" applyBorder="1" applyAlignment="1" applyProtection="1">
      <alignment horizontal="right" vertical="center"/>
      <protection locked="0"/>
    </xf>
    <xf numFmtId="1" fontId="4" fillId="6" borderId="2" xfId="1" applyNumberFormat="1" applyFont="1" applyFill="1" applyBorder="1" applyAlignment="1" applyProtection="1">
      <alignment horizontal="left" vertical="center" wrapText="1"/>
      <protection locked="0"/>
    </xf>
    <xf numFmtId="1" fontId="3" fillId="6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6" borderId="2" xfId="2" applyFont="1" applyFill="1" applyBorder="1" applyAlignment="1">
      <alignment vertical="top" wrapText="1"/>
    </xf>
    <xf numFmtId="0" fontId="3" fillId="6" borderId="2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1" fontId="3" fillId="0" borderId="3" xfId="1" applyNumberFormat="1" applyFont="1" applyBorder="1" applyAlignment="1" applyProtection="1">
      <alignment horizontal="left" vertical="center"/>
      <protection locked="0"/>
    </xf>
    <xf numFmtId="164" fontId="3" fillId="0" borderId="3" xfId="1" applyNumberFormat="1" applyFont="1" applyBorder="1" applyAlignment="1" applyProtection="1">
      <alignment horizontal="right" vertical="center"/>
      <protection locked="0"/>
    </xf>
    <xf numFmtId="1" fontId="10" fillId="0" borderId="2" xfId="3" applyNumberFormat="1" applyFont="1" applyFill="1" applyBorder="1" applyAlignment="1" applyProtection="1">
      <alignment horizontal="left" vertical="center" wrapText="1"/>
      <protection locked="0"/>
    </xf>
    <xf numFmtId="1" fontId="11" fillId="0" borderId="3" xfId="3" applyNumberFormat="1" applyFont="1" applyFill="1" applyBorder="1" applyAlignment="1" applyProtection="1">
      <alignment horizontal="left" vertical="center" wrapText="1"/>
      <protection locked="0"/>
    </xf>
    <xf numFmtId="1" fontId="10" fillId="0" borderId="3" xfId="3" applyNumberFormat="1" applyFont="1" applyFill="1" applyBorder="1" applyAlignment="1" applyProtection="1">
      <alignment horizontal="left" vertical="center" wrapText="1"/>
      <protection locked="0"/>
    </xf>
    <xf numFmtId="0" fontId="7" fillId="2" borderId="3" xfId="2" applyFont="1" applyFill="1" applyBorder="1" applyAlignment="1">
      <alignment vertical="top" wrapText="1"/>
    </xf>
    <xf numFmtId="0" fontId="3" fillId="0" borderId="3" xfId="1" applyFont="1" applyBorder="1" applyAlignment="1" applyProtection="1">
      <alignment horizontal="center" vertical="top" wrapText="1"/>
      <protection locked="0"/>
    </xf>
    <xf numFmtId="1" fontId="10" fillId="6" borderId="2" xfId="3" applyNumberFormat="1" applyFont="1" applyFill="1" applyBorder="1" applyAlignment="1" applyProtection="1">
      <alignment horizontal="left" vertical="center" wrapText="1"/>
      <protection locked="0"/>
    </xf>
    <xf numFmtId="1" fontId="11" fillId="6" borderId="2" xfId="3" applyNumberFormat="1" applyFont="1" applyFill="1" applyBorder="1" applyAlignment="1" applyProtection="1">
      <alignment horizontal="left" vertical="center" wrapText="1"/>
      <protection locked="0"/>
    </xf>
    <xf numFmtId="164" fontId="4" fillId="0" borderId="3" xfId="1" applyNumberFormat="1" applyFont="1" applyBorder="1" applyAlignment="1" applyProtection="1">
      <alignment horizontal="right" vertical="center"/>
      <protection locked="0"/>
    </xf>
    <xf numFmtId="1" fontId="3" fillId="0" borderId="3" xfId="1" applyNumberFormat="1" applyFont="1" applyBorder="1" applyAlignment="1" applyProtection="1">
      <alignment horizontal="left" vertical="center" wrapText="1"/>
      <protection locked="0"/>
    </xf>
    <xf numFmtId="1" fontId="4" fillId="0" borderId="3" xfId="1" applyNumberFormat="1" applyFont="1" applyBorder="1" applyAlignment="1" applyProtection="1">
      <alignment horizontal="left" vertical="center" wrapText="1"/>
      <protection locked="0"/>
    </xf>
    <xf numFmtId="1" fontId="11" fillId="3" borderId="1" xfId="3" applyNumberFormat="1" applyFont="1" applyFill="1" applyBorder="1" applyAlignment="1" applyProtection="1">
      <alignment horizontal="left" vertical="center" wrapText="1"/>
      <protection locked="0"/>
    </xf>
    <xf numFmtId="164" fontId="10" fillId="0" borderId="1" xfId="3" applyNumberFormat="1" applyFont="1" applyFill="1" applyBorder="1" applyAlignment="1" applyProtection="1">
      <alignment horizontal="right" vertical="center" wrapText="1"/>
      <protection locked="0"/>
    </xf>
    <xf numFmtId="164" fontId="3" fillId="3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1" applyNumberFormat="1" applyFont="1" applyBorder="1" applyAlignment="1" applyProtection="1">
      <alignment horizontal="right" vertical="center" wrapText="1"/>
      <protection locked="0"/>
    </xf>
    <xf numFmtId="0" fontId="3" fillId="5" borderId="2" xfId="1" applyFont="1" applyFill="1" applyBorder="1" applyAlignment="1" applyProtection="1">
      <alignment horizontal="left" vertical="center"/>
      <protection locked="0"/>
    </xf>
    <xf numFmtId="1" fontId="11" fillId="5" borderId="2" xfId="1" applyNumberFormat="1" applyFont="1" applyFill="1" applyBorder="1" applyAlignment="1" applyProtection="1">
      <alignment horizontal="left" vertical="center" wrapText="1"/>
      <protection locked="0"/>
    </xf>
    <xf numFmtId="164" fontId="11" fillId="5" borderId="2" xfId="1" applyNumberFormat="1" applyFont="1" applyFill="1" applyBorder="1" applyAlignment="1" applyProtection="1">
      <alignment horizontal="right" vertical="center" wrapText="1"/>
      <protection locked="0"/>
    </xf>
    <xf numFmtId="164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1" fontId="10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" xfId="2" applyFont="1" applyFill="1" applyBorder="1" applyAlignment="1">
      <alignment vertical="top" wrapText="1"/>
    </xf>
    <xf numFmtId="0" fontId="3" fillId="5" borderId="2" xfId="1" applyFont="1" applyFill="1" applyBorder="1" applyAlignment="1" applyProtection="1">
      <alignment horizontal="center" vertical="top" wrapText="1"/>
      <protection locked="0"/>
    </xf>
    <xf numFmtId="1" fontId="4" fillId="0" borderId="3" xfId="1" applyNumberFormat="1" applyFont="1" applyBorder="1" applyAlignment="1" applyProtection="1">
      <alignment horizontal="left" vertical="center"/>
      <protection locked="0"/>
    </xf>
    <xf numFmtId="164" fontId="11" fillId="3" borderId="2" xfId="1" applyNumberFormat="1" applyFont="1" applyFill="1" applyBorder="1" applyAlignment="1" applyProtection="1">
      <alignment horizontal="right" vertical="center" wrapText="1"/>
      <protection locked="0"/>
    </xf>
    <xf numFmtId="1" fontId="10" fillId="3" borderId="2" xfId="1" applyNumberFormat="1" applyFont="1" applyFill="1" applyBorder="1" applyAlignment="1" applyProtection="1">
      <alignment horizontal="left" vertical="center" wrapText="1"/>
      <protection locked="0"/>
    </xf>
    <xf numFmtId="0" fontId="3" fillId="3" borderId="2" xfId="1" applyFont="1" applyFill="1" applyBorder="1" applyAlignment="1" applyProtection="1">
      <alignment horizontal="left" vertical="center"/>
      <protection locked="0"/>
    </xf>
    <xf numFmtId="1" fontId="3" fillId="3" borderId="2" xfId="1" applyNumberFormat="1" applyFont="1" applyFill="1" applyBorder="1" applyAlignment="1" applyProtection="1">
      <alignment horizontal="left" vertical="center"/>
      <protection locked="0"/>
    </xf>
    <xf numFmtId="164" fontId="3" fillId="3" borderId="2" xfId="1" applyNumberFormat="1" applyFont="1" applyFill="1" applyBorder="1" applyAlignment="1" applyProtection="1">
      <alignment horizontal="right" vertical="center"/>
      <protection locked="0"/>
    </xf>
    <xf numFmtId="1" fontId="3" fillId="3" borderId="2" xfId="1" applyNumberFormat="1" applyFont="1" applyFill="1" applyBorder="1" applyAlignment="1" applyProtection="1">
      <alignment horizontal="left" vertical="center" wrapText="1"/>
      <protection locked="0"/>
    </xf>
    <xf numFmtId="1" fontId="4" fillId="3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2" xfId="2" applyFont="1" applyFill="1" applyBorder="1" applyAlignment="1">
      <alignment vertical="top" wrapText="1"/>
    </xf>
    <xf numFmtId="0" fontId="3" fillId="3" borderId="2" xfId="1" applyFont="1" applyFill="1" applyBorder="1" applyAlignment="1" applyProtection="1">
      <alignment horizontal="center" vertical="top" wrapText="1"/>
      <protection locked="0"/>
    </xf>
    <xf numFmtId="3" fontId="5" fillId="4" borderId="1" xfId="2" applyNumberFormat="1" applyFont="1" applyFill="1" applyBorder="1" applyAlignment="1">
      <alignment horizontal="left" vertical="center" wrapText="1"/>
    </xf>
    <xf numFmtId="0" fontId="3" fillId="0" borderId="1" xfId="1" applyFont="1" applyBorder="1" applyAlignment="1" applyProtection="1">
      <alignment vertical="top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4" fillId="0" borderId="1" xfId="2" applyFont="1" applyBorder="1" applyAlignment="1" applyProtection="1">
      <alignment horizontal="left" vertical="center" wrapText="1"/>
      <protection locked="0"/>
    </xf>
    <xf numFmtId="1" fontId="3" fillId="0" borderId="1" xfId="2" applyNumberFormat="1" applyFont="1" applyBorder="1" applyAlignment="1" applyProtection="1">
      <alignment horizontal="left" vertical="center" wrapText="1"/>
      <protection locked="0"/>
    </xf>
    <xf numFmtId="1" fontId="4" fillId="0" borderId="1" xfId="2" applyNumberFormat="1" applyFont="1" applyBorder="1" applyAlignment="1" applyProtection="1">
      <alignment horizontal="left" vertical="center" wrapText="1"/>
      <protection locked="0"/>
    </xf>
    <xf numFmtId="0" fontId="7" fillId="0" borderId="1" xfId="2" applyFont="1" applyBorder="1" applyAlignment="1">
      <alignment vertical="top" wrapText="1"/>
    </xf>
    <xf numFmtId="0" fontId="11" fillId="2" borderId="3" xfId="2" applyFont="1" applyFill="1" applyBorder="1" applyAlignment="1">
      <alignment vertical="top" wrapText="1"/>
    </xf>
    <xf numFmtId="0" fontId="3" fillId="6" borderId="1" xfId="1" applyFont="1" applyFill="1" applyBorder="1" applyAlignment="1" applyProtection="1">
      <alignment horizontal="left" vertical="center"/>
      <protection locked="0"/>
    </xf>
    <xf numFmtId="1" fontId="3" fillId="6" borderId="1" xfId="1" applyNumberFormat="1" applyFont="1" applyFill="1" applyBorder="1" applyAlignment="1" applyProtection="1">
      <alignment horizontal="left" vertical="center"/>
      <protection locked="0"/>
    </xf>
    <xf numFmtId="1" fontId="4" fillId="6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6" borderId="1" xfId="1" applyNumberFormat="1" applyFont="1" applyFill="1" applyBorder="1" applyAlignment="1" applyProtection="1">
      <alignment horizontal="right" vertical="center"/>
      <protection locked="0"/>
    </xf>
    <xf numFmtId="164" fontId="4" fillId="6" borderId="1" xfId="1" applyNumberFormat="1" applyFont="1" applyFill="1" applyBorder="1" applyAlignment="1" applyProtection="1">
      <alignment horizontal="right" vertical="center" wrapText="1"/>
      <protection locked="0"/>
    </xf>
    <xf numFmtId="1" fontId="10" fillId="6" borderId="2" xfId="1" applyNumberFormat="1" applyFont="1" applyFill="1" applyBorder="1" applyAlignment="1" applyProtection="1">
      <alignment horizontal="left" vertical="center" wrapText="1"/>
      <protection locked="0"/>
    </xf>
    <xf numFmtId="1" fontId="3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6" borderId="1" xfId="2" applyFont="1" applyFill="1" applyBorder="1" applyAlignment="1">
      <alignment vertical="top" wrapText="1"/>
    </xf>
    <xf numFmtId="0" fontId="3" fillId="6" borderId="1" xfId="1" applyFont="1" applyFill="1" applyBorder="1" applyAlignment="1" applyProtection="1">
      <alignment horizontal="center" vertical="top" wrapText="1"/>
      <protection locked="0"/>
    </xf>
    <xf numFmtId="1" fontId="11" fillId="5" borderId="2" xfId="3" applyNumberFormat="1" applyFont="1" applyFill="1" applyBorder="1" applyAlignment="1" applyProtection="1">
      <alignment horizontal="left" vertical="center" wrapText="1"/>
      <protection locked="0"/>
    </xf>
    <xf numFmtId="164" fontId="11" fillId="5" borderId="2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2" xfId="3" applyNumberFormat="1" applyFont="1" applyFill="1" applyBorder="1" applyAlignment="1" applyProtection="1">
      <alignment horizontal="left" vertical="center" wrapText="1"/>
      <protection locked="0"/>
    </xf>
    <xf numFmtId="1" fontId="11" fillId="0" borderId="1" xfId="1" applyNumberFormat="1" applyFont="1" applyBorder="1" applyAlignment="1" applyProtection="1">
      <alignment horizontal="left" vertical="center" wrapText="1"/>
      <protection locked="0"/>
    </xf>
    <xf numFmtId="1" fontId="10" fillId="0" borderId="1" xfId="1" applyNumberFormat="1" applyFont="1" applyBorder="1" applyAlignment="1" applyProtection="1">
      <alignment horizontal="left" vertical="center" wrapText="1"/>
      <protection locked="0"/>
    </xf>
    <xf numFmtId="1" fontId="11" fillId="3" borderId="2" xfId="3" applyNumberFormat="1" applyFont="1" applyFill="1" applyBorder="1" applyAlignment="1" applyProtection="1">
      <alignment horizontal="left" vertical="center" wrapText="1"/>
      <protection locked="0"/>
    </xf>
    <xf numFmtId="164" fontId="11" fillId="3" borderId="2" xfId="3" applyNumberFormat="1" applyFont="1" applyFill="1" applyBorder="1" applyAlignment="1" applyProtection="1">
      <alignment horizontal="right" vertical="center" wrapText="1"/>
      <protection locked="0"/>
    </xf>
    <xf numFmtId="164" fontId="3" fillId="6" borderId="1" xfId="1" applyNumberFormat="1" applyFont="1" applyFill="1" applyBorder="1" applyAlignment="1" applyProtection="1">
      <alignment horizontal="right" vertical="center" wrapText="1"/>
      <protection locked="0"/>
    </xf>
    <xf numFmtId="164" fontId="11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1" fillId="5" borderId="1" xfId="3" applyNumberFormat="1" applyFont="1" applyFill="1" applyBorder="1" applyAlignment="1" applyProtection="1">
      <alignment horizontal="left" vertical="center" wrapText="1"/>
      <protection locked="0"/>
    </xf>
    <xf numFmtId="164" fontId="11" fillId="5" borderId="1" xfId="3" applyNumberFormat="1" applyFont="1" applyFill="1" applyBorder="1" applyAlignment="1" applyProtection="1">
      <alignment horizontal="right" vertical="center" wrapText="1"/>
      <protection locked="0"/>
    </xf>
    <xf numFmtId="0" fontId="3" fillId="3" borderId="3" xfId="1" applyFont="1" applyFill="1" applyBorder="1" applyAlignment="1" applyProtection="1">
      <alignment horizontal="center" vertical="top" wrapText="1"/>
      <protection locked="0"/>
    </xf>
    <xf numFmtId="0" fontId="3" fillId="3" borderId="4" xfId="1" applyFont="1" applyFill="1" applyBorder="1" applyAlignment="1" applyProtection="1">
      <alignment horizontal="center" vertical="top" wrapText="1"/>
      <protection locked="0"/>
    </xf>
    <xf numFmtId="4" fontId="3" fillId="5" borderId="1" xfId="1" applyNumberFormat="1" applyFont="1" applyFill="1" applyBorder="1" applyAlignment="1" applyProtection="1">
      <alignment horizontal="left" vertical="center"/>
      <protection locked="0"/>
    </xf>
    <xf numFmtId="1" fontId="3" fillId="5" borderId="2" xfId="1" applyNumberFormat="1" applyFont="1" applyFill="1" applyBorder="1" applyAlignment="1" applyProtection="1">
      <alignment horizontal="left" vertical="center"/>
      <protection locked="0"/>
    </xf>
    <xf numFmtId="164" fontId="3" fillId="5" borderId="2" xfId="1" applyNumberFormat="1" applyFont="1" applyFill="1" applyBorder="1" applyAlignment="1" applyProtection="1">
      <alignment horizontal="right" vertical="center"/>
      <protection locked="0"/>
    </xf>
    <xf numFmtId="1" fontId="4" fillId="3" borderId="2" xfId="1" applyNumberFormat="1" applyFont="1" applyFill="1" applyBorder="1" applyAlignment="1" applyProtection="1">
      <alignment horizontal="left" vertical="center"/>
      <protection locked="0"/>
    </xf>
    <xf numFmtId="164" fontId="4" fillId="3" borderId="2" xfId="1" applyNumberFormat="1" applyFont="1" applyFill="1" applyBorder="1" applyAlignment="1" applyProtection="1">
      <alignment horizontal="right" vertical="center"/>
      <protection locked="0"/>
    </xf>
    <xf numFmtId="0" fontId="7" fillId="2" borderId="1" xfId="2" applyFont="1" applyFill="1" applyBorder="1" applyAlignment="1">
      <alignment horizontal="center" vertical="top" wrapText="1"/>
    </xf>
    <xf numFmtId="1" fontId="11" fillId="6" borderId="1" xfId="3" applyNumberFormat="1" applyFont="1" applyFill="1" applyBorder="1" applyAlignment="1" applyProtection="1">
      <alignment horizontal="left" vertical="center" wrapText="1"/>
      <protection locked="0"/>
    </xf>
    <xf numFmtId="0" fontId="7" fillId="6" borderId="1" xfId="2" applyFont="1" applyFill="1" applyBorder="1" applyAlignment="1">
      <alignment horizontal="center" vertical="top" wrapText="1"/>
    </xf>
    <xf numFmtId="4" fontId="3" fillId="3" borderId="1" xfId="1" applyNumberFormat="1" applyFont="1" applyFill="1" applyBorder="1" applyAlignment="1" applyProtection="1">
      <alignment horizontal="left" vertical="center"/>
      <protection locked="0"/>
    </xf>
    <xf numFmtId="1" fontId="11" fillId="3" borderId="1" xfId="1" applyNumberFormat="1" applyFont="1" applyFill="1" applyBorder="1" applyAlignment="1" applyProtection="1">
      <alignment horizontal="left" vertical="center" wrapText="1"/>
      <protection locked="0"/>
    </xf>
    <xf numFmtId="0" fontId="7" fillId="3" borderId="1" xfId="2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1" fontId="4" fillId="5" borderId="2" xfId="1" applyNumberFormat="1" applyFont="1" applyFill="1" applyBorder="1" applyAlignment="1" applyProtection="1">
      <alignment horizontal="left" vertical="center"/>
      <protection locked="0"/>
    </xf>
    <xf numFmtId="164" fontId="4" fillId="5" borderId="2" xfId="1" applyNumberFormat="1" applyFont="1" applyFill="1" applyBorder="1" applyAlignment="1" applyProtection="1">
      <alignment horizontal="right" vertical="center"/>
      <protection locked="0"/>
    </xf>
    <xf numFmtId="0" fontId="3" fillId="5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7" fillId="4" borderId="1" xfId="2" applyFont="1" applyFill="1" applyBorder="1" applyAlignment="1">
      <alignment horizontal="center" vertical="top" wrapText="1"/>
    </xf>
    <xf numFmtId="0" fontId="3" fillId="6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" fontId="4" fillId="0" borderId="1" xfId="1" applyNumberFormat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 applyProtection="1">
      <alignment horizontal="left" vertical="center" wrapText="1"/>
      <protection locked="0"/>
    </xf>
    <xf numFmtId="0" fontId="3" fillId="5" borderId="2" xfId="1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center" vertical="top" wrapText="1"/>
    </xf>
    <xf numFmtId="1" fontId="15" fillId="0" borderId="1" xfId="1" applyNumberFormat="1" applyFont="1" applyBorder="1" applyAlignment="1" applyProtection="1">
      <alignment horizontal="left" vertical="center" wrapText="1"/>
      <protection locked="0"/>
    </xf>
    <xf numFmtId="1" fontId="16" fillId="0" borderId="1" xfId="1" applyNumberFormat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3" fontId="4" fillId="6" borderId="2" xfId="1" applyNumberFormat="1" applyFont="1" applyFill="1" applyBorder="1" applyAlignment="1" applyProtection="1">
      <alignment horizontal="left" vertical="center"/>
      <protection locked="0"/>
    </xf>
    <xf numFmtId="0" fontId="3" fillId="7" borderId="3" xfId="1" applyFont="1" applyFill="1" applyBorder="1" applyAlignment="1" applyProtection="1">
      <alignment horizontal="left" vertical="center" wrapText="1"/>
      <protection locked="0"/>
    </xf>
    <xf numFmtId="0" fontId="11" fillId="7" borderId="3" xfId="1" applyFont="1" applyFill="1" applyBorder="1" applyAlignment="1" applyProtection="1">
      <alignment horizontal="left" vertical="center" wrapText="1"/>
      <protection locked="0"/>
    </xf>
    <xf numFmtId="1" fontId="15" fillId="7" borderId="3" xfId="1" applyNumberFormat="1" applyFont="1" applyFill="1" applyBorder="1" applyAlignment="1" applyProtection="1">
      <alignment horizontal="left" vertical="center" wrapText="1"/>
      <protection locked="0"/>
    </xf>
    <xf numFmtId="1" fontId="16" fillId="7" borderId="3" xfId="1" applyNumberFormat="1" applyFont="1" applyFill="1" applyBorder="1" applyAlignment="1" applyProtection="1">
      <alignment horizontal="left" vertical="center" wrapText="1"/>
      <protection locked="0"/>
    </xf>
    <xf numFmtId="164" fontId="15" fillId="7" borderId="3" xfId="1" applyNumberFormat="1" applyFont="1" applyFill="1" applyBorder="1" applyAlignment="1" applyProtection="1">
      <alignment horizontal="right" vertical="center" wrapText="1"/>
      <protection locked="0"/>
    </xf>
    <xf numFmtId="164" fontId="16" fillId="7" borderId="3" xfId="1" applyNumberFormat="1" applyFont="1" applyFill="1" applyBorder="1" applyAlignment="1" applyProtection="1">
      <alignment horizontal="right" vertical="center" wrapText="1"/>
      <protection locked="0"/>
    </xf>
    <xf numFmtId="0" fontId="17" fillId="7" borderId="3" xfId="1" applyFont="1" applyFill="1" applyBorder="1" applyAlignment="1" applyProtection="1">
      <alignment horizontal="left" vertical="top" wrapText="1"/>
      <protection locked="0"/>
    </xf>
    <xf numFmtId="0" fontId="3" fillId="7" borderId="3" xfId="1" applyFont="1" applyFill="1" applyBorder="1" applyAlignment="1" applyProtection="1">
      <alignment horizontal="center" vertical="top" wrapText="1"/>
      <protection locked="0"/>
    </xf>
    <xf numFmtId="1" fontId="5" fillId="7" borderId="3" xfId="2" applyNumberFormat="1" applyFont="1" applyFill="1" applyBorder="1" applyAlignment="1">
      <alignment horizontal="left" vertical="center"/>
    </xf>
    <xf numFmtId="1" fontId="5" fillId="7" borderId="1" xfId="2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11" fillId="2" borderId="1" xfId="1" applyFont="1" applyFill="1" applyBorder="1" applyAlignment="1" applyProtection="1">
      <alignment horizontal="center" vertical="top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vertical="top" wrapText="1"/>
      <protection locked="0"/>
    </xf>
    <xf numFmtId="0" fontId="21" fillId="0" borderId="0" xfId="1" applyFont="1" applyAlignment="1" applyProtection="1">
      <alignment vertical="top"/>
      <protection locked="0"/>
    </xf>
    <xf numFmtId="1" fontId="11" fillId="0" borderId="1" xfId="1" applyNumberFormat="1" applyFont="1" applyBorder="1" applyAlignment="1" applyProtection="1">
      <alignment horizontal="left" vertical="center"/>
      <protection locked="0"/>
    </xf>
    <xf numFmtId="164" fontId="10" fillId="0" borderId="1" xfId="1" applyNumberFormat="1" applyFont="1" applyBorder="1" applyAlignment="1" applyProtection="1">
      <alignment horizontal="right" vertical="center"/>
      <protection locked="0"/>
    </xf>
    <xf numFmtId="164" fontId="11" fillId="0" borderId="1" xfId="1" applyNumberFormat="1" applyFont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" fontId="3" fillId="0" borderId="1" xfId="1" applyNumberFormat="1" applyFont="1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Alignment="1" applyProtection="1">
      <alignment horizontal="left" vertical="center"/>
      <protection locked="0"/>
    </xf>
    <xf numFmtId="1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1" fontId="11" fillId="6" borderId="1" xfId="1" applyNumberFormat="1" applyFont="1" applyFill="1" applyBorder="1" applyAlignment="1" applyProtection="1">
      <alignment horizontal="left" vertical="center" wrapText="1"/>
      <protection locked="0"/>
    </xf>
    <xf numFmtId="1" fontId="11" fillId="4" borderId="1" xfId="1" applyNumberFormat="1" applyFont="1" applyFill="1" applyBorder="1" applyAlignment="1" applyProtection="1">
      <alignment horizontal="left" vertical="center" wrapText="1"/>
      <protection locked="0"/>
    </xf>
    <xf numFmtId="1" fontId="11" fillId="5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7" fillId="0" borderId="1" xfId="2" applyFont="1" applyFill="1" applyBorder="1" applyAlignment="1">
      <alignment vertical="top" wrapText="1"/>
    </xf>
    <xf numFmtId="1" fontId="10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1" applyNumberFormat="1" applyFont="1" applyFill="1" applyBorder="1" applyAlignment="1" applyProtection="1">
      <alignment horizontal="right" vertical="center"/>
      <protection locked="0"/>
    </xf>
    <xf numFmtId="164" fontId="3" fillId="0" borderId="1" xfId="1" applyNumberFormat="1" applyFont="1" applyFill="1" applyBorder="1" applyAlignment="1" applyProtection="1">
      <alignment horizontal="right" vertical="center"/>
      <protection locked="0"/>
    </xf>
    <xf numFmtId="1" fontId="4" fillId="0" borderId="1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Alignment="1" applyProtection="1">
      <alignment vertical="top"/>
      <protection locked="0"/>
    </xf>
    <xf numFmtId="1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0" fontId="7" fillId="0" borderId="3" xfId="2" applyFont="1" applyFill="1" applyBorder="1" applyAlignment="1">
      <alignment vertical="top" wrapText="1"/>
    </xf>
    <xf numFmtId="1" fontId="3" fillId="0" borderId="3" xfId="1" applyNumberFormat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 applyProtection="1">
      <alignment horizontal="left" vertical="center"/>
      <protection locked="0"/>
    </xf>
    <xf numFmtId="164" fontId="3" fillId="0" borderId="3" xfId="1" applyNumberFormat="1" applyFont="1" applyFill="1" applyBorder="1" applyAlignment="1" applyProtection="1">
      <alignment horizontal="right" vertical="center"/>
      <protection locked="0"/>
    </xf>
    <xf numFmtId="0" fontId="11" fillId="0" borderId="1" xfId="1" applyFont="1" applyFill="1" applyBorder="1" applyAlignment="1" applyProtection="1">
      <alignment horizontal="center" vertical="top" wrapText="1"/>
      <protection locked="0"/>
    </xf>
    <xf numFmtId="1" fontId="11" fillId="0" borderId="1" xfId="1" applyNumberFormat="1" applyFont="1" applyFill="1" applyBorder="1" applyAlignment="1" applyProtection="1">
      <alignment horizontal="left" vertical="center"/>
      <protection locked="0"/>
    </xf>
    <xf numFmtId="0" fontId="11" fillId="0" borderId="1" xfId="1" applyFont="1" applyFill="1" applyBorder="1" applyAlignment="1" applyProtection="1">
      <alignment horizontal="left" vertical="center"/>
      <protection locked="0"/>
    </xf>
    <xf numFmtId="164" fontId="10" fillId="0" borderId="1" xfId="1" applyNumberFormat="1" applyFont="1" applyFill="1" applyBorder="1" applyAlignment="1" applyProtection="1">
      <alignment horizontal="right" vertical="center"/>
      <protection locked="0"/>
    </xf>
    <xf numFmtId="164" fontId="11" fillId="0" borderId="1" xfId="1" applyNumberFormat="1" applyFont="1" applyFill="1" applyBorder="1" applyAlignment="1" applyProtection="1">
      <alignment horizontal="right" vertical="center"/>
      <protection locked="0"/>
    </xf>
    <xf numFmtId="1" fontId="10" fillId="0" borderId="1" xfId="1" applyNumberFormat="1" applyFont="1" applyFill="1" applyBorder="1" applyAlignment="1" applyProtection="1">
      <alignment horizontal="left" vertical="center"/>
      <protection locked="0"/>
    </xf>
    <xf numFmtId="1" fontId="6" fillId="0" borderId="1" xfId="1" applyNumberFormat="1" applyFont="1" applyFill="1" applyBorder="1" applyAlignment="1" applyProtection="1">
      <alignment horizontal="left" vertical="center" wrapText="1"/>
      <protection locked="0"/>
    </xf>
    <xf numFmtId="1" fontId="5" fillId="0" borderId="1" xfId="1" applyNumberFormat="1" applyFont="1" applyFill="1" applyBorder="1" applyAlignment="1" applyProtection="1">
      <alignment horizontal="left" vertical="center" wrapText="1"/>
      <protection locked="0"/>
    </xf>
    <xf numFmtId="1" fontId="4" fillId="2" borderId="2" xfId="1" applyNumberFormat="1" applyFont="1" applyFill="1" applyBorder="1" applyAlignment="1" applyProtection="1">
      <alignment horizontal="left" vertical="center"/>
      <protection locked="0"/>
    </xf>
    <xf numFmtId="1" fontId="3" fillId="2" borderId="3" xfId="1" applyNumberFormat="1" applyFont="1" applyFill="1" applyBorder="1" applyAlignment="1" applyProtection="1">
      <alignment horizontal="left" vertical="center"/>
      <protection locked="0"/>
    </xf>
    <xf numFmtId="0" fontId="3" fillId="2" borderId="3" xfId="1" applyFont="1" applyFill="1" applyBorder="1" applyAlignment="1" applyProtection="1">
      <alignment horizontal="left" vertical="center"/>
      <protection locked="0"/>
    </xf>
    <xf numFmtId="1" fontId="11" fillId="2" borderId="1" xfId="3" applyNumberFormat="1" applyFont="1" applyFill="1" applyBorder="1" applyAlignment="1" applyProtection="1">
      <alignment horizontal="left" vertical="center" wrapText="1"/>
      <protection locked="0"/>
    </xf>
    <xf numFmtId="1" fontId="3" fillId="2" borderId="1" xfId="1" applyNumberFormat="1" applyFont="1" applyFill="1" applyBorder="1" applyAlignment="1" applyProtection="1">
      <alignment horizontal="left" vertical="center"/>
      <protection locked="0"/>
    </xf>
    <xf numFmtId="164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1" applyFont="1" applyFill="1" applyBorder="1" applyAlignment="1" applyProtection="1">
      <alignment horizontal="center" vertical="top" wrapText="1"/>
      <protection locked="0"/>
    </xf>
    <xf numFmtId="1" fontId="4" fillId="2" borderId="3" xfId="1" applyNumberFormat="1" applyFont="1" applyFill="1" applyBorder="1" applyAlignment="1" applyProtection="1">
      <alignment horizontal="left" vertical="center" wrapText="1"/>
      <protection locked="0"/>
    </xf>
    <xf numFmtId="1" fontId="10" fillId="2" borderId="3" xfId="3" applyNumberFormat="1" applyFont="1" applyFill="1" applyBorder="1" applyAlignment="1" applyProtection="1">
      <alignment horizontal="left" vertical="center" wrapText="1"/>
      <protection locked="0"/>
    </xf>
    <xf numFmtId="1" fontId="3" fillId="2" borderId="3" xfId="1" applyNumberFormat="1" applyFont="1" applyFill="1" applyBorder="1" applyAlignment="1" applyProtection="1">
      <alignment horizontal="left" vertical="center" wrapText="1"/>
      <protection locked="0"/>
    </xf>
    <xf numFmtId="1" fontId="10" fillId="2" borderId="1" xfId="3" applyNumberFormat="1" applyFont="1" applyFill="1" applyBorder="1" applyAlignment="1" applyProtection="1">
      <alignment horizontal="left" vertical="center" wrapText="1"/>
      <protection locked="0"/>
    </xf>
    <xf numFmtId="164" fontId="4" fillId="2" borderId="1" xfId="1" applyNumberFormat="1" applyFont="1" applyFill="1" applyBorder="1" applyAlignment="1" applyProtection="1">
      <alignment horizontal="right" vertical="center"/>
      <protection locked="0"/>
    </xf>
    <xf numFmtId="164" fontId="3" fillId="2" borderId="3" xfId="1" applyNumberFormat="1" applyFont="1" applyFill="1" applyBorder="1" applyAlignment="1" applyProtection="1">
      <alignment horizontal="right" vertical="center"/>
      <protection locked="0"/>
    </xf>
    <xf numFmtId="1" fontId="4" fillId="2" borderId="1" xfId="1" applyNumberFormat="1" applyFont="1" applyFill="1" applyBorder="1" applyAlignment="1" applyProtection="1">
      <alignment horizontal="left" vertical="center"/>
      <protection locked="0"/>
    </xf>
    <xf numFmtId="164" fontId="4" fillId="0" borderId="3" xfId="1" applyNumberFormat="1" applyFont="1" applyFill="1" applyBorder="1" applyAlignment="1" applyProtection="1">
      <alignment horizontal="right" vertical="center"/>
      <protection locked="0"/>
    </xf>
    <xf numFmtId="1" fontId="4" fillId="0" borderId="3" xfId="1" applyNumberFormat="1" applyFont="1" applyFill="1" applyBorder="1" applyAlignment="1" applyProtection="1">
      <alignment horizontal="left" vertical="center"/>
      <protection locked="0"/>
    </xf>
    <xf numFmtId="0" fontId="7" fillId="0" borderId="1" xfId="2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1" fontId="3" fillId="0" borderId="3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3" xfId="1" applyFont="1" applyFill="1" applyBorder="1" applyAlignment="1" applyProtection="1">
      <alignment horizontal="left" vertical="top" wrapText="1"/>
      <protection locked="0"/>
    </xf>
    <xf numFmtId="0" fontId="3" fillId="0" borderId="1" xfId="1" applyFont="1" applyFill="1" applyBorder="1" applyAlignment="1">
      <alignment horizontal="center" vertical="top" wrapText="1"/>
    </xf>
    <xf numFmtId="1" fontId="15" fillId="7" borderId="3" xfId="1" applyNumberFormat="1" applyFont="1" applyFill="1" applyBorder="1" applyAlignment="1" applyProtection="1">
      <alignment horizontal="right" vertical="center" wrapText="1"/>
      <protection locked="0"/>
    </xf>
    <xf numFmtId="1" fontId="16" fillId="7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Alignment="1" applyProtection="1">
      <alignment vertical="top" wrapText="1"/>
      <protection locked="0"/>
    </xf>
    <xf numFmtId="0" fontId="26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7" fillId="0" borderId="3" xfId="2" applyFont="1" applyFill="1" applyBorder="1" applyAlignment="1">
      <alignment horizontal="center" vertical="top" wrapText="1"/>
    </xf>
    <xf numFmtId="4" fontId="3" fillId="0" borderId="1" xfId="1" applyNumberFormat="1" applyFont="1" applyFill="1" applyBorder="1" applyAlignment="1" applyProtection="1">
      <alignment horizontal="right" vertical="center"/>
      <protection locked="0"/>
    </xf>
    <xf numFmtId="4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165" fontId="3" fillId="0" borderId="1" xfId="1" applyNumberFormat="1" applyFont="1" applyBorder="1" applyAlignment="1" applyProtection="1">
      <alignment horizontal="left" vertical="center"/>
      <protection locked="0"/>
    </xf>
    <xf numFmtId="1" fontId="3" fillId="0" borderId="1" xfId="1" applyNumberFormat="1" applyFont="1" applyFill="1" applyBorder="1" applyAlignment="1" applyProtection="1">
      <alignment horizontal="right" vertical="center"/>
      <protection locked="0"/>
    </xf>
    <xf numFmtId="1" fontId="4" fillId="0" borderId="1" xfId="1" applyNumberFormat="1" applyFont="1" applyFill="1" applyBorder="1" applyAlignment="1" applyProtection="1">
      <alignment horizontal="left" vertical="center"/>
    </xf>
    <xf numFmtId="1" fontId="5" fillId="0" borderId="1" xfId="2" applyNumberFormat="1" applyFont="1" applyFill="1" applyBorder="1" applyAlignment="1">
      <alignment horizontal="left" vertical="center" wrapText="1"/>
    </xf>
    <xf numFmtId="1" fontId="16" fillId="0" borderId="1" xfId="1" applyNumberFormat="1" applyFont="1" applyFill="1" applyBorder="1" applyAlignment="1" applyProtection="1">
      <alignment horizontal="left" vertical="center" wrapText="1"/>
      <protection locked="0"/>
    </xf>
    <xf numFmtId="1" fontId="4" fillId="0" borderId="3" xfId="1" applyNumberFormat="1" applyFont="1" applyFill="1" applyBorder="1" applyAlignment="1" applyProtection="1">
      <alignment horizontal="left" vertical="center" wrapText="1"/>
      <protection locked="0"/>
    </xf>
    <xf numFmtId="1" fontId="4" fillId="0" borderId="1" xfId="1" applyNumberFormat="1" applyFont="1" applyFill="1" applyBorder="1" applyAlignment="1">
      <alignment horizontal="left" vertical="center"/>
    </xf>
    <xf numFmtId="1" fontId="4" fillId="0" borderId="1" xfId="2" applyNumberFormat="1" applyFont="1" applyFill="1" applyBorder="1" applyAlignment="1" applyProtection="1">
      <alignment horizontal="left" vertical="center" wrapText="1"/>
      <protection locked="0"/>
    </xf>
    <xf numFmtId="1" fontId="3" fillId="0" borderId="2" xfId="1" applyNumberFormat="1" applyFont="1" applyFill="1" applyBorder="1" applyAlignment="1" applyProtection="1">
      <alignment horizontal="left" vertical="center" wrapText="1"/>
      <protection locked="0"/>
    </xf>
    <xf numFmtId="1" fontId="3" fillId="0" borderId="1" xfId="1" applyNumberFormat="1" applyFont="1" applyFill="1" applyBorder="1" applyAlignment="1">
      <alignment horizontal="left" vertical="center"/>
    </xf>
    <xf numFmtId="1" fontId="3" fillId="0" borderId="1" xfId="2" applyNumberFormat="1" applyFont="1" applyFill="1" applyBorder="1" applyAlignment="1" applyProtection="1">
      <alignment horizontal="left" vertical="center" wrapText="1"/>
      <protection locked="0"/>
    </xf>
    <xf numFmtId="1" fontId="10" fillId="6" borderId="1" xfId="3" applyNumberFormat="1" applyFont="1" applyFill="1" applyBorder="1" applyAlignment="1" applyProtection="1">
      <alignment horizontal="left" vertical="center" wrapText="1"/>
      <protection locked="0"/>
    </xf>
    <xf numFmtId="1" fontId="10" fillId="5" borderId="1" xfId="3" applyNumberFormat="1" applyFont="1" applyFill="1" applyBorder="1" applyAlignment="1" applyProtection="1">
      <alignment horizontal="left" vertical="center" wrapText="1"/>
      <protection locked="0"/>
    </xf>
    <xf numFmtId="1" fontId="10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>
      <alignment horizontal="left" vertical="center" wrapText="1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18" fillId="2" borderId="3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center" vertical="center" wrapText="1"/>
      <protection locked="0"/>
    </xf>
    <xf numFmtId="0" fontId="18" fillId="2" borderId="2" xfId="1" applyFont="1" applyFill="1" applyBorder="1" applyAlignment="1" applyProtection="1">
      <alignment horizontal="center" vertical="center" wrapText="1"/>
      <protection locked="0"/>
    </xf>
    <xf numFmtId="0" fontId="18" fillId="0" borderId="3" xfId="1" applyFont="1" applyFill="1" applyBorder="1" applyAlignment="1" applyProtection="1">
      <alignment horizontal="center" vertical="center" wrapText="1"/>
      <protection locked="0"/>
    </xf>
    <xf numFmtId="0" fontId="18" fillId="0" borderId="4" xfId="1" applyFont="1" applyFill="1" applyBorder="1" applyAlignment="1" applyProtection="1">
      <alignment horizontal="center" vertical="center" wrapText="1"/>
      <protection locked="0"/>
    </xf>
    <xf numFmtId="0" fontId="18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20" fillId="2" borderId="0" xfId="1" applyFont="1" applyFill="1" applyAlignment="1" applyProtection="1">
      <alignment horizontal="center" vertical="top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18" fillId="2" borderId="3" xfId="1" applyFont="1" applyFill="1" applyBorder="1" applyAlignment="1" applyProtection="1">
      <alignment horizontal="center" vertical="top" wrapText="1"/>
      <protection locked="0"/>
    </xf>
    <xf numFmtId="0" fontId="18" fillId="2" borderId="4" xfId="1" applyFont="1" applyFill="1" applyBorder="1" applyAlignment="1" applyProtection="1">
      <alignment horizontal="center" vertical="top" wrapText="1"/>
      <protection locked="0"/>
    </xf>
    <xf numFmtId="0" fontId="18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4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284"/>
  <sheetViews>
    <sheetView tabSelected="1" zoomScale="70" zoomScaleNormal="70" workbookViewId="0">
      <pane xSplit="3" ySplit="7" topLeftCell="D8" activePane="bottomRight" state="frozen"/>
      <selection pane="topRight" activeCell="C1" sqref="C1"/>
      <selection pane="bottomLeft" activeCell="A7" sqref="A7"/>
      <selection pane="bottomRight" activeCell="K19" sqref="K19"/>
    </sheetView>
  </sheetViews>
  <sheetFormatPr defaultColWidth="9.140625" defaultRowHeight="15" x14ac:dyDescent="0.25"/>
  <cols>
    <col min="1" max="1" width="9.140625" style="1" customWidth="1"/>
    <col min="2" max="2" width="8.28515625" style="2" customWidth="1"/>
    <col min="3" max="3" width="47.5703125" style="2" customWidth="1"/>
    <col min="4" max="4" width="12.85546875" style="2" customWidth="1"/>
    <col min="5" max="5" width="13.140625" style="195" customWidth="1"/>
    <col min="6" max="6" width="13.5703125" style="2" customWidth="1"/>
    <col min="7" max="7" width="11.5703125" style="2" customWidth="1"/>
    <col min="8" max="8" width="12.42578125" style="1" customWidth="1"/>
    <col min="9" max="11" width="11" style="1" customWidth="1"/>
    <col min="12" max="12" width="12.85546875" style="1" customWidth="1"/>
    <col min="13" max="13" width="11.85546875" style="1" customWidth="1"/>
    <col min="14" max="14" width="11.5703125" style="1" customWidth="1"/>
    <col min="15" max="15" width="11.140625" style="195" customWidth="1"/>
    <col min="16" max="16" width="15.28515625" style="1" customWidth="1"/>
    <col min="17" max="17" width="8.5703125" style="1" customWidth="1"/>
    <col min="18" max="18" width="13.5703125" style="1" customWidth="1"/>
    <col min="19" max="19" width="10.5703125" style="1" customWidth="1"/>
    <col min="20" max="20" width="9.28515625" style="1" customWidth="1"/>
    <col min="21" max="21" width="14.7109375" style="1" customWidth="1"/>
    <col min="22" max="22" width="11" style="1" customWidth="1"/>
    <col min="23" max="23" width="11.85546875" style="1" customWidth="1"/>
    <col min="24" max="24" width="16.140625" style="1" customWidth="1"/>
    <col min="25" max="26" width="13" style="1" customWidth="1"/>
    <col min="27" max="27" width="13.85546875" style="1" customWidth="1"/>
    <col min="28" max="28" width="14.7109375" style="1" customWidth="1"/>
    <col min="29" max="29" width="12.85546875" style="1" customWidth="1"/>
    <col min="30" max="30" width="14.28515625" style="1" customWidth="1"/>
    <col min="31" max="31" width="12.85546875" style="1" customWidth="1"/>
    <col min="32" max="32" width="14.85546875" style="1" customWidth="1"/>
    <col min="33" max="33" width="12.5703125" style="1" customWidth="1"/>
    <col min="34" max="34" width="9.42578125" style="1" customWidth="1"/>
    <col min="35" max="35" width="11" style="1" customWidth="1"/>
    <col min="36" max="36" width="12.140625" style="1" customWidth="1"/>
    <col min="37" max="37" width="10.140625" style="1" customWidth="1"/>
    <col min="38" max="38" width="12.140625" style="1" customWidth="1"/>
    <col min="39" max="39" width="14.140625" style="1" customWidth="1"/>
    <col min="40" max="40" width="8.7109375" style="1" customWidth="1"/>
    <col min="41" max="41" width="30.140625" style="1" customWidth="1"/>
    <col min="42" max="42" width="28.85546875" style="1" customWidth="1"/>
    <col min="43" max="43" width="19.28515625" style="1" customWidth="1"/>
    <col min="44" max="16384" width="9.140625" style="1"/>
  </cols>
  <sheetData>
    <row r="1" spans="2:43" ht="18.75" x14ac:dyDescent="0.25">
      <c r="AO1" s="175" t="s">
        <v>285</v>
      </c>
    </row>
    <row r="2" spans="2:43" ht="18.75" x14ac:dyDescent="0.25">
      <c r="B2" s="274" t="s">
        <v>286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</row>
    <row r="3" spans="2:43" x14ac:dyDescent="0.25">
      <c r="T3" s="1" t="s">
        <v>284</v>
      </c>
    </row>
    <row r="4" spans="2:43" ht="42.75" customHeight="1" x14ac:dyDescent="0.25">
      <c r="B4" s="174" t="s">
        <v>283</v>
      </c>
      <c r="C4" s="276" t="s">
        <v>282</v>
      </c>
      <c r="D4" s="260" t="s">
        <v>281</v>
      </c>
      <c r="E4" s="263" t="s">
        <v>280</v>
      </c>
      <c r="F4" s="275" t="s">
        <v>279</v>
      </c>
      <c r="G4" s="275"/>
      <c r="H4" s="275"/>
      <c r="I4" s="275"/>
      <c r="J4" s="275"/>
      <c r="K4" s="275"/>
      <c r="L4" s="275"/>
      <c r="M4" s="275"/>
      <c r="N4" s="275"/>
      <c r="O4" s="272" t="s">
        <v>278</v>
      </c>
      <c r="P4" s="273"/>
      <c r="Q4" s="266" t="s">
        <v>277</v>
      </c>
      <c r="R4" s="267"/>
      <c r="S4" s="267"/>
      <c r="T4" s="267"/>
      <c r="U4" s="268"/>
      <c r="V4" s="266" t="s">
        <v>276</v>
      </c>
      <c r="W4" s="267"/>
      <c r="X4" s="267"/>
      <c r="Y4" s="268"/>
      <c r="Z4" s="266" t="s">
        <v>275</v>
      </c>
      <c r="AA4" s="267"/>
      <c r="AB4" s="267"/>
      <c r="AC4" s="268"/>
      <c r="AD4" s="266" t="s">
        <v>274</v>
      </c>
      <c r="AE4" s="267"/>
      <c r="AF4" s="267"/>
      <c r="AG4" s="268"/>
      <c r="AH4" s="266" t="s">
        <v>273</v>
      </c>
      <c r="AI4" s="267"/>
      <c r="AJ4" s="267"/>
      <c r="AK4" s="267"/>
      <c r="AL4" s="267"/>
      <c r="AM4" s="267"/>
      <c r="AN4" s="268"/>
      <c r="AO4" s="272" t="s">
        <v>272</v>
      </c>
      <c r="AP4" s="273"/>
      <c r="AQ4" s="269" t="s">
        <v>271</v>
      </c>
    </row>
    <row r="5" spans="2:43" ht="30.75" customHeight="1" x14ac:dyDescent="0.25">
      <c r="B5" s="279"/>
      <c r="C5" s="277"/>
      <c r="D5" s="261"/>
      <c r="E5" s="264"/>
      <c r="F5" s="260" t="s">
        <v>270</v>
      </c>
      <c r="G5" s="260" t="s">
        <v>269</v>
      </c>
      <c r="H5" s="256" t="s">
        <v>268</v>
      </c>
      <c r="I5" s="266" t="s">
        <v>267</v>
      </c>
      <c r="J5" s="267"/>
      <c r="K5" s="267"/>
      <c r="L5" s="268"/>
      <c r="M5" s="256" t="s">
        <v>266</v>
      </c>
      <c r="N5" s="256" t="s">
        <v>265</v>
      </c>
      <c r="O5" s="281" t="s">
        <v>264</v>
      </c>
      <c r="P5" s="256" t="s">
        <v>263</v>
      </c>
      <c r="Q5" s="256" t="s">
        <v>255</v>
      </c>
      <c r="R5" s="256" t="s">
        <v>262</v>
      </c>
      <c r="S5" s="256" t="s">
        <v>261</v>
      </c>
      <c r="T5" s="256" t="s">
        <v>260</v>
      </c>
      <c r="U5" s="256" t="s">
        <v>259</v>
      </c>
      <c r="V5" s="256" t="s">
        <v>255</v>
      </c>
      <c r="W5" s="256" t="s">
        <v>258</v>
      </c>
      <c r="X5" s="256" t="s">
        <v>257</v>
      </c>
      <c r="Y5" s="258" t="s">
        <v>256</v>
      </c>
      <c r="Z5" s="256" t="s">
        <v>255</v>
      </c>
      <c r="AA5" s="256" t="s">
        <v>258</v>
      </c>
      <c r="AB5" s="256" t="s">
        <v>257</v>
      </c>
      <c r="AC5" s="256" t="s">
        <v>256</v>
      </c>
      <c r="AD5" s="256" t="s">
        <v>255</v>
      </c>
      <c r="AE5" s="256" t="s">
        <v>258</v>
      </c>
      <c r="AF5" s="256" t="s">
        <v>257</v>
      </c>
      <c r="AG5" s="256" t="s">
        <v>256</v>
      </c>
      <c r="AH5" s="256" t="s">
        <v>255</v>
      </c>
      <c r="AI5" s="256" t="s">
        <v>254</v>
      </c>
      <c r="AJ5" s="256" t="s">
        <v>253</v>
      </c>
      <c r="AK5" s="256" t="s">
        <v>252</v>
      </c>
      <c r="AL5" s="256" t="s">
        <v>251</v>
      </c>
      <c r="AM5" s="256" t="s">
        <v>250</v>
      </c>
      <c r="AN5" s="256" t="s">
        <v>249</v>
      </c>
      <c r="AO5" s="256" t="s">
        <v>248</v>
      </c>
      <c r="AP5" s="256" t="s">
        <v>247</v>
      </c>
      <c r="AQ5" s="270"/>
    </row>
    <row r="6" spans="2:43" ht="79.5" customHeight="1" x14ac:dyDescent="0.25">
      <c r="B6" s="280"/>
      <c r="C6" s="278"/>
      <c r="D6" s="262"/>
      <c r="E6" s="265"/>
      <c r="F6" s="262"/>
      <c r="G6" s="262"/>
      <c r="H6" s="257"/>
      <c r="I6" s="173" t="s">
        <v>246</v>
      </c>
      <c r="J6" s="173" t="s">
        <v>245</v>
      </c>
      <c r="K6" s="173" t="s">
        <v>244</v>
      </c>
      <c r="L6" s="173" t="s">
        <v>243</v>
      </c>
      <c r="M6" s="257"/>
      <c r="N6" s="257"/>
      <c r="O6" s="282"/>
      <c r="P6" s="257"/>
      <c r="Q6" s="257"/>
      <c r="R6" s="257"/>
      <c r="S6" s="257"/>
      <c r="T6" s="257"/>
      <c r="U6" s="257"/>
      <c r="V6" s="257"/>
      <c r="W6" s="257"/>
      <c r="X6" s="257"/>
      <c r="Y6" s="259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71"/>
    </row>
    <row r="7" spans="2:43" x14ac:dyDescent="0.25">
      <c r="B7" s="171">
        <v>1</v>
      </c>
      <c r="C7" s="172">
        <v>2</v>
      </c>
      <c r="D7" s="171">
        <v>3</v>
      </c>
      <c r="E7" s="202">
        <v>4</v>
      </c>
      <c r="F7" s="172">
        <v>5</v>
      </c>
      <c r="G7" s="172">
        <v>6</v>
      </c>
      <c r="H7" s="171">
        <v>7</v>
      </c>
      <c r="I7" s="171">
        <v>8</v>
      </c>
      <c r="J7" s="171">
        <v>9</v>
      </c>
      <c r="K7" s="171">
        <v>10</v>
      </c>
      <c r="L7" s="172">
        <v>11</v>
      </c>
      <c r="M7" s="172">
        <v>12</v>
      </c>
      <c r="N7" s="171">
        <v>13</v>
      </c>
      <c r="O7" s="202">
        <v>14</v>
      </c>
      <c r="P7" s="172">
        <v>15</v>
      </c>
      <c r="Q7" s="171">
        <v>16</v>
      </c>
      <c r="R7" s="172">
        <v>17</v>
      </c>
      <c r="S7" s="172">
        <v>18</v>
      </c>
      <c r="T7" s="171">
        <v>19</v>
      </c>
      <c r="U7" s="172">
        <v>20</v>
      </c>
      <c r="V7" s="171">
        <v>21</v>
      </c>
      <c r="W7" s="172">
        <v>22</v>
      </c>
      <c r="X7" s="172">
        <v>23</v>
      </c>
      <c r="Y7" s="171">
        <v>24</v>
      </c>
      <c r="Z7" s="172">
        <v>25</v>
      </c>
      <c r="AA7" s="172">
        <v>26</v>
      </c>
      <c r="AB7" s="171">
        <v>27</v>
      </c>
      <c r="AC7" s="172">
        <v>28</v>
      </c>
      <c r="AD7" s="172">
        <v>29</v>
      </c>
      <c r="AE7" s="171">
        <v>30</v>
      </c>
      <c r="AF7" s="172">
        <v>31</v>
      </c>
      <c r="AG7" s="172">
        <v>32</v>
      </c>
      <c r="AH7" s="171">
        <v>33</v>
      </c>
      <c r="AI7" s="172">
        <v>34</v>
      </c>
      <c r="AJ7" s="172">
        <v>35</v>
      </c>
      <c r="AK7" s="171">
        <v>36</v>
      </c>
      <c r="AL7" s="172">
        <v>37</v>
      </c>
      <c r="AM7" s="172">
        <v>38</v>
      </c>
      <c r="AN7" s="171">
        <v>39</v>
      </c>
      <c r="AO7" s="172">
        <v>40</v>
      </c>
      <c r="AP7" s="172">
        <v>41</v>
      </c>
      <c r="AQ7" s="171">
        <v>42</v>
      </c>
    </row>
    <row r="8" spans="2:43" ht="32.25" customHeight="1" x14ac:dyDescent="0.25">
      <c r="B8" s="168"/>
      <c r="C8" s="167" t="s">
        <v>242</v>
      </c>
      <c r="D8" s="170">
        <f>D13+D20+D59+D77+D85+D99+D143+D157+D172+D178+D208+D215+D222+D238+D260+D264+D268+D281</f>
        <v>15</v>
      </c>
      <c r="E8" s="164">
        <f>SUM(E10:E12)</f>
        <v>57</v>
      </c>
      <c r="F8" s="164">
        <f>SUM(G8:N8)</f>
        <v>66</v>
      </c>
      <c r="G8" s="164">
        <f t="shared" ref="G8:T8" si="0">SUM(G10:G12)</f>
        <v>4</v>
      </c>
      <c r="H8" s="164">
        <f t="shared" si="0"/>
        <v>29</v>
      </c>
      <c r="I8" s="164">
        <f t="shared" si="0"/>
        <v>21</v>
      </c>
      <c r="J8" s="164">
        <f t="shared" si="0"/>
        <v>6</v>
      </c>
      <c r="K8" s="164">
        <f t="shared" si="0"/>
        <v>0</v>
      </c>
      <c r="L8" s="164">
        <f t="shared" si="0"/>
        <v>5</v>
      </c>
      <c r="M8" s="164">
        <f t="shared" si="0"/>
        <v>0</v>
      </c>
      <c r="N8" s="164">
        <f t="shared" si="0"/>
        <v>1</v>
      </c>
      <c r="O8" s="164">
        <f t="shared" si="0"/>
        <v>57</v>
      </c>
      <c r="P8" s="164">
        <f t="shared" si="0"/>
        <v>0</v>
      </c>
      <c r="Q8" s="164">
        <f t="shared" si="0"/>
        <v>15</v>
      </c>
      <c r="R8" s="164">
        <f t="shared" si="0"/>
        <v>3</v>
      </c>
      <c r="S8" s="164">
        <f t="shared" si="0"/>
        <v>3</v>
      </c>
      <c r="T8" s="164">
        <f t="shared" si="0"/>
        <v>9</v>
      </c>
      <c r="U8" s="164">
        <f>SUM(U12:U12)</f>
        <v>0</v>
      </c>
      <c r="V8" s="166">
        <f>SUM(V10:V12)</f>
        <v>256048.04000000004</v>
      </c>
      <c r="W8" s="166">
        <f t="shared" ref="W8:AN8" si="1">SUM(W10:W12)</f>
        <v>41927.599999999991</v>
      </c>
      <c r="X8" s="165">
        <f t="shared" si="1"/>
        <v>209840.26</v>
      </c>
      <c r="Y8" s="165">
        <f t="shared" si="1"/>
        <v>4280.1799999999994</v>
      </c>
      <c r="Z8" s="166">
        <f t="shared" si="1"/>
        <v>247965.15</v>
      </c>
      <c r="AA8" s="165">
        <f t="shared" si="1"/>
        <v>41927.449999999997</v>
      </c>
      <c r="AB8" s="165">
        <f t="shared" si="1"/>
        <v>201974.09000000005</v>
      </c>
      <c r="AC8" s="165">
        <f t="shared" si="1"/>
        <v>4063.6099999999997</v>
      </c>
      <c r="AD8" s="166">
        <f t="shared" si="1"/>
        <v>247965.14000000004</v>
      </c>
      <c r="AE8" s="165">
        <f t="shared" si="1"/>
        <v>41927.499999999993</v>
      </c>
      <c r="AF8" s="165">
        <f t="shared" si="1"/>
        <v>201974.09000000005</v>
      </c>
      <c r="AG8" s="165">
        <f t="shared" si="1"/>
        <v>4063.5499999999997</v>
      </c>
      <c r="AH8" s="166">
        <f t="shared" si="1"/>
        <v>18</v>
      </c>
      <c r="AI8" s="232">
        <f t="shared" si="1"/>
        <v>11</v>
      </c>
      <c r="AJ8" s="232">
        <f t="shared" si="1"/>
        <v>0</v>
      </c>
      <c r="AK8" s="232">
        <f t="shared" si="1"/>
        <v>0</v>
      </c>
      <c r="AL8" s="232">
        <f t="shared" si="1"/>
        <v>1</v>
      </c>
      <c r="AM8" s="232">
        <f t="shared" si="1"/>
        <v>0</v>
      </c>
      <c r="AN8" s="232">
        <f t="shared" si="1"/>
        <v>6</v>
      </c>
      <c r="AO8" s="162"/>
      <c r="AP8" s="161"/>
      <c r="AQ8" s="161"/>
    </row>
    <row r="9" spans="2:43" ht="18" customHeight="1" x14ac:dyDescent="0.25">
      <c r="B9" s="168"/>
      <c r="C9" s="167" t="s">
        <v>241</v>
      </c>
      <c r="D9" s="169"/>
      <c r="E9" s="164"/>
      <c r="F9" s="164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4"/>
      <c r="R9" s="163"/>
      <c r="S9" s="163"/>
      <c r="T9" s="163"/>
      <c r="U9" s="163"/>
      <c r="V9" s="166"/>
      <c r="W9" s="165"/>
      <c r="X9" s="165"/>
      <c r="Y9" s="165"/>
      <c r="Z9" s="166"/>
      <c r="AA9" s="165"/>
      <c r="AB9" s="165"/>
      <c r="AC9" s="165"/>
      <c r="AD9" s="166"/>
      <c r="AE9" s="165"/>
      <c r="AF9" s="165"/>
      <c r="AG9" s="165"/>
      <c r="AH9" s="233"/>
      <c r="AI9" s="232"/>
      <c r="AJ9" s="232"/>
      <c r="AK9" s="232"/>
      <c r="AL9" s="232"/>
      <c r="AM9" s="232"/>
      <c r="AN9" s="232"/>
      <c r="AO9" s="162"/>
      <c r="AP9" s="161"/>
      <c r="AQ9" s="161"/>
    </row>
    <row r="10" spans="2:43" ht="24" customHeight="1" x14ac:dyDescent="0.25">
      <c r="B10" s="168"/>
      <c r="C10" s="167" t="s">
        <v>240</v>
      </c>
      <c r="D10" s="164">
        <f>D21+D28+D32+D60+D86+D100+D106+D111+D114+D158+D179+D183+D190+D209+D239+D269</f>
        <v>7</v>
      </c>
      <c r="E10" s="164">
        <f>E21+E28+E32+E60+E86+E100+E106+E111+E114+E158+E179+E183+E190+E209+E239+E269</f>
        <v>9</v>
      </c>
      <c r="F10" s="164">
        <f>SUM(G10:N10)</f>
        <v>22</v>
      </c>
      <c r="G10" s="163">
        <f t="shared" ref="G10:P10" si="2">G21+G28+G32+G60+G86+G100+G106+G111+G114+G158+G179+G183+G190+G209+G239+G269</f>
        <v>0</v>
      </c>
      <c r="H10" s="163">
        <f t="shared" si="2"/>
        <v>8</v>
      </c>
      <c r="I10" s="163">
        <f t="shared" si="2"/>
        <v>9</v>
      </c>
      <c r="J10" s="163">
        <f t="shared" si="2"/>
        <v>4</v>
      </c>
      <c r="K10" s="163">
        <f t="shared" si="2"/>
        <v>0</v>
      </c>
      <c r="L10" s="163">
        <f t="shared" si="2"/>
        <v>1</v>
      </c>
      <c r="M10" s="163">
        <f t="shared" si="2"/>
        <v>0</v>
      </c>
      <c r="N10" s="163">
        <f t="shared" si="2"/>
        <v>0</v>
      </c>
      <c r="O10" s="163">
        <f t="shared" si="2"/>
        <v>9</v>
      </c>
      <c r="P10" s="163">
        <f t="shared" si="2"/>
        <v>0</v>
      </c>
      <c r="Q10" s="164">
        <f>SUM(R10:U10)</f>
        <v>3</v>
      </c>
      <c r="R10" s="163">
        <f>R21+R28+R32+R60+R86+R100+R106+R111+R114+R158+R179+R183+R190+R209+R239+R269</f>
        <v>0</v>
      </c>
      <c r="S10" s="163">
        <f>S21+S28+S32+S60+S86+S100+S106+S111+S114+S158+S179+S183+S190+S209+S239+S269</f>
        <v>0</v>
      </c>
      <c r="T10" s="163">
        <f>T21+T28+T32+T60+T86+T100+T106+T111+T114+T158+T179+T183+T190+T209+T239+T269</f>
        <v>3</v>
      </c>
      <c r="U10" s="163">
        <f>U21+U28+U32+U60+U86+U100+U106+U111+U114+U158+U179+U183+U190+U209+U239+U269</f>
        <v>0</v>
      </c>
      <c r="V10" s="166">
        <f>SUM(W10:Y10)</f>
        <v>59024.5</v>
      </c>
      <c r="W10" s="165">
        <f>W21+W28+W32+W60+W86+W100+W106+W111+W114+W158+W179+W183+W190+W209+W239+W269</f>
        <v>4950.3999999999996</v>
      </c>
      <c r="X10" s="165">
        <f>X21+X28+X32+X60+X86+X100+X106+X111+X114+X158+X179+X183+X190+X209+X239+X269</f>
        <v>53540.4</v>
      </c>
      <c r="Y10" s="165">
        <f>Y21+Y28+Y32+Y60+Y86+Y100+Y106+Y111+Y114+Y158+Y179+Y183+Y190+Y209+Y239+Y269</f>
        <v>533.70000000000005</v>
      </c>
      <c r="Z10" s="166">
        <f>SUM(AA10:AC10)</f>
        <v>58576.3</v>
      </c>
      <c r="AA10" s="165">
        <f>AA21+AA28+AA32+AA60+AA86+AA100+AA106+AA111+AA114+AA158+AA179+AA183+AA190+AA209+AA239+AA269</f>
        <v>4950.3999999999996</v>
      </c>
      <c r="AB10" s="165">
        <f>AB21+AB28+AB32+AB60+AB86+AB100+AB106+AB111+AB114+AB158+AB179+AB183+AB190+AB209+AB239+AB269</f>
        <v>53097.599999999999</v>
      </c>
      <c r="AC10" s="165">
        <f>AC21+AC28+AC32+AC60+AC86+AC100+AC106+AC111+AC114+AC158+AC179+AC183+AC190+AC209+AC239+AC269</f>
        <v>528.30000000000007</v>
      </c>
      <c r="AD10" s="166">
        <f>SUM(AE10:AG10)</f>
        <v>58576.3</v>
      </c>
      <c r="AE10" s="165">
        <f>AE21+AE28+AE32+AE60+AE86+AE100+AE106+AE111+AE114+AE158+AE179+AE183+AE190+AE209+AE239+AE269</f>
        <v>4950.3999999999996</v>
      </c>
      <c r="AF10" s="165">
        <f>AF21+AF28+AF32+AF60+AF86+AF100+AF106+AF111+AF114+AF158+AF179+AF183+AF190+AF209+AF239+AF269</f>
        <v>53097.599999999999</v>
      </c>
      <c r="AG10" s="165">
        <f>AG21+AG28+AG32+AG60+AG86+AG100+AG106+AG111+AG114+AG158+AG179+AG183+AG190+AG209+AG239+AG269</f>
        <v>528.30000000000007</v>
      </c>
      <c r="AH10" s="233">
        <f>SUM(AI10:AN10)</f>
        <v>1</v>
      </c>
      <c r="AI10" s="232">
        <f t="shared" ref="AI10:AN10" si="3">AI21+AI28+AI32+AI60+AI86+AI100+AI106+AI111+AI114+AI158+AI179+AI183+AI190+AI209+AI239+AI269</f>
        <v>0</v>
      </c>
      <c r="AJ10" s="232">
        <f t="shared" si="3"/>
        <v>0</v>
      </c>
      <c r="AK10" s="232">
        <f t="shared" si="3"/>
        <v>0</v>
      </c>
      <c r="AL10" s="232">
        <f t="shared" si="3"/>
        <v>0</v>
      </c>
      <c r="AM10" s="232">
        <f t="shared" si="3"/>
        <v>0</v>
      </c>
      <c r="AN10" s="232">
        <f t="shared" si="3"/>
        <v>1</v>
      </c>
      <c r="AO10" s="162"/>
      <c r="AP10" s="161"/>
      <c r="AQ10" s="161"/>
    </row>
    <row r="11" spans="2:43" ht="28.5" customHeight="1" x14ac:dyDescent="0.25">
      <c r="B11" s="168"/>
      <c r="C11" s="167" t="s">
        <v>239</v>
      </c>
      <c r="D11" s="164">
        <f>D35+D63+D66+D70+D78+D89+D96+D117+D124+D134+D137+D140+D144+D152+D161+D173+D195+D212+D216+D219+D223+D228+D233+D243+D247+D255+D276+D282</f>
        <v>19</v>
      </c>
      <c r="E11" s="164">
        <f>E35+E63+E66+E70+E78+E89+E96+E117+E124+E134+E137+E140+E144+E152+E161+E173+E195+E212+E216+E219+E223+E228+E233+E243+E247+E255+E276+E282</f>
        <v>35</v>
      </c>
      <c r="F11" s="164">
        <f>SUM(G11:N11)</f>
        <v>41</v>
      </c>
      <c r="G11" s="163">
        <f t="shared" ref="G11:P11" si="4">G35+G63+G66+G70+G78+G89+G96+G117+G124+G134+G137+G140+G144+G152+G161+G173+G195+G212+G216+G219+G223+G228+G233+G243+G247+G255+G276+G282</f>
        <v>3</v>
      </c>
      <c r="H11" s="163">
        <f t="shared" si="4"/>
        <v>20</v>
      </c>
      <c r="I11" s="163">
        <f t="shared" si="4"/>
        <v>11</v>
      </c>
      <c r="J11" s="163">
        <f t="shared" si="4"/>
        <v>2</v>
      </c>
      <c r="K11" s="163">
        <f t="shared" si="4"/>
        <v>0</v>
      </c>
      <c r="L11" s="163">
        <f t="shared" si="4"/>
        <v>4</v>
      </c>
      <c r="M11" s="163">
        <f t="shared" si="4"/>
        <v>0</v>
      </c>
      <c r="N11" s="163">
        <f t="shared" si="4"/>
        <v>1</v>
      </c>
      <c r="O11" s="163">
        <f t="shared" si="4"/>
        <v>35</v>
      </c>
      <c r="P11" s="163">
        <f t="shared" si="4"/>
        <v>0</v>
      </c>
      <c r="Q11" s="164">
        <f>SUM(R11:U11)</f>
        <v>9</v>
      </c>
      <c r="R11" s="163">
        <f>R35+R63+R66+R70+R78+R89+R96+R117+R124+R134+R137+R140+R144+R152+R161+R173+R195+R212+R216+R219+R223+R228+R233+R243+R247+R255+R276+R282</f>
        <v>2</v>
      </c>
      <c r="S11" s="163">
        <f>S35+S63+S66+S70+S78+S89+S96+S117+S124+S134+S137+S140+S144+S152+S161+S173+S195+S212+S216+S219+S223+S228+S233+S243+S247+S255+S276+S282</f>
        <v>2</v>
      </c>
      <c r="T11" s="163">
        <f>T35+T63+T66+T70+T78+T89+T96+T117+T124+T134+T137+T140+T144+T152+T161+T173+T195+T212+T216+T219+T223+T228+T233+T243+T247+T255+T276+T282</f>
        <v>5</v>
      </c>
      <c r="U11" s="163">
        <f>U35+U63+U66+U70+U78+U89+U96+U117+U124+U134+U137+U140+U144+U152+U161+U173+U195+U212+U216+U219+U223+U228+U233+U243+U247+U255+U276+U282</f>
        <v>0</v>
      </c>
      <c r="V11" s="166">
        <f>SUM(W11:Y11)</f>
        <v>146774.71000000002</v>
      </c>
      <c r="W11" s="165">
        <f>W35+W63+W66+W70+W78+W89+W96+W117+W124+W134+W137+W140+W144+W152+W161+W173+W195+W212+W216+W219+W223+W228+W233+W243+W247+W255+W276+W282</f>
        <v>322.39999999999998</v>
      </c>
      <c r="X11" s="165">
        <f>X35+X63+X66+X70+X78+X89+X96+X117+X124+X134+X137+X140+X144+X152+X161+X173+X195+X212+X216+X219+X223+X228+X233+X243+X247+X255+X276+X282</f>
        <v>142822.02000000002</v>
      </c>
      <c r="Y11" s="165">
        <f>Y35+Y63+Y66+Y70+Y78+Y89+Y96+Y117+Y124+Y134+Y137+Y140+Y144+Y152+Y161+Y173+Y195+Y212+Y216+Y219+Y223+Y228+Y233+Y243+Y247+Y255+Y276+Y282</f>
        <v>3630.29</v>
      </c>
      <c r="Z11" s="166">
        <f>SUM(AA11:AC11)</f>
        <v>141016.89000000001</v>
      </c>
      <c r="AA11" s="165">
        <f>AA35+AA63+AA66+AA70+AA78+AA89+AA96+AA117+AA124+AA134+AA137+AA140+AA144+AA152+AA161+AA173+AA195+AA212+AA216+AA219+AA223+AA228+AA233+AA243+AA247+AA255+AA276+AA282</f>
        <v>322.3</v>
      </c>
      <c r="AB11" s="165">
        <f>AB35+AB63+AB66+AB70+AB78+AB89+AB96+AB117+AB124+AB134+AB137+AB140+AB144+AB152+AB161+AB173+AB195+AB212+AB216+AB219+AB223+AB228+AB233+AB243+AB247+AB255+AB276+AB282</f>
        <v>137271.95000000004</v>
      </c>
      <c r="AC11" s="165">
        <f>AC35+AC63+AC66+AC70+AC78+AC89+AC96+AC117+AC124+AC134+AC137+AC140+AC144+AC152+AC161+AC173+AC195+AC212+AC216+AC219+AC223+AC228+AC233+AC243+AC247+AC255+AC276+AC282</f>
        <v>3422.6399999999994</v>
      </c>
      <c r="AD11" s="166">
        <f>SUM(AE11:AG11)</f>
        <v>141016.81000000003</v>
      </c>
      <c r="AE11" s="165">
        <f>AE35+AE63+AE66+AE70+AE78+AE89+AE96+AE117+AE124+AE134+AE137+AE140+AE144+AE152+AE161+AE173+AE195+AE212+AE216+AE219+AE223+AE228+AE233+AE243+AE247+AE255+AE276+AE282</f>
        <v>322.3</v>
      </c>
      <c r="AF11" s="165">
        <f>AF35+AF63+AF66+AF70+AF78+AF89+AF96+AF117+AF124+AF134+AF137+AF140+AF144+AF152+AF161+AF173+AF195+AF212+AF216+AF219+AF223+AF228+AF233+AF243+AF247+AF255+AF276+AF282</f>
        <v>137271.95000000004</v>
      </c>
      <c r="AG11" s="165">
        <f>AG35+AG63+AG66+AG70+AG78+AG89+AG96+AG117+AG124+AG134+AG137+AG140+AG144+AG152+AG161+AG173+AG195+AG212+AG216+AG219+AG223+AG228+AG233+AG243+AG247+AG255+AG276+AG282</f>
        <v>3422.5599999999995</v>
      </c>
      <c r="AH11" s="233">
        <f>SUM(AI11:AN11)</f>
        <v>13</v>
      </c>
      <c r="AI11" s="232">
        <f t="shared" ref="AI11:AN11" si="5">AI35+AI63+AI66+AI70+AI78+AI89+AI96+AI117+AI124+AI134+AI137+AI140+AI144+AI152+AI161+AI173+AI195+AI212+AI216+AI219+AI223+AI228+AI233+AI243+AI247+AI255+AI276+AI282</f>
        <v>10</v>
      </c>
      <c r="AJ11" s="232">
        <f t="shared" si="5"/>
        <v>0</v>
      </c>
      <c r="AK11" s="232">
        <f t="shared" si="5"/>
        <v>0</v>
      </c>
      <c r="AL11" s="232">
        <f t="shared" si="5"/>
        <v>1</v>
      </c>
      <c r="AM11" s="232">
        <f t="shared" si="5"/>
        <v>0</v>
      </c>
      <c r="AN11" s="232">
        <f t="shared" si="5"/>
        <v>2</v>
      </c>
      <c r="AO11" s="162"/>
      <c r="AP11" s="161"/>
      <c r="AQ11" s="161"/>
    </row>
    <row r="12" spans="2:43" ht="27.75" customHeight="1" x14ac:dyDescent="0.25">
      <c r="B12" s="168"/>
      <c r="C12" s="167" t="s">
        <v>238</v>
      </c>
      <c r="D12" s="164">
        <f>D14+D17+D48+D56+D74+D164+D169+D202+D205+D261+D265</f>
        <v>7</v>
      </c>
      <c r="E12" s="164">
        <f>E14+E17+E48+E56+E74+E164+E169+E202+E205+E261+E265</f>
        <v>13</v>
      </c>
      <c r="F12" s="164">
        <f>SUM(G12:N12)</f>
        <v>3</v>
      </c>
      <c r="G12" s="163">
        <f t="shared" ref="G12:P12" si="6">G14+G17+G48+G56+G74+G164+G169+G202+G205+G261+G265</f>
        <v>1</v>
      </c>
      <c r="H12" s="163">
        <f t="shared" si="6"/>
        <v>1</v>
      </c>
      <c r="I12" s="163">
        <f t="shared" si="6"/>
        <v>1</v>
      </c>
      <c r="J12" s="163">
        <f t="shared" si="6"/>
        <v>0</v>
      </c>
      <c r="K12" s="163">
        <f t="shared" si="6"/>
        <v>0</v>
      </c>
      <c r="L12" s="163">
        <f t="shared" si="6"/>
        <v>0</v>
      </c>
      <c r="M12" s="163">
        <f t="shared" si="6"/>
        <v>0</v>
      </c>
      <c r="N12" s="163">
        <f t="shared" si="6"/>
        <v>0</v>
      </c>
      <c r="O12" s="163">
        <f t="shared" si="6"/>
        <v>13</v>
      </c>
      <c r="P12" s="163">
        <f t="shared" si="6"/>
        <v>0</v>
      </c>
      <c r="Q12" s="164">
        <f>SUM(R12:U12)</f>
        <v>3</v>
      </c>
      <c r="R12" s="163">
        <f>R14+R17+R48+R56+R74+R164+R169+R202+R205+R261+R265</f>
        <v>1</v>
      </c>
      <c r="S12" s="163">
        <f>S14+S17+S48+S56+S74+S164+S169+S202+S205+S261+S265</f>
        <v>1</v>
      </c>
      <c r="T12" s="163">
        <f>T14+T17+T48+T56+T74+T164+T169+T202+T205+T261+T265</f>
        <v>1</v>
      </c>
      <c r="U12" s="163">
        <f>U14+U17+U48+U56+U74+U164+U169+U202+U205+U261+U265</f>
        <v>0</v>
      </c>
      <c r="V12" s="166">
        <f>SUM(W12:Y12)</f>
        <v>50248.83</v>
      </c>
      <c r="W12" s="165">
        <f>W14+W17+W48+W56+W74+W164+W169+W202+W205+W261+W265</f>
        <v>36654.799999999996</v>
      </c>
      <c r="X12" s="165">
        <f>X14+X17+X48+X56+X74+X164+X169+X202+X205+X261+X265</f>
        <v>13477.84</v>
      </c>
      <c r="Y12" s="165">
        <f>Y14+Y17+Y48+Y56+Y74+Y164+Y169+Y202+Y205+Y261+Y265</f>
        <v>116.19</v>
      </c>
      <c r="Z12" s="166">
        <f>SUM(AA12:AC12)</f>
        <v>48371.96</v>
      </c>
      <c r="AA12" s="165">
        <f>AA14+AA17+AA48+AA56+AA74+AA164+AA169+AA202+AA205+AA261+AA265</f>
        <v>36654.75</v>
      </c>
      <c r="AB12" s="165">
        <f>AB14+AB17+AB48+AB56+AB74+AB164+AB169+AB202+AB205+AB261+AB265</f>
        <v>11604.539999999999</v>
      </c>
      <c r="AC12" s="165">
        <f>AC14+AC17+AC48+AC56+AC74+AC164+AC169+AC202+AC205+AC261+AC265</f>
        <v>112.66999999999999</v>
      </c>
      <c r="AD12" s="166">
        <f>SUM(AE12:AG12)</f>
        <v>48372.03</v>
      </c>
      <c r="AE12" s="165">
        <f>AE14+AE17+AE48+AE56+AE74+AE164+AE169+AE202+AE205+AE261+AE265</f>
        <v>36654.799999999996</v>
      </c>
      <c r="AF12" s="165">
        <f>AF14+AF17+AF48+AF56+AF74+AF164+AF169+AF202+AF205+AF261+AF265</f>
        <v>11604.539999999999</v>
      </c>
      <c r="AG12" s="165">
        <f>AG14+AG17+AG48+AG56+AG74+AG164+AG169+AG202+AG205+AG261+AG265</f>
        <v>112.69</v>
      </c>
      <c r="AH12" s="233">
        <f>SUM(AI12:AN12)</f>
        <v>4</v>
      </c>
      <c r="AI12" s="232">
        <f t="shared" ref="AI12:AN12" si="7">AI14+AI17+AI48+AI56+AI74+AI164+AI169+AI202+AI205+AI261+AI265</f>
        <v>1</v>
      </c>
      <c r="AJ12" s="232">
        <f t="shared" si="7"/>
        <v>0</v>
      </c>
      <c r="AK12" s="232">
        <f t="shared" si="7"/>
        <v>0</v>
      </c>
      <c r="AL12" s="232">
        <f t="shared" si="7"/>
        <v>0</v>
      </c>
      <c r="AM12" s="232">
        <f t="shared" si="7"/>
        <v>0</v>
      </c>
      <c r="AN12" s="232">
        <f t="shared" si="7"/>
        <v>3</v>
      </c>
      <c r="AO12" s="162"/>
      <c r="AP12" s="161"/>
      <c r="AQ12" s="161"/>
    </row>
    <row r="13" spans="2:43" s="64" customFormat="1" ht="68.25" customHeight="1" x14ac:dyDescent="0.25">
      <c r="B13" s="32" t="s">
        <v>233</v>
      </c>
      <c r="C13" s="31" t="s">
        <v>237</v>
      </c>
      <c r="D13" s="27">
        <f>IF(E13&gt;0,1,0)</f>
        <v>1</v>
      </c>
      <c r="E13" s="48">
        <f>E14+E17</f>
        <v>1</v>
      </c>
      <c r="F13" s="48">
        <f>SUM(G13:N13)</f>
        <v>1</v>
      </c>
      <c r="G13" s="47">
        <f t="shared" ref="G13:P13" si="8">G14+G17</f>
        <v>0</v>
      </c>
      <c r="H13" s="47">
        <f t="shared" si="8"/>
        <v>1</v>
      </c>
      <c r="I13" s="47">
        <f t="shared" si="8"/>
        <v>0</v>
      </c>
      <c r="J13" s="47">
        <f t="shared" si="8"/>
        <v>0</v>
      </c>
      <c r="K13" s="47">
        <f t="shared" si="8"/>
        <v>0</v>
      </c>
      <c r="L13" s="47">
        <f t="shared" si="8"/>
        <v>0</v>
      </c>
      <c r="M13" s="47">
        <f t="shared" si="8"/>
        <v>0</v>
      </c>
      <c r="N13" s="47">
        <f t="shared" si="8"/>
        <v>0</v>
      </c>
      <c r="O13" s="47">
        <f t="shared" si="8"/>
        <v>1</v>
      </c>
      <c r="P13" s="47">
        <f t="shared" si="8"/>
        <v>0</v>
      </c>
      <c r="Q13" s="48">
        <f>SUM(R13:U13)</f>
        <v>0</v>
      </c>
      <c r="R13" s="47">
        <f>R14+R17</f>
        <v>0</v>
      </c>
      <c r="S13" s="47">
        <f>S14+S17</f>
        <v>0</v>
      </c>
      <c r="T13" s="47">
        <f>T14+T17</f>
        <v>0</v>
      </c>
      <c r="U13" s="47">
        <f>U14+U17+U20+U24+U28</f>
        <v>0</v>
      </c>
      <c r="V13" s="50">
        <f>SUM(W13:Y13)</f>
        <v>131.19999999999999</v>
      </c>
      <c r="W13" s="49">
        <f>W14+W17</f>
        <v>0</v>
      </c>
      <c r="X13" s="49">
        <f>X14+X17</f>
        <v>131.19999999999999</v>
      </c>
      <c r="Y13" s="49">
        <f>Y14+Y17</f>
        <v>0</v>
      </c>
      <c r="Z13" s="50">
        <f>SUM(AA13:AC13)</f>
        <v>56.4</v>
      </c>
      <c r="AA13" s="49">
        <f>AA14+AA17</f>
        <v>0</v>
      </c>
      <c r="AB13" s="49">
        <f>AB14+AB17</f>
        <v>56.4</v>
      </c>
      <c r="AC13" s="49">
        <f>AC14+AC17</f>
        <v>0</v>
      </c>
      <c r="AD13" s="50">
        <f>SUM(AE13:AG13)</f>
        <v>56.4</v>
      </c>
      <c r="AE13" s="49">
        <f>AE14+AE17</f>
        <v>0</v>
      </c>
      <c r="AF13" s="49">
        <f>AF14+AF17</f>
        <v>56.4</v>
      </c>
      <c r="AG13" s="49">
        <f>AG14+AG17</f>
        <v>0</v>
      </c>
      <c r="AH13" s="100">
        <f>SUM(AI13:AN13)</f>
        <v>1</v>
      </c>
      <c r="AI13" s="47">
        <f t="shared" ref="AI13:AN13" si="9">AI14+AI17</f>
        <v>1</v>
      </c>
      <c r="AJ13" s="47">
        <f t="shared" si="9"/>
        <v>0</v>
      </c>
      <c r="AK13" s="47">
        <f t="shared" si="9"/>
        <v>0</v>
      </c>
      <c r="AL13" s="47">
        <f t="shared" si="9"/>
        <v>0</v>
      </c>
      <c r="AM13" s="47">
        <f t="shared" si="9"/>
        <v>0</v>
      </c>
      <c r="AN13" s="47">
        <f t="shared" si="9"/>
        <v>0</v>
      </c>
      <c r="AO13" s="46"/>
      <c r="AP13" s="46"/>
      <c r="AQ13" s="46"/>
    </row>
    <row r="14" spans="2:43" ht="75.2" customHeight="1" x14ac:dyDescent="0.25">
      <c r="B14" s="63" t="s">
        <v>233</v>
      </c>
      <c r="C14" s="62" t="s">
        <v>236</v>
      </c>
      <c r="D14" s="60">
        <f>IF(E14&gt;0,1,0)</f>
        <v>1</v>
      </c>
      <c r="E14" s="60">
        <f>E16</f>
        <v>1</v>
      </c>
      <c r="F14" s="110">
        <f>SUM(G14:N14)</f>
        <v>0</v>
      </c>
      <c r="G14" s="61">
        <f t="shared" ref="G14:P14" si="10">G16</f>
        <v>0</v>
      </c>
      <c r="H14" s="61">
        <f t="shared" si="10"/>
        <v>0</v>
      </c>
      <c r="I14" s="61">
        <f t="shared" si="10"/>
        <v>0</v>
      </c>
      <c r="J14" s="61">
        <f t="shared" si="10"/>
        <v>0</v>
      </c>
      <c r="K14" s="61">
        <f t="shared" si="10"/>
        <v>0</v>
      </c>
      <c r="L14" s="61">
        <f t="shared" si="10"/>
        <v>0</v>
      </c>
      <c r="M14" s="61">
        <f t="shared" si="10"/>
        <v>0</v>
      </c>
      <c r="N14" s="61">
        <f t="shared" si="10"/>
        <v>0</v>
      </c>
      <c r="O14" s="61">
        <f t="shared" si="10"/>
        <v>1</v>
      </c>
      <c r="P14" s="61">
        <f t="shared" si="10"/>
        <v>0</v>
      </c>
      <c r="Q14" s="60">
        <f>SUM(R14:U14)</f>
        <v>0</v>
      </c>
      <c r="R14" s="61">
        <f>R16</f>
        <v>0</v>
      </c>
      <c r="S14" s="61">
        <f>S16</f>
        <v>0</v>
      </c>
      <c r="T14" s="61">
        <f>T16</f>
        <v>0</v>
      </c>
      <c r="U14" s="61">
        <f>U16</f>
        <v>0</v>
      </c>
      <c r="V14" s="59">
        <f>SUM(W14:Y14)</f>
        <v>131.19999999999999</v>
      </c>
      <c r="W14" s="58">
        <f>W16</f>
        <v>0</v>
      </c>
      <c r="X14" s="58">
        <f>X16</f>
        <v>131.19999999999999</v>
      </c>
      <c r="Y14" s="58">
        <f>Y16</f>
        <v>0</v>
      </c>
      <c r="Z14" s="59">
        <f>SUM(AA14:AC14)</f>
        <v>56.4</v>
      </c>
      <c r="AA14" s="58">
        <f>AA16</f>
        <v>0</v>
      </c>
      <c r="AB14" s="58">
        <f>AB16</f>
        <v>56.4</v>
      </c>
      <c r="AC14" s="58">
        <f>AC16</f>
        <v>0</v>
      </c>
      <c r="AD14" s="59">
        <f>SUM(AE14:AG14)</f>
        <v>56.4</v>
      </c>
      <c r="AE14" s="58">
        <f>AE16</f>
        <v>0</v>
      </c>
      <c r="AF14" s="58">
        <f>AF16</f>
        <v>56.4</v>
      </c>
      <c r="AG14" s="58">
        <f>AG16</f>
        <v>0</v>
      </c>
      <c r="AH14" s="160">
        <f>SUM(AI14:AN14)</f>
        <v>1</v>
      </c>
      <c r="AI14" s="56">
        <f t="shared" ref="AI14:AN14" si="11">AI16</f>
        <v>1</v>
      </c>
      <c r="AJ14" s="56">
        <f t="shared" si="11"/>
        <v>0</v>
      </c>
      <c r="AK14" s="56">
        <f t="shared" si="11"/>
        <v>0</v>
      </c>
      <c r="AL14" s="56">
        <f t="shared" si="11"/>
        <v>0</v>
      </c>
      <c r="AM14" s="56">
        <f t="shared" si="11"/>
        <v>0</v>
      </c>
      <c r="AN14" s="56">
        <f t="shared" si="11"/>
        <v>0</v>
      </c>
      <c r="AO14" s="55"/>
      <c r="AP14" s="55"/>
      <c r="AQ14" s="55"/>
    </row>
    <row r="15" spans="2:43" ht="21.2" customHeight="1" x14ac:dyDescent="0.25">
      <c r="B15" s="11" t="s">
        <v>233</v>
      </c>
      <c r="C15" s="35" t="s">
        <v>2</v>
      </c>
      <c r="D15" s="33"/>
      <c r="E15" s="196"/>
      <c r="F15" s="33"/>
      <c r="G15" s="34"/>
      <c r="H15" s="4"/>
      <c r="I15" s="4"/>
      <c r="J15" s="4"/>
      <c r="K15" s="4"/>
      <c r="L15" s="4"/>
      <c r="M15" s="4"/>
      <c r="N15" s="4"/>
      <c r="O15" s="183"/>
      <c r="P15" s="4"/>
      <c r="Q15" s="33"/>
      <c r="R15" s="3"/>
      <c r="S15" s="3"/>
      <c r="T15" s="3"/>
      <c r="U15" s="3"/>
      <c r="V15" s="7"/>
      <c r="W15" s="6"/>
      <c r="X15" s="6"/>
      <c r="Y15" s="6"/>
      <c r="Z15" s="7"/>
      <c r="AA15" s="6"/>
      <c r="AB15" s="6"/>
      <c r="AC15" s="6"/>
      <c r="AD15" s="7"/>
      <c r="AE15" s="6"/>
      <c r="AF15" s="6"/>
      <c r="AG15" s="6"/>
      <c r="AH15" s="159"/>
      <c r="AI15" s="4"/>
      <c r="AJ15" s="4"/>
      <c r="AK15" s="4"/>
      <c r="AL15" s="4"/>
      <c r="AM15" s="4"/>
      <c r="AN15" s="4"/>
      <c r="AO15" s="3"/>
      <c r="AP15" s="3"/>
      <c r="AQ15" s="3"/>
    </row>
    <row r="16" spans="2:43" ht="125.45" customHeight="1" x14ac:dyDescent="0.25">
      <c r="B16" s="11" t="s">
        <v>233</v>
      </c>
      <c r="C16" s="35" t="s">
        <v>235</v>
      </c>
      <c r="D16" s="158">
        <v>1</v>
      </c>
      <c r="E16" s="245">
        <v>1</v>
      </c>
      <c r="F16" s="70">
        <f>SUM(G16:N16)</f>
        <v>0</v>
      </c>
      <c r="G16" s="157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183">
        <v>1</v>
      </c>
      <c r="P16" s="4">
        <v>0</v>
      </c>
      <c r="Q16" s="12">
        <f>SUM(R16:U16)</f>
        <v>0</v>
      </c>
      <c r="R16" s="3">
        <v>0</v>
      </c>
      <c r="S16" s="3">
        <v>0</v>
      </c>
      <c r="T16" s="3">
        <v>0</v>
      </c>
      <c r="U16" s="3">
        <v>0</v>
      </c>
      <c r="V16" s="7">
        <f>SUM(W16:Y16)</f>
        <v>131.19999999999999</v>
      </c>
      <c r="W16" s="6">
        <v>0</v>
      </c>
      <c r="X16" s="6">
        <v>131.19999999999999</v>
      </c>
      <c r="Y16" s="6">
        <v>0</v>
      </c>
      <c r="Z16" s="177">
        <f>SUM(AA16:AC16)</f>
        <v>56.4</v>
      </c>
      <c r="AA16" s="178">
        <v>0</v>
      </c>
      <c r="AB16" s="178">
        <v>56.4</v>
      </c>
      <c r="AC16" s="178">
        <v>0</v>
      </c>
      <c r="AD16" s="177">
        <f>SUM(AE16:AG16)</f>
        <v>56.4</v>
      </c>
      <c r="AE16" s="178">
        <v>0</v>
      </c>
      <c r="AF16" s="178">
        <v>56.4</v>
      </c>
      <c r="AG16" s="6">
        <v>0</v>
      </c>
      <c r="AH16" s="194">
        <f>SUM(AI16:AN16)</f>
        <v>1</v>
      </c>
      <c r="AI16" s="176">
        <v>1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255" t="s">
        <v>287</v>
      </c>
      <c r="AP16" s="255" t="s">
        <v>287</v>
      </c>
      <c r="AQ16" s="3"/>
    </row>
    <row r="17" spans="1:43" ht="51" customHeight="1" x14ac:dyDescent="0.25">
      <c r="B17" s="116" t="s">
        <v>233</v>
      </c>
      <c r="C17" s="115" t="s">
        <v>234</v>
      </c>
      <c r="D17" s="60">
        <f>IF(E17&gt;0,1,0)</f>
        <v>0</v>
      </c>
      <c r="E17" s="110">
        <f>E19</f>
        <v>0</v>
      </c>
      <c r="F17" s="110">
        <f>SUM(G17:N17)</f>
        <v>1</v>
      </c>
      <c r="G17" s="114">
        <f t="shared" ref="G17:P17" si="12">G19</f>
        <v>0</v>
      </c>
      <c r="H17" s="114">
        <f t="shared" si="12"/>
        <v>1</v>
      </c>
      <c r="I17" s="114">
        <f t="shared" si="12"/>
        <v>0</v>
      </c>
      <c r="J17" s="114">
        <f t="shared" si="12"/>
        <v>0</v>
      </c>
      <c r="K17" s="114">
        <f t="shared" si="12"/>
        <v>0</v>
      </c>
      <c r="L17" s="114">
        <f t="shared" si="12"/>
        <v>0</v>
      </c>
      <c r="M17" s="114">
        <f t="shared" si="12"/>
        <v>0</v>
      </c>
      <c r="N17" s="114">
        <f t="shared" si="12"/>
        <v>0</v>
      </c>
      <c r="O17" s="114">
        <f t="shared" si="12"/>
        <v>0</v>
      </c>
      <c r="P17" s="114">
        <f t="shared" si="12"/>
        <v>0</v>
      </c>
      <c r="Q17" s="60">
        <f>SUM(R17:U17)</f>
        <v>0</v>
      </c>
      <c r="R17" s="108">
        <f>R19</f>
        <v>0</v>
      </c>
      <c r="S17" s="108">
        <f>S19</f>
        <v>0</v>
      </c>
      <c r="T17" s="108">
        <f>T19</f>
        <v>0</v>
      </c>
      <c r="U17" s="108">
        <f>U19</f>
        <v>0</v>
      </c>
      <c r="V17" s="59">
        <f>SUM(W17:Y17)</f>
        <v>0</v>
      </c>
      <c r="W17" s="111">
        <f>W19</f>
        <v>0</v>
      </c>
      <c r="X17" s="111">
        <f>X19</f>
        <v>0</v>
      </c>
      <c r="Y17" s="111">
        <f>Y19</f>
        <v>0</v>
      </c>
      <c r="Z17" s="59">
        <f>SUM(AA17:AC17)</f>
        <v>0</v>
      </c>
      <c r="AA17" s="111">
        <f>AA19</f>
        <v>0</v>
      </c>
      <c r="AB17" s="111">
        <f>AB19</f>
        <v>0</v>
      </c>
      <c r="AC17" s="111">
        <f>AC19</f>
        <v>0</v>
      </c>
      <c r="AD17" s="59">
        <f>SUM(AE17:AG17)</f>
        <v>0</v>
      </c>
      <c r="AE17" s="111">
        <f>AE19</f>
        <v>0</v>
      </c>
      <c r="AF17" s="111">
        <f>AF19</f>
        <v>0</v>
      </c>
      <c r="AG17" s="111">
        <f>AG19</f>
        <v>0</v>
      </c>
      <c r="AH17" s="57">
        <f>SUM(AI17:AN17)</f>
        <v>0</v>
      </c>
      <c r="AI17" s="109">
        <f t="shared" ref="AI17:AN17" si="13">AI19</f>
        <v>0</v>
      </c>
      <c r="AJ17" s="109">
        <f t="shared" si="13"/>
        <v>0</v>
      </c>
      <c r="AK17" s="109">
        <f t="shared" si="13"/>
        <v>0</v>
      </c>
      <c r="AL17" s="109">
        <f t="shared" si="13"/>
        <v>0</v>
      </c>
      <c r="AM17" s="109">
        <f t="shared" si="13"/>
        <v>0</v>
      </c>
      <c r="AN17" s="109">
        <f t="shared" si="13"/>
        <v>0</v>
      </c>
      <c r="AO17" s="108"/>
      <c r="AP17" s="108"/>
      <c r="AQ17" s="108"/>
    </row>
    <row r="18" spans="1:43" ht="27" customHeight="1" x14ac:dyDescent="0.25">
      <c r="B18" s="11" t="s">
        <v>233</v>
      </c>
      <c r="C18" s="35" t="s">
        <v>2</v>
      </c>
      <c r="D18" s="33"/>
      <c r="E18" s="196"/>
      <c r="F18" s="33"/>
      <c r="G18" s="34"/>
      <c r="H18" s="4"/>
      <c r="I18" s="4"/>
      <c r="J18" s="4"/>
      <c r="K18" s="4"/>
      <c r="L18" s="4"/>
      <c r="M18" s="4"/>
      <c r="N18" s="4"/>
      <c r="O18" s="183"/>
      <c r="P18" s="4"/>
      <c r="Q18" s="33"/>
      <c r="R18" s="3"/>
      <c r="S18" s="3"/>
      <c r="T18" s="3"/>
      <c r="U18" s="3"/>
      <c r="V18" s="7"/>
      <c r="W18" s="6"/>
      <c r="X18" s="6"/>
      <c r="Y18" s="6"/>
      <c r="Z18" s="7"/>
      <c r="AA18" s="6"/>
      <c r="AB18" s="6"/>
      <c r="AC18" s="6"/>
      <c r="AD18" s="7"/>
      <c r="AE18" s="6"/>
      <c r="AF18" s="6"/>
      <c r="AG18" s="6"/>
      <c r="AH18" s="5"/>
      <c r="AI18" s="4"/>
      <c r="AJ18" s="4"/>
      <c r="AK18" s="4"/>
      <c r="AL18" s="4"/>
      <c r="AM18" s="4"/>
      <c r="AN18" s="4"/>
      <c r="AO18" s="3"/>
      <c r="AP18" s="3"/>
      <c r="AQ18" s="3"/>
    </row>
    <row r="19" spans="1:43" s="2" customFormat="1" ht="84" customHeight="1" x14ac:dyDescent="0.25">
      <c r="B19" s="216" t="s">
        <v>233</v>
      </c>
      <c r="C19" s="107" t="s">
        <v>232</v>
      </c>
      <c r="D19" s="217">
        <v>0</v>
      </c>
      <c r="E19" s="246">
        <v>0</v>
      </c>
      <c r="F19" s="218">
        <f>SUM(G19:N19)</f>
        <v>1</v>
      </c>
      <c r="G19" s="219">
        <v>0</v>
      </c>
      <c r="H19" s="211">
        <v>1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199">
        <v>0</v>
      </c>
      <c r="P19" s="211">
        <v>0</v>
      </c>
      <c r="Q19" s="220">
        <f>SUM(R19:U19)</f>
        <v>0</v>
      </c>
      <c r="R19" s="212">
        <v>0</v>
      </c>
      <c r="S19" s="212">
        <v>0</v>
      </c>
      <c r="T19" s="212">
        <v>0</v>
      </c>
      <c r="U19" s="212">
        <v>0</v>
      </c>
      <c r="V19" s="221">
        <f>SUM(W19:Y19)</f>
        <v>0</v>
      </c>
      <c r="W19" s="222">
        <v>0</v>
      </c>
      <c r="X19" s="222">
        <v>0</v>
      </c>
      <c r="Y19" s="222"/>
      <c r="Z19" s="221">
        <v>0</v>
      </c>
      <c r="AA19" s="222">
        <v>0</v>
      </c>
      <c r="AB19" s="222">
        <v>0</v>
      </c>
      <c r="AC19" s="222">
        <v>0</v>
      </c>
      <c r="AD19" s="221">
        <v>0</v>
      </c>
      <c r="AE19" s="222">
        <v>0</v>
      </c>
      <c r="AF19" s="222">
        <v>0</v>
      </c>
      <c r="AG19" s="222">
        <v>0</v>
      </c>
      <c r="AH19" s="223">
        <f>SUM(AI19:AN19)</f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2"/>
      <c r="AP19" s="212"/>
      <c r="AQ19" s="212"/>
    </row>
    <row r="20" spans="1:43" s="64" customFormat="1" ht="101.25" customHeight="1" x14ac:dyDescent="0.25">
      <c r="B20" s="156" t="s">
        <v>199</v>
      </c>
      <c r="C20" s="31" t="s">
        <v>231</v>
      </c>
      <c r="D20" s="27">
        <f>IF(E20&gt;0,1,0)</f>
        <v>1</v>
      </c>
      <c r="E20" s="48">
        <f>E21+E28+E2+E35+E48+E56</f>
        <v>14</v>
      </c>
      <c r="F20" s="48">
        <f>SUM(G20:N20)</f>
        <v>8</v>
      </c>
      <c r="G20" s="47">
        <f t="shared" ref="G20:P20" si="14">G21+G28+G2+G35+G48+G56</f>
        <v>0</v>
      </c>
      <c r="H20" s="47">
        <f t="shared" si="14"/>
        <v>5</v>
      </c>
      <c r="I20" s="47">
        <f t="shared" si="14"/>
        <v>1</v>
      </c>
      <c r="J20" s="47">
        <f t="shared" si="14"/>
        <v>2</v>
      </c>
      <c r="K20" s="47">
        <f t="shared" si="14"/>
        <v>0</v>
      </c>
      <c r="L20" s="47">
        <f t="shared" si="14"/>
        <v>0</v>
      </c>
      <c r="M20" s="47">
        <f t="shared" si="14"/>
        <v>0</v>
      </c>
      <c r="N20" s="47">
        <f t="shared" si="14"/>
        <v>0</v>
      </c>
      <c r="O20" s="47">
        <f t="shared" si="14"/>
        <v>14</v>
      </c>
      <c r="P20" s="47">
        <f t="shared" si="14"/>
        <v>0</v>
      </c>
      <c r="Q20" s="48">
        <f>SUM(R20:U20)</f>
        <v>3</v>
      </c>
      <c r="R20" s="47">
        <f>R21+R28+R2+R35+R48+R56</f>
        <v>1</v>
      </c>
      <c r="S20" s="47">
        <f>S21+S28+S2+S35+S48+S56</f>
        <v>1</v>
      </c>
      <c r="T20" s="47">
        <f>T21+T28+T2+T35+T48+T56</f>
        <v>1</v>
      </c>
      <c r="U20" s="47">
        <f>U21+U24+U27+U31+U35</f>
        <v>0</v>
      </c>
      <c r="V20" s="50">
        <f>SUM(W20:Y20)</f>
        <v>63357.939999999988</v>
      </c>
      <c r="W20" s="49">
        <f>W21+W28+W32+W35+W48+W56</f>
        <v>41605.199999999997</v>
      </c>
      <c r="X20" s="49">
        <f>X21+X28+X32+X35+X48+X56</f>
        <v>21346.399999999998</v>
      </c>
      <c r="Y20" s="49">
        <f>Y21+Y28+Y32+Y35+Y48+Y56</f>
        <v>406.34000000000003</v>
      </c>
      <c r="Z20" s="50">
        <f>SUM(AA20:AC20)</f>
        <v>61555.87</v>
      </c>
      <c r="AA20" s="49">
        <f>AA21+AA28+AA32+AA35+AA48+AA56</f>
        <v>41605.15</v>
      </c>
      <c r="AB20" s="49">
        <f>AB21+AB28+AB32+AB35+AB48+AB56</f>
        <v>19547.899999999998</v>
      </c>
      <c r="AC20" s="49">
        <f>AC21+AC28+AC32+AC35+AC48+AC56</f>
        <v>402.82000000000005</v>
      </c>
      <c r="AD20" s="50">
        <f>SUM(AE20:AG20)</f>
        <v>61555.87999999999</v>
      </c>
      <c r="AE20" s="49">
        <f>AE21+AE28+AE32+AE35+AE48+AE56</f>
        <v>41605.199999999997</v>
      </c>
      <c r="AF20" s="49">
        <f>AF21+AF28+AF32+AF35+AF48+AF56</f>
        <v>19547.899999999998</v>
      </c>
      <c r="AG20" s="49">
        <f>AG21+AG28+AG32+AG35+AG48+AG56</f>
        <v>402.78000000000003</v>
      </c>
      <c r="AH20" s="48">
        <f>SUM(AI20:AN20)</f>
        <v>3</v>
      </c>
      <c r="AI20" s="47">
        <f t="shared" ref="AI20:AN20" si="15">AI21+AI28+AI32+AI35+AI48+AI56</f>
        <v>0</v>
      </c>
      <c r="AJ20" s="47">
        <f t="shared" si="15"/>
        <v>0</v>
      </c>
      <c r="AK20" s="47">
        <f t="shared" si="15"/>
        <v>0</v>
      </c>
      <c r="AL20" s="47">
        <f t="shared" si="15"/>
        <v>0</v>
      </c>
      <c r="AM20" s="47">
        <f t="shared" si="15"/>
        <v>0</v>
      </c>
      <c r="AN20" s="47">
        <f t="shared" si="15"/>
        <v>3</v>
      </c>
      <c r="AO20" s="46"/>
      <c r="AP20" s="46"/>
      <c r="AQ20" s="46"/>
    </row>
    <row r="21" spans="1:43" ht="36" customHeight="1" x14ac:dyDescent="0.25">
      <c r="B21" s="155" t="s">
        <v>199</v>
      </c>
      <c r="C21" s="88" t="s">
        <v>230</v>
      </c>
      <c r="D21" s="43">
        <f>IF(E21&gt;0,1,0)</f>
        <v>1</v>
      </c>
      <c r="E21" s="43">
        <f>SUM(E23:E27)</f>
        <v>1</v>
      </c>
      <c r="F21" s="41">
        <f>SUM(G21:N21)</f>
        <v>2</v>
      </c>
      <c r="G21" s="154">
        <f t="shared" ref="G21:P21" si="16">SUM(G23:G27)</f>
        <v>0</v>
      </c>
      <c r="H21" s="154">
        <f t="shared" si="16"/>
        <v>1</v>
      </c>
      <c r="I21" s="154">
        <f t="shared" si="16"/>
        <v>1</v>
      </c>
      <c r="J21" s="154">
        <f t="shared" si="16"/>
        <v>0</v>
      </c>
      <c r="K21" s="154">
        <f t="shared" si="16"/>
        <v>0</v>
      </c>
      <c r="L21" s="154">
        <f t="shared" si="16"/>
        <v>0</v>
      </c>
      <c r="M21" s="154">
        <f t="shared" si="16"/>
        <v>0</v>
      </c>
      <c r="N21" s="154">
        <f t="shared" si="16"/>
        <v>0</v>
      </c>
      <c r="O21" s="154">
        <f t="shared" si="16"/>
        <v>1</v>
      </c>
      <c r="P21" s="154">
        <f t="shared" si="16"/>
        <v>0</v>
      </c>
      <c r="Q21" s="43">
        <f>SUM(R21:U21)</f>
        <v>0</v>
      </c>
      <c r="R21" s="154">
        <f>SUM(R23:R27)</f>
        <v>0</v>
      </c>
      <c r="S21" s="154">
        <f>SUM(S23:S27)</f>
        <v>0</v>
      </c>
      <c r="T21" s="154">
        <f>SUM(T23:T27)</f>
        <v>0</v>
      </c>
      <c r="U21" s="154">
        <f>SUM(U23:U27)</f>
        <v>0</v>
      </c>
      <c r="V21" s="143">
        <f>SUM(W21:Y21)</f>
        <v>2949.4</v>
      </c>
      <c r="W21" s="132">
        <f>SUM(W23:W27)</f>
        <v>2773.9</v>
      </c>
      <c r="X21" s="132">
        <f>SUM(X23:X27)</f>
        <v>146</v>
      </c>
      <c r="Y21" s="132">
        <f>SUM(Y23:Y27)</f>
        <v>29.5</v>
      </c>
      <c r="Z21" s="143">
        <f>SUM(AA21:AC21)</f>
        <v>2949.4</v>
      </c>
      <c r="AA21" s="132">
        <f>SUM(AA23:AA27)</f>
        <v>2773.9</v>
      </c>
      <c r="AB21" s="132">
        <f>SUM(AB23:AB27)</f>
        <v>146</v>
      </c>
      <c r="AC21" s="132">
        <f>SUM(AC23:AC27)</f>
        <v>29.5</v>
      </c>
      <c r="AD21" s="143">
        <f>SUM(AE21:AG21)</f>
        <v>2949.4</v>
      </c>
      <c r="AE21" s="132">
        <f>SUM(AE23:AE27)</f>
        <v>2773.9</v>
      </c>
      <c r="AF21" s="132">
        <f>SUM(AF23:AF27)</f>
        <v>146</v>
      </c>
      <c r="AG21" s="132">
        <f>SUM(AG23:AG27)</f>
        <v>29.5</v>
      </c>
      <c r="AH21" s="142">
        <f>SUM(AI21:AN21)</f>
        <v>0</v>
      </c>
      <c r="AI21" s="154">
        <f t="shared" ref="AI21:AN21" si="17">SUM(AI23:AI27)</f>
        <v>0</v>
      </c>
      <c r="AJ21" s="154">
        <f t="shared" si="17"/>
        <v>0</v>
      </c>
      <c r="AK21" s="154">
        <f t="shared" si="17"/>
        <v>0</v>
      </c>
      <c r="AL21" s="154">
        <f t="shared" si="17"/>
        <v>0</v>
      </c>
      <c r="AM21" s="154">
        <f t="shared" si="17"/>
        <v>0</v>
      </c>
      <c r="AN21" s="154">
        <f t="shared" si="17"/>
        <v>0</v>
      </c>
      <c r="AO21" s="83"/>
      <c r="AP21" s="83"/>
      <c r="AQ21" s="83"/>
    </row>
    <row r="22" spans="1:43" ht="34.5" customHeight="1" x14ac:dyDescent="0.25">
      <c r="B22" s="145" t="s">
        <v>199</v>
      </c>
      <c r="C22" s="35" t="s">
        <v>2</v>
      </c>
      <c r="D22" s="153"/>
      <c r="E22" s="247"/>
      <c r="F22" s="150"/>
      <c r="G22" s="149"/>
      <c r="H22" s="149"/>
      <c r="I22" s="149"/>
      <c r="J22" s="149"/>
      <c r="K22" s="149"/>
      <c r="L22" s="149"/>
      <c r="M22" s="149"/>
      <c r="N22" s="149"/>
      <c r="O22" s="250"/>
      <c r="P22" s="149"/>
      <c r="Q22" s="150"/>
      <c r="R22" s="149"/>
      <c r="S22" s="149"/>
      <c r="T22" s="149"/>
      <c r="U22" s="149"/>
      <c r="V22" s="152"/>
      <c r="W22" s="151"/>
      <c r="X22" s="151"/>
      <c r="Y22" s="151"/>
      <c r="Z22" s="152"/>
      <c r="AA22" s="151"/>
      <c r="AB22" s="151"/>
      <c r="AC22" s="151"/>
      <c r="AD22" s="152"/>
      <c r="AE22" s="151"/>
      <c r="AF22" s="151"/>
      <c r="AG22" s="151"/>
      <c r="AH22" s="150"/>
      <c r="AI22" s="149"/>
      <c r="AJ22" s="149"/>
      <c r="AK22" s="149"/>
      <c r="AL22" s="149"/>
      <c r="AM22" s="149"/>
      <c r="AN22" s="149"/>
      <c r="AO22" s="148"/>
      <c r="AP22" s="148"/>
      <c r="AQ22" s="148"/>
    </row>
    <row r="23" spans="1:43" ht="39" customHeight="1" x14ac:dyDescent="0.25">
      <c r="B23" s="145" t="s">
        <v>199</v>
      </c>
      <c r="C23" s="35" t="s">
        <v>229</v>
      </c>
      <c r="D23" s="33">
        <v>0</v>
      </c>
      <c r="E23" s="196">
        <v>0</v>
      </c>
      <c r="F23" s="70">
        <v>0</v>
      </c>
      <c r="G23" s="3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183">
        <v>0</v>
      </c>
      <c r="P23" s="4">
        <v>0</v>
      </c>
      <c r="Q23" s="12">
        <f t="shared" ref="Q23:Q28" si="18">SUM(R23:U23)</f>
        <v>0</v>
      </c>
      <c r="R23" s="3">
        <v>0</v>
      </c>
      <c r="S23" s="3">
        <v>0</v>
      </c>
      <c r="T23" s="3">
        <v>0</v>
      </c>
      <c r="U23" s="3">
        <v>0</v>
      </c>
      <c r="V23" s="7">
        <f t="shared" ref="V23:V27" si="19">SUM(W23:Y23)</f>
        <v>0</v>
      </c>
      <c r="W23" s="6">
        <v>0</v>
      </c>
      <c r="X23" s="6">
        <v>0</v>
      </c>
      <c r="Y23" s="6">
        <v>0</v>
      </c>
      <c r="Z23" s="7">
        <f t="shared" ref="Z23:Z28" si="20">SUM(AA23:AC23)</f>
        <v>0</v>
      </c>
      <c r="AA23" s="6">
        <v>0</v>
      </c>
      <c r="AB23" s="6">
        <v>0</v>
      </c>
      <c r="AC23" s="6">
        <v>0</v>
      </c>
      <c r="AD23" s="7">
        <f t="shared" ref="AD23:AD28" si="21">SUM(AE23:AG23)</f>
        <v>0</v>
      </c>
      <c r="AE23" s="6">
        <v>0</v>
      </c>
      <c r="AF23" s="6">
        <v>0</v>
      </c>
      <c r="AG23" s="6">
        <v>0</v>
      </c>
      <c r="AH23" s="5">
        <f t="shared" ref="AH23:AH28" si="22">SUM(AI23:AN23)</f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3"/>
      <c r="AP23" s="3"/>
      <c r="AQ23" s="3"/>
    </row>
    <row r="24" spans="1:43" ht="62.25" customHeight="1" x14ac:dyDescent="0.25">
      <c r="B24" s="145" t="s">
        <v>199</v>
      </c>
      <c r="C24" s="35" t="s">
        <v>228</v>
      </c>
      <c r="D24" s="12">
        <v>0</v>
      </c>
      <c r="E24" s="12">
        <v>0</v>
      </c>
      <c r="F24" s="70">
        <f t="shared" ref="F24:F28" si="23">SUM(G24:N24)</f>
        <v>1</v>
      </c>
      <c r="G24" s="13">
        <v>0</v>
      </c>
      <c r="H24" s="120">
        <v>1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183">
        <v>0</v>
      </c>
      <c r="P24" s="4">
        <v>0</v>
      </c>
      <c r="Q24" s="12">
        <f t="shared" si="18"/>
        <v>0</v>
      </c>
      <c r="R24" s="3">
        <v>0</v>
      </c>
      <c r="S24" s="3">
        <v>0</v>
      </c>
      <c r="T24" s="3">
        <v>0</v>
      </c>
      <c r="U24" s="3">
        <v>0</v>
      </c>
      <c r="V24" s="7">
        <f t="shared" si="19"/>
        <v>0</v>
      </c>
      <c r="W24" s="6">
        <v>0</v>
      </c>
      <c r="X24" s="6">
        <v>0</v>
      </c>
      <c r="Y24" s="6">
        <v>0</v>
      </c>
      <c r="Z24" s="7">
        <f t="shared" si="20"/>
        <v>0</v>
      </c>
      <c r="AA24" s="6">
        <v>0</v>
      </c>
      <c r="AB24" s="6">
        <v>0</v>
      </c>
      <c r="AC24" s="6">
        <v>0</v>
      </c>
      <c r="AD24" s="7">
        <f t="shared" si="21"/>
        <v>0</v>
      </c>
      <c r="AE24" s="6">
        <v>0</v>
      </c>
      <c r="AF24" s="6">
        <v>0</v>
      </c>
      <c r="AG24" s="6">
        <v>0</v>
      </c>
      <c r="AH24" s="5">
        <f t="shared" si="22"/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3"/>
      <c r="AP24" s="3"/>
      <c r="AQ24" s="3"/>
    </row>
    <row r="25" spans="1:43" ht="117" customHeight="1" x14ac:dyDescent="0.25">
      <c r="B25" s="145" t="s">
        <v>199</v>
      </c>
      <c r="C25" s="35" t="s">
        <v>227</v>
      </c>
      <c r="D25" s="12"/>
      <c r="E25" s="12"/>
      <c r="F25" s="70">
        <f t="shared" si="23"/>
        <v>0</v>
      </c>
      <c r="G25" s="13"/>
      <c r="H25" s="4"/>
      <c r="I25" s="4"/>
      <c r="J25" s="4"/>
      <c r="K25" s="4"/>
      <c r="L25" s="4"/>
      <c r="M25" s="4"/>
      <c r="N25" s="4"/>
      <c r="O25" s="183"/>
      <c r="P25" s="4"/>
      <c r="Q25" s="12">
        <f t="shared" si="18"/>
        <v>0</v>
      </c>
      <c r="R25" s="3"/>
      <c r="S25" s="3"/>
      <c r="T25" s="3"/>
      <c r="U25" s="3"/>
      <c r="V25" s="7">
        <f t="shared" si="19"/>
        <v>0</v>
      </c>
      <c r="W25" s="6"/>
      <c r="X25" s="6"/>
      <c r="Y25" s="6"/>
      <c r="Z25" s="7">
        <f t="shared" si="20"/>
        <v>0</v>
      </c>
      <c r="AA25" s="6"/>
      <c r="AB25" s="6"/>
      <c r="AC25" s="6"/>
      <c r="AD25" s="7">
        <f t="shared" si="21"/>
        <v>0</v>
      </c>
      <c r="AE25" s="6"/>
      <c r="AF25" s="6"/>
      <c r="AG25" s="6"/>
      <c r="AH25" s="5">
        <f t="shared" si="22"/>
        <v>0</v>
      </c>
      <c r="AI25" s="4"/>
      <c r="AJ25" s="4"/>
      <c r="AK25" s="4"/>
      <c r="AL25" s="4"/>
      <c r="AM25" s="4"/>
      <c r="AN25" s="4"/>
      <c r="AO25" s="3"/>
      <c r="AP25" s="3"/>
      <c r="AQ25" s="3"/>
    </row>
    <row r="26" spans="1:43" ht="99.75" customHeight="1" x14ac:dyDescent="0.25">
      <c r="B26" s="231" t="s">
        <v>199</v>
      </c>
      <c r="C26" s="35" t="s">
        <v>226</v>
      </c>
      <c r="D26" s="12">
        <v>1</v>
      </c>
      <c r="E26" s="12">
        <v>1</v>
      </c>
      <c r="F26" s="70">
        <f t="shared" si="23"/>
        <v>0</v>
      </c>
      <c r="G26" s="13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183">
        <v>1</v>
      </c>
      <c r="P26" s="4">
        <v>0</v>
      </c>
      <c r="Q26" s="12">
        <f t="shared" si="18"/>
        <v>0</v>
      </c>
      <c r="R26" s="3">
        <v>0</v>
      </c>
      <c r="S26" s="3">
        <v>0</v>
      </c>
      <c r="T26" s="3">
        <v>0</v>
      </c>
      <c r="U26" s="3">
        <v>0</v>
      </c>
      <c r="V26" s="192">
        <f t="shared" si="19"/>
        <v>2949.4</v>
      </c>
      <c r="W26" s="193">
        <v>2773.9</v>
      </c>
      <c r="X26" s="193">
        <v>146</v>
      </c>
      <c r="Y26" s="193">
        <v>29.5</v>
      </c>
      <c r="Z26" s="192">
        <f t="shared" si="20"/>
        <v>2949.4</v>
      </c>
      <c r="AA26" s="193">
        <v>2773.9</v>
      </c>
      <c r="AB26" s="193">
        <v>146</v>
      </c>
      <c r="AC26" s="193">
        <v>29.5</v>
      </c>
      <c r="AD26" s="192">
        <f t="shared" si="21"/>
        <v>2949.4</v>
      </c>
      <c r="AE26" s="193">
        <v>2773.9</v>
      </c>
      <c r="AF26" s="193">
        <v>146</v>
      </c>
      <c r="AG26" s="193">
        <v>29.5</v>
      </c>
      <c r="AH26" s="194">
        <f t="shared" si="22"/>
        <v>0</v>
      </c>
      <c r="AI26" s="183">
        <v>0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4" t="s">
        <v>289</v>
      </c>
      <c r="AP26" s="184" t="s">
        <v>289</v>
      </c>
      <c r="AQ26" s="184"/>
    </row>
    <row r="27" spans="1:43" ht="47.25" customHeight="1" x14ac:dyDescent="0.25">
      <c r="B27" s="145" t="s">
        <v>199</v>
      </c>
      <c r="C27" s="35" t="s">
        <v>225</v>
      </c>
      <c r="D27" s="12">
        <v>0</v>
      </c>
      <c r="E27" s="12">
        <v>0</v>
      </c>
      <c r="F27" s="70">
        <f t="shared" si="23"/>
        <v>1</v>
      </c>
      <c r="G27" s="13">
        <v>0</v>
      </c>
      <c r="H27" s="120">
        <v>0</v>
      </c>
      <c r="I27" s="4">
        <v>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183">
        <v>0</v>
      </c>
      <c r="P27" s="4">
        <v>0</v>
      </c>
      <c r="Q27" s="12">
        <v>0</v>
      </c>
      <c r="R27" s="3">
        <v>0</v>
      </c>
      <c r="S27" s="3">
        <v>0</v>
      </c>
      <c r="T27" s="3">
        <v>0</v>
      </c>
      <c r="U27" s="3">
        <v>0</v>
      </c>
      <c r="V27" s="7">
        <f t="shared" si="19"/>
        <v>0</v>
      </c>
      <c r="W27" s="6">
        <v>0</v>
      </c>
      <c r="X27" s="6">
        <v>0</v>
      </c>
      <c r="Y27" s="6">
        <v>0</v>
      </c>
      <c r="Z27" s="7">
        <f t="shared" si="20"/>
        <v>0</v>
      </c>
      <c r="AA27" s="6">
        <v>0</v>
      </c>
      <c r="AB27" s="6">
        <v>0</v>
      </c>
      <c r="AC27" s="6">
        <v>0</v>
      </c>
      <c r="AD27" s="7">
        <f t="shared" si="21"/>
        <v>0</v>
      </c>
      <c r="AE27" s="6">
        <v>0</v>
      </c>
      <c r="AF27" s="6">
        <v>0</v>
      </c>
      <c r="AG27" s="6">
        <v>0</v>
      </c>
      <c r="AH27" s="5">
        <f t="shared" si="22"/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3"/>
      <c r="AP27" s="3"/>
      <c r="AQ27" s="3"/>
    </row>
    <row r="28" spans="1:43" ht="39.200000000000003" customHeight="1" x14ac:dyDescent="0.25">
      <c r="B28" s="144" t="s">
        <v>199</v>
      </c>
      <c r="C28" s="44" t="s">
        <v>224</v>
      </c>
      <c r="D28" s="43">
        <f>IF(E28&gt;0,1,0)</f>
        <v>0</v>
      </c>
      <c r="E28" s="253">
        <f>SUM(E30:E31)</f>
        <v>0</v>
      </c>
      <c r="F28" s="41">
        <f t="shared" si="23"/>
        <v>2</v>
      </c>
      <c r="G28" s="126">
        <f t="shared" ref="G28:P28" si="24">SUM(G30:G31)</f>
        <v>0</v>
      </c>
      <c r="H28" s="126">
        <f t="shared" si="24"/>
        <v>1</v>
      </c>
      <c r="I28" s="126">
        <f t="shared" si="24"/>
        <v>0</v>
      </c>
      <c r="J28" s="126">
        <f t="shared" si="24"/>
        <v>1</v>
      </c>
      <c r="K28" s="126">
        <f t="shared" si="24"/>
        <v>0</v>
      </c>
      <c r="L28" s="126">
        <f t="shared" si="24"/>
        <v>0</v>
      </c>
      <c r="M28" s="126">
        <f t="shared" si="24"/>
        <v>0</v>
      </c>
      <c r="N28" s="126">
        <f t="shared" si="24"/>
        <v>0</v>
      </c>
      <c r="O28" s="126">
        <f t="shared" si="24"/>
        <v>0</v>
      </c>
      <c r="P28" s="126">
        <f t="shared" si="24"/>
        <v>0</v>
      </c>
      <c r="Q28" s="43">
        <f t="shared" si="18"/>
        <v>0</v>
      </c>
      <c r="R28" s="36">
        <f>SUM(R30:R31)</f>
        <v>0</v>
      </c>
      <c r="S28" s="36">
        <f>SUM(S30:S31)</f>
        <v>0</v>
      </c>
      <c r="T28" s="36">
        <f>SUM(T30:T31)</f>
        <v>0</v>
      </c>
      <c r="U28" s="36">
        <f>SUM(U30:U31)</f>
        <v>0</v>
      </c>
      <c r="V28" s="143">
        <f>SUM(W28:Y28)</f>
        <v>0</v>
      </c>
      <c r="W28" s="39">
        <f>SUM(W30:W31)</f>
        <v>0</v>
      </c>
      <c r="X28" s="39">
        <f>SUM(X30:X31)</f>
        <v>0</v>
      </c>
      <c r="Y28" s="39">
        <f>SUM(Y30:Y31)</f>
        <v>0</v>
      </c>
      <c r="Z28" s="143">
        <f t="shared" si="20"/>
        <v>0</v>
      </c>
      <c r="AA28" s="39">
        <f>SUM(AA30:AA31)</f>
        <v>0</v>
      </c>
      <c r="AB28" s="39">
        <f>SUM(AB30:AB31)</f>
        <v>0</v>
      </c>
      <c r="AC28" s="39">
        <f>SUM(AC30:AC31)</f>
        <v>0</v>
      </c>
      <c r="AD28" s="143">
        <f t="shared" si="21"/>
        <v>0</v>
      </c>
      <c r="AE28" s="39">
        <f>SUM(AE30:AE31)</f>
        <v>0</v>
      </c>
      <c r="AF28" s="39">
        <f>SUM(AF30:AF31)</f>
        <v>0</v>
      </c>
      <c r="AG28" s="39">
        <f>SUM(AG30:AG31)</f>
        <v>0</v>
      </c>
      <c r="AH28" s="142">
        <f t="shared" si="22"/>
        <v>0</v>
      </c>
      <c r="AI28" s="37">
        <f t="shared" ref="AI28:AN28" si="25">SUM(AI30:AI31)</f>
        <v>0</v>
      </c>
      <c r="AJ28" s="37">
        <f t="shared" si="25"/>
        <v>0</v>
      </c>
      <c r="AK28" s="37">
        <f t="shared" si="25"/>
        <v>0</v>
      </c>
      <c r="AL28" s="37">
        <f t="shared" si="25"/>
        <v>0</v>
      </c>
      <c r="AM28" s="37">
        <f t="shared" si="25"/>
        <v>0</v>
      </c>
      <c r="AN28" s="37">
        <f t="shared" si="25"/>
        <v>0</v>
      </c>
      <c r="AO28" s="36"/>
      <c r="AP28" s="36"/>
      <c r="AQ28" s="36"/>
    </row>
    <row r="29" spans="1:43" ht="19.5" customHeight="1" x14ac:dyDescent="0.25">
      <c r="B29" s="145" t="s">
        <v>199</v>
      </c>
      <c r="C29" s="35" t="s">
        <v>2</v>
      </c>
      <c r="D29" s="12"/>
      <c r="E29" s="12"/>
      <c r="F29" s="12"/>
      <c r="G29" s="13"/>
      <c r="H29" s="120"/>
      <c r="I29" s="13"/>
      <c r="J29" s="13"/>
      <c r="K29" s="13"/>
      <c r="L29" s="13"/>
      <c r="M29" s="13"/>
      <c r="N29" s="13"/>
      <c r="O29" s="13"/>
      <c r="P29" s="13"/>
      <c r="Q29" s="12"/>
      <c r="R29" s="13"/>
      <c r="S29" s="13"/>
      <c r="T29" s="13"/>
      <c r="U29" s="13"/>
      <c r="V29" s="7"/>
      <c r="W29" s="6"/>
      <c r="X29" s="6"/>
      <c r="Y29" s="6"/>
      <c r="Z29" s="7"/>
      <c r="AA29" s="6"/>
      <c r="AB29" s="6"/>
      <c r="AC29" s="6"/>
      <c r="AD29" s="7"/>
      <c r="AE29" s="6"/>
      <c r="AF29" s="6"/>
      <c r="AG29" s="6"/>
      <c r="AH29" s="5"/>
      <c r="AI29" s="13"/>
      <c r="AJ29" s="13"/>
      <c r="AK29" s="13"/>
      <c r="AL29" s="13"/>
      <c r="AM29" s="13"/>
      <c r="AN29" s="13"/>
      <c r="AO29" s="3"/>
      <c r="AP29" s="3"/>
      <c r="AQ29" s="3"/>
    </row>
    <row r="30" spans="1:43" ht="66.75" customHeight="1" x14ac:dyDescent="0.25">
      <c r="B30" s="145" t="s">
        <v>199</v>
      </c>
      <c r="C30" s="10" t="s">
        <v>223</v>
      </c>
      <c r="D30" s="12">
        <v>0</v>
      </c>
      <c r="E30" s="12">
        <v>0</v>
      </c>
      <c r="F30" s="70">
        <f>SUM(G30:N30)</f>
        <v>1</v>
      </c>
      <c r="G30" s="13">
        <v>0</v>
      </c>
      <c r="H30" s="120">
        <v>0</v>
      </c>
      <c r="I30" s="4">
        <v>0</v>
      </c>
      <c r="J30" s="4">
        <v>1</v>
      </c>
      <c r="K30" s="4">
        <v>0</v>
      </c>
      <c r="L30" s="4">
        <v>0</v>
      </c>
      <c r="M30" s="4">
        <v>0</v>
      </c>
      <c r="N30" s="4">
        <v>0</v>
      </c>
      <c r="O30" s="183">
        <v>0</v>
      </c>
      <c r="P30" s="4">
        <v>0</v>
      </c>
      <c r="Q30" s="12">
        <f>SUM(R30:U30)</f>
        <v>0</v>
      </c>
      <c r="R30" s="3">
        <v>0</v>
      </c>
      <c r="S30" s="3">
        <v>0</v>
      </c>
      <c r="T30" s="3">
        <v>0</v>
      </c>
      <c r="U30" s="3">
        <v>0</v>
      </c>
      <c r="V30" s="7">
        <f>SUM(W30:Y30)</f>
        <v>0</v>
      </c>
      <c r="W30" s="6">
        <v>0</v>
      </c>
      <c r="X30" s="6">
        <v>0</v>
      </c>
      <c r="Y30" s="6">
        <v>0</v>
      </c>
      <c r="Z30" s="7">
        <f>SUM(AA30:AC30)</f>
        <v>0</v>
      </c>
      <c r="AA30" s="6">
        <v>0</v>
      </c>
      <c r="AB30" s="6">
        <v>0</v>
      </c>
      <c r="AC30" s="6">
        <v>0</v>
      </c>
      <c r="AD30" s="7">
        <f>SUM(AE30:AG30)</f>
        <v>0</v>
      </c>
      <c r="AE30" s="6">
        <v>0</v>
      </c>
      <c r="AF30" s="6">
        <v>0</v>
      </c>
      <c r="AG30" s="6">
        <v>0</v>
      </c>
      <c r="AH30" s="5">
        <f>SUM(AI30:AN30)</f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3"/>
      <c r="AP30" s="3"/>
      <c r="AQ30" s="3"/>
    </row>
    <row r="31" spans="1:43" ht="92.25" customHeight="1" x14ac:dyDescent="0.25">
      <c r="A31" s="236"/>
      <c r="B31" s="231" t="s">
        <v>199</v>
      </c>
      <c r="C31" s="190" t="s">
        <v>222</v>
      </c>
      <c r="D31" s="12">
        <v>0</v>
      </c>
      <c r="E31" s="12"/>
      <c r="F31" s="70">
        <f>SUM(G31:N31)</f>
        <v>1</v>
      </c>
      <c r="G31" s="13">
        <v>0</v>
      </c>
      <c r="H31" s="13">
        <v>1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/>
      <c r="P31" s="183">
        <v>0</v>
      </c>
      <c r="Q31" s="12">
        <f>SUM(R31:U31)</f>
        <v>0</v>
      </c>
      <c r="R31" s="184">
        <v>0</v>
      </c>
      <c r="S31" s="184">
        <v>0</v>
      </c>
      <c r="T31" s="184">
        <v>0</v>
      </c>
      <c r="U31" s="184">
        <v>0</v>
      </c>
      <c r="V31" s="192">
        <f>SUM(W31:Y31)</f>
        <v>0</v>
      </c>
      <c r="W31" s="193">
        <v>0</v>
      </c>
      <c r="X31" s="193">
        <v>0</v>
      </c>
      <c r="Y31" s="193">
        <v>0</v>
      </c>
      <c r="Z31" s="192">
        <f>SUM(AA31:AC31)</f>
        <v>0</v>
      </c>
      <c r="AA31" s="193">
        <v>0</v>
      </c>
      <c r="AB31" s="193">
        <v>0</v>
      </c>
      <c r="AC31" s="193">
        <v>0</v>
      </c>
      <c r="AD31" s="192">
        <f>SUM(AE31:AG31)</f>
        <v>0</v>
      </c>
      <c r="AE31" s="193">
        <v>0</v>
      </c>
      <c r="AF31" s="193">
        <v>0</v>
      </c>
      <c r="AG31" s="193">
        <v>0</v>
      </c>
      <c r="AH31" s="194">
        <f>SUM(AI31:AN31)</f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4"/>
      <c r="AP31" s="184"/>
      <c r="AQ31" s="184"/>
    </row>
    <row r="32" spans="1:43" ht="60.75" customHeight="1" x14ac:dyDescent="0.25">
      <c r="B32" s="144" t="s">
        <v>199</v>
      </c>
      <c r="C32" s="44" t="s">
        <v>221</v>
      </c>
      <c r="D32" s="43">
        <f>IF(E32&gt;0,1,0)</f>
        <v>1</v>
      </c>
      <c r="E32" s="253">
        <f>E34</f>
        <v>1</v>
      </c>
      <c r="F32" s="41">
        <f>SUM(G32:N32)</f>
        <v>0</v>
      </c>
      <c r="G32" s="126">
        <f t="shared" ref="G32:P32" si="26">G34</f>
        <v>0</v>
      </c>
      <c r="H32" s="126">
        <f t="shared" si="26"/>
        <v>0</v>
      </c>
      <c r="I32" s="126">
        <f t="shared" si="26"/>
        <v>0</v>
      </c>
      <c r="J32" s="126">
        <f t="shared" si="26"/>
        <v>0</v>
      </c>
      <c r="K32" s="126">
        <f t="shared" si="26"/>
        <v>0</v>
      </c>
      <c r="L32" s="126">
        <f t="shared" si="26"/>
        <v>0</v>
      </c>
      <c r="M32" s="126">
        <f t="shared" si="26"/>
        <v>0</v>
      </c>
      <c r="N32" s="126">
        <f t="shared" si="26"/>
        <v>0</v>
      </c>
      <c r="O32" s="126">
        <f t="shared" si="26"/>
        <v>1</v>
      </c>
      <c r="P32" s="126">
        <f t="shared" si="26"/>
        <v>0</v>
      </c>
      <c r="Q32" s="43">
        <f>SUM(R32:U32)</f>
        <v>0</v>
      </c>
      <c r="R32" s="126">
        <f>R34</f>
        <v>0</v>
      </c>
      <c r="S32" s="126">
        <f>S34</f>
        <v>0</v>
      </c>
      <c r="T32" s="126">
        <f>T34</f>
        <v>0</v>
      </c>
      <c r="U32" s="126">
        <f>U34</f>
        <v>0</v>
      </c>
      <c r="V32" s="143">
        <f>SUM(W32:Y32)</f>
        <v>2375.1</v>
      </c>
      <c r="W32" s="39">
        <f>W34</f>
        <v>2176.5</v>
      </c>
      <c r="X32" s="39">
        <f>X34</f>
        <v>198.6</v>
      </c>
      <c r="Y32" s="39">
        <f>Y34</f>
        <v>0</v>
      </c>
      <c r="Z32" s="143">
        <f>SUM(AA32:AC32)</f>
        <v>2375.1</v>
      </c>
      <c r="AA32" s="39">
        <f>AA34</f>
        <v>2176.5</v>
      </c>
      <c r="AB32" s="39">
        <f>AB34</f>
        <v>198.6</v>
      </c>
      <c r="AC32" s="39">
        <f>AC34</f>
        <v>0</v>
      </c>
      <c r="AD32" s="143">
        <f>SUM(AE32:AG32)</f>
        <v>2375.1</v>
      </c>
      <c r="AE32" s="39">
        <f>AE34</f>
        <v>2176.5</v>
      </c>
      <c r="AF32" s="39">
        <f>AF34</f>
        <v>198.6</v>
      </c>
      <c r="AG32" s="39">
        <f>AG34</f>
        <v>0</v>
      </c>
      <c r="AH32" s="142">
        <f>SUM(AI32:AN32)</f>
        <v>0</v>
      </c>
      <c r="AI32" s="37">
        <f t="shared" ref="AI32:AN32" si="27">AI34</f>
        <v>0</v>
      </c>
      <c r="AJ32" s="37">
        <f t="shared" si="27"/>
        <v>0</v>
      </c>
      <c r="AK32" s="37">
        <f t="shared" si="27"/>
        <v>0</v>
      </c>
      <c r="AL32" s="37">
        <f t="shared" si="27"/>
        <v>0</v>
      </c>
      <c r="AM32" s="37">
        <f t="shared" si="27"/>
        <v>0</v>
      </c>
      <c r="AN32" s="37">
        <f t="shared" si="27"/>
        <v>0</v>
      </c>
      <c r="AO32" s="36"/>
      <c r="AP32" s="36"/>
      <c r="AQ32" s="36"/>
    </row>
    <row r="33" spans="2:43" ht="28.5" customHeight="1" x14ac:dyDescent="0.25">
      <c r="B33" s="145" t="s">
        <v>199</v>
      </c>
      <c r="C33" s="35" t="s">
        <v>2</v>
      </c>
      <c r="D33" s="12"/>
      <c r="E33" s="12"/>
      <c r="F33" s="12"/>
      <c r="G33" s="13"/>
      <c r="H33" s="120"/>
      <c r="I33" s="4"/>
      <c r="J33" s="4"/>
      <c r="K33" s="4"/>
      <c r="L33" s="4"/>
      <c r="M33" s="4"/>
      <c r="N33" s="4"/>
      <c r="O33" s="183"/>
      <c r="P33" s="4"/>
      <c r="Q33" s="12"/>
      <c r="R33" s="3"/>
      <c r="S33" s="3"/>
      <c r="T33" s="3"/>
      <c r="U33" s="3"/>
      <c r="V33" s="7"/>
      <c r="W33" s="6"/>
      <c r="X33" s="6"/>
      <c r="Y33" s="6"/>
      <c r="Z33" s="7"/>
      <c r="AA33" s="6"/>
      <c r="AB33" s="6"/>
      <c r="AC33" s="6"/>
      <c r="AD33" s="7"/>
      <c r="AE33" s="6"/>
      <c r="AF33" s="6"/>
      <c r="AG33" s="6"/>
      <c r="AH33" s="5"/>
      <c r="AI33" s="4"/>
      <c r="AJ33" s="4"/>
      <c r="AK33" s="4"/>
      <c r="AL33" s="4"/>
      <c r="AM33" s="4"/>
      <c r="AN33" s="4"/>
      <c r="AO33" s="3"/>
      <c r="AP33" s="3"/>
      <c r="AQ33" s="3"/>
    </row>
    <row r="34" spans="2:43" ht="66.75" customHeight="1" x14ac:dyDescent="0.25">
      <c r="B34" s="231" t="s">
        <v>199</v>
      </c>
      <c r="C34" s="10" t="s">
        <v>220</v>
      </c>
      <c r="D34" s="12">
        <v>1</v>
      </c>
      <c r="E34" s="12">
        <v>1</v>
      </c>
      <c r="F34" s="70">
        <f>SUM(G34:N34)</f>
        <v>0</v>
      </c>
      <c r="G34" s="13">
        <v>0</v>
      </c>
      <c r="H34" s="120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183">
        <v>1</v>
      </c>
      <c r="P34" s="4">
        <v>0</v>
      </c>
      <c r="Q34" s="12">
        <f>SUM(R34:U34)</f>
        <v>0</v>
      </c>
      <c r="R34" s="3">
        <v>0</v>
      </c>
      <c r="S34" s="3">
        <v>0</v>
      </c>
      <c r="T34" s="3">
        <v>0</v>
      </c>
      <c r="U34" s="3">
        <v>0</v>
      </c>
      <c r="V34" s="7">
        <f>SUM(W34:Y34)</f>
        <v>2375.1</v>
      </c>
      <c r="W34" s="6">
        <v>2176.5</v>
      </c>
      <c r="X34" s="6">
        <v>198.6</v>
      </c>
      <c r="Y34" s="6">
        <v>0</v>
      </c>
      <c r="Z34" s="7">
        <f>SUM(AA34:AC34)</f>
        <v>2375.1</v>
      </c>
      <c r="AA34" s="6">
        <v>2176.5</v>
      </c>
      <c r="AB34" s="6">
        <v>198.6</v>
      </c>
      <c r="AC34" s="6">
        <v>0</v>
      </c>
      <c r="AD34" s="7">
        <f>SUM(AE34:AG34)</f>
        <v>2375.1</v>
      </c>
      <c r="AE34" s="6">
        <v>2176.5</v>
      </c>
      <c r="AF34" s="6">
        <v>198.6</v>
      </c>
      <c r="AG34" s="6">
        <v>0</v>
      </c>
      <c r="AH34" s="194">
        <f>SUM(AI34:AN34)</f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4" t="s">
        <v>319</v>
      </c>
      <c r="AP34" s="184" t="s">
        <v>319</v>
      </c>
      <c r="AQ34" s="184"/>
    </row>
    <row r="35" spans="2:43" ht="52.5" customHeight="1" x14ac:dyDescent="0.25">
      <c r="B35" s="141" t="s">
        <v>199</v>
      </c>
      <c r="C35" s="23" t="s">
        <v>219</v>
      </c>
      <c r="D35" s="22">
        <f>IF(E35&gt;0,1,E350)</f>
        <v>1</v>
      </c>
      <c r="E35" s="22">
        <f>SUM(E37:E47)</f>
        <v>6</v>
      </c>
      <c r="F35" s="20">
        <f>SUM(G35:N35)</f>
        <v>4</v>
      </c>
      <c r="G35" s="78">
        <f t="shared" ref="G35:P35" si="28">SUM(G37:G47)</f>
        <v>0</v>
      </c>
      <c r="H35" s="78">
        <f t="shared" si="28"/>
        <v>3</v>
      </c>
      <c r="I35" s="78">
        <f t="shared" si="28"/>
        <v>0</v>
      </c>
      <c r="J35" s="78">
        <f t="shared" si="28"/>
        <v>1</v>
      </c>
      <c r="K35" s="78">
        <f t="shared" si="28"/>
        <v>0</v>
      </c>
      <c r="L35" s="78">
        <f t="shared" si="28"/>
        <v>0</v>
      </c>
      <c r="M35" s="78">
        <f t="shared" si="28"/>
        <v>0</v>
      </c>
      <c r="N35" s="78">
        <f t="shared" si="28"/>
        <v>0</v>
      </c>
      <c r="O35" s="78">
        <f t="shared" si="28"/>
        <v>6</v>
      </c>
      <c r="P35" s="78">
        <f t="shared" si="28"/>
        <v>0</v>
      </c>
      <c r="Q35" s="97">
        <f>SUM(R35:U35)</f>
        <v>2</v>
      </c>
      <c r="R35" s="78">
        <f>SUM(R37:R47)</f>
        <v>0</v>
      </c>
      <c r="S35" s="78">
        <f>SUM(S37:S47)</f>
        <v>1</v>
      </c>
      <c r="T35" s="78">
        <f>SUM(T37:T47)</f>
        <v>1</v>
      </c>
      <c r="U35" s="78">
        <f>SUM(U37:U47)</f>
        <v>0</v>
      </c>
      <c r="V35" s="134">
        <f>SUM(W35:Y35)</f>
        <v>9632.75</v>
      </c>
      <c r="W35" s="18">
        <f>SUM(W37:W47)</f>
        <v>0</v>
      </c>
      <c r="X35" s="18">
        <f>SUM(X37:X47)</f>
        <v>9285.5</v>
      </c>
      <c r="Y35" s="18">
        <f>SUM(Y37:Y47)</f>
        <v>347.25</v>
      </c>
      <c r="Z35" s="134">
        <f>SUM(AA35:AC35)</f>
        <v>9632.75</v>
      </c>
      <c r="AA35" s="18">
        <f>SUM(AA37:AA47)</f>
        <v>0</v>
      </c>
      <c r="AB35" s="18">
        <f>SUM(AB37:AB47)</f>
        <v>9285.5</v>
      </c>
      <c r="AC35" s="18">
        <f>SUM(AC37:AC47)</f>
        <v>347.25</v>
      </c>
      <c r="AD35" s="134">
        <f>SUM(AE35:AG35)</f>
        <v>9632.7099999999991</v>
      </c>
      <c r="AE35" s="18">
        <f>SUM(AE37:AE47)</f>
        <v>0</v>
      </c>
      <c r="AF35" s="18">
        <f>SUM(AF37:AF47)</f>
        <v>9285.5</v>
      </c>
      <c r="AG35" s="18">
        <f>SUM(AG37:AG47)</f>
        <v>347.21</v>
      </c>
      <c r="AH35" s="133">
        <f>SUM(AI35:AN35)</f>
        <v>0</v>
      </c>
      <c r="AI35" s="16">
        <f t="shared" ref="AI35:AN35" si="29">SUM(AJ37:AJ47)</f>
        <v>0</v>
      </c>
      <c r="AJ35" s="16">
        <f t="shared" si="29"/>
        <v>0</v>
      </c>
      <c r="AK35" s="16">
        <f t="shared" si="29"/>
        <v>0</v>
      </c>
      <c r="AL35" s="16">
        <f t="shared" si="29"/>
        <v>0</v>
      </c>
      <c r="AM35" s="16">
        <f t="shared" si="29"/>
        <v>0</v>
      </c>
      <c r="AN35" s="16">
        <f t="shared" si="29"/>
        <v>0</v>
      </c>
      <c r="AO35" s="15"/>
      <c r="AP35" s="15"/>
      <c r="AQ35" s="15"/>
    </row>
    <row r="36" spans="2:43" ht="24.75" customHeight="1" x14ac:dyDescent="0.25">
      <c r="B36" s="145" t="s">
        <v>199</v>
      </c>
      <c r="C36" s="35" t="s">
        <v>2</v>
      </c>
      <c r="D36" s="12"/>
      <c r="E36" s="12"/>
      <c r="F36" s="12"/>
      <c r="G36" s="13"/>
      <c r="H36" s="120"/>
      <c r="I36" s="4"/>
      <c r="J36" s="4"/>
      <c r="K36" s="4"/>
      <c r="L36" s="4"/>
      <c r="M36" s="4"/>
      <c r="N36" s="4"/>
      <c r="O36" s="183"/>
      <c r="P36" s="4"/>
      <c r="Q36" s="12"/>
      <c r="R36" s="3"/>
      <c r="S36" s="3"/>
      <c r="T36" s="3"/>
      <c r="U36" s="3"/>
      <c r="V36" s="7"/>
      <c r="W36" s="6"/>
      <c r="X36" s="6"/>
      <c r="Y36" s="6"/>
      <c r="Z36" s="7"/>
      <c r="AA36" s="6"/>
      <c r="AB36" s="6"/>
      <c r="AC36" s="6"/>
      <c r="AD36" s="7"/>
      <c r="AE36" s="6"/>
      <c r="AF36" s="6"/>
      <c r="AG36" s="6"/>
      <c r="AH36" s="5"/>
      <c r="AI36" s="4"/>
      <c r="AJ36" s="4"/>
      <c r="AK36" s="4"/>
      <c r="AL36" s="4"/>
      <c r="AM36" s="4"/>
      <c r="AN36" s="4"/>
      <c r="AO36" s="3"/>
      <c r="AP36" s="3"/>
      <c r="AQ36" s="3"/>
    </row>
    <row r="37" spans="2:43" ht="60" customHeight="1" x14ac:dyDescent="0.25">
      <c r="B37" s="145" t="s">
        <v>199</v>
      </c>
      <c r="C37" s="10" t="s">
        <v>218</v>
      </c>
      <c r="D37" s="12">
        <v>0</v>
      </c>
      <c r="E37" s="12">
        <v>0</v>
      </c>
      <c r="F37" s="70">
        <f t="shared" ref="F37:F48" si="30">SUM(G37:N37)</f>
        <v>1</v>
      </c>
      <c r="G37" s="13">
        <v>0</v>
      </c>
      <c r="H37" s="120">
        <v>1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183">
        <v>0</v>
      </c>
      <c r="P37" s="4">
        <v>0</v>
      </c>
      <c r="Q37" s="12">
        <f t="shared" ref="Q37:Q48" si="31">SUM(R37:U37)</f>
        <v>0</v>
      </c>
      <c r="R37" s="3">
        <v>0</v>
      </c>
      <c r="S37" s="3">
        <v>0</v>
      </c>
      <c r="T37" s="3">
        <v>0</v>
      </c>
      <c r="U37" s="3">
        <v>0</v>
      </c>
      <c r="V37" s="7">
        <f t="shared" ref="V37:V48" si="32">SUM(W37:Y37)</f>
        <v>0</v>
      </c>
      <c r="W37" s="6">
        <v>0</v>
      </c>
      <c r="X37" s="6">
        <v>0</v>
      </c>
      <c r="Y37" s="6">
        <v>0</v>
      </c>
      <c r="Z37" s="7">
        <f t="shared" ref="Z37:Z48" si="33">SUM(AA37:AC37)</f>
        <v>0</v>
      </c>
      <c r="AA37" s="6">
        <v>0</v>
      </c>
      <c r="AB37" s="6">
        <v>0</v>
      </c>
      <c r="AC37" s="6">
        <v>0</v>
      </c>
      <c r="AD37" s="7">
        <f t="shared" ref="AD37:AD48" si="34">SUM(AE37:AG37)</f>
        <v>0</v>
      </c>
      <c r="AE37" s="6">
        <v>0</v>
      </c>
      <c r="AF37" s="6">
        <v>0</v>
      </c>
      <c r="AG37" s="6">
        <v>0</v>
      </c>
      <c r="AH37" s="5">
        <f t="shared" ref="AH37:AH48" si="35">SUM(AI37:AN37)</f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3"/>
      <c r="AP37" s="3"/>
      <c r="AQ37" s="3"/>
    </row>
    <row r="38" spans="2:43" ht="48.2" customHeight="1" x14ac:dyDescent="0.25">
      <c r="B38" s="145" t="s">
        <v>199</v>
      </c>
      <c r="C38" s="10" t="s">
        <v>217</v>
      </c>
      <c r="D38" s="12">
        <v>0</v>
      </c>
      <c r="E38" s="12">
        <v>0</v>
      </c>
      <c r="F38" s="70">
        <f t="shared" si="30"/>
        <v>0</v>
      </c>
      <c r="G38" s="13">
        <v>0</v>
      </c>
      <c r="H38" s="120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183">
        <v>0</v>
      </c>
      <c r="P38" s="4">
        <v>0</v>
      </c>
      <c r="Q38" s="12">
        <f t="shared" si="31"/>
        <v>0</v>
      </c>
      <c r="R38" s="3">
        <v>0</v>
      </c>
      <c r="S38" s="3">
        <v>0</v>
      </c>
      <c r="T38" s="3">
        <v>0</v>
      </c>
      <c r="U38" s="3">
        <v>0</v>
      </c>
      <c r="V38" s="7">
        <f t="shared" si="32"/>
        <v>0</v>
      </c>
      <c r="W38" s="6">
        <v>0</v>
      </c>
      <c r="X38" s="6">
        <v>0</v>
      </c>
      <c r="Y38" s="6">
        <v>0</v>
      </c>
      <c r="Z38" s="7">
        <f t="shared" si="33"/>
        <v>0</v>
      </c>
      <c r="AA38" s="6">
        <v>0</v>
      </c>
      <c r="AB38" s="6">
        <v>0</v>
      </c>
      <c r="AC38" s="6">
        <v>0</v>
      </c>
      <c r="AD38" s="7">
        <f t="shared" si="34"/>
        <v>0</v>
      </c>
      <c r="AE38" s="6">
        <v>0</v>
      </c>
      <c r="AF38" s="6">
        <v>0</v>
      </c>
      <c r="AG38" s="6">
        <v>0</v>
      </c>
      <c r="AH38" s="5">
        <f t="shared" si="35"/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3"/>
      <c r="AP38" s="3"/>
      <c r="AQ38" s="3"/>
    </row>
    <row r="39" spans="2:43" ht="70.5" customHeight="1" x14ac:dyDescent="0.25">
      <c r="B39" s="145" t="s">
        <v>199</v>
      </c>
      <c r="C39" s="10" t="s">
        <v>216</v>
      </c>
      <c r="D39" s="12">
        <v>0</v>
      </c>
      <c r="E39" s="12">
        <v>0</v>
      </c>
      <c r="F39" s="70">
        <f t="shared" si="30"/>
        <v>1</v>
      </c>
      <c r="G39" s="13">
        <v>0</v>
      </c>
      <c r="H39" s="120">
        <v>1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183">
        <v>0</v>
      </c>
      <c r="P39" s="4">
        <v>0</v>
      </c>
      <c r="Q39" s="12">
        <f t="shared" ref="Q39" si="36">SUM(R39:U39)</f>
        <v>0</v>
      </c>
      <c r="R39" s="3">
        <v>0</v>
      </c>
      <c r="S39" s="3">
        <v>0</v>
      </c>
      <c r="T39" s="3">
        <v>0</v>
      </c>
      <c r="U39" s="3">
        <v>0</v>
      </c>
      <c r="V39" s="7">
        <f t="shared" ref="V39" si="37">SUM(W39:Y39)</f>
        <v>0</v>
      </c>
      <c r="W39" s="6">
        <v>0</v>
      </c>
      <c r="X39" s="6">
        <v>0</v>
      </c>
      <c r="Y39" s="6">
        <v>0</v>
      </c>
      <c r="Z39" s="7">
        <f t="shared" ref="Z39" si="38">SUM(AA39:AC39)</f>
        <v>0</v>
      </c>
      <c r="AA39" s="6">
        <v>0</v>
      </c>
      <c r="AB39" s="6">
        <v>0</v>
      </c>
      <c r="AC39" s="6">
        <v>0</v>
      </c>
      <c r="AD39" s="7">
        <f t="shared" ref="AD39" si="39">SUM(AE39:AG39)</f>
        <v>0</v>
      </c>
      <c r="AE39" s="6">
        <v>0</v>
      </c>
      <c r="AF39" s="6">
        <v>0</v>
      </c>
      <c r="AG39" s="6">
        <v>0</v>
      </c>
      <c r="AH39" s="5">
        <f t="shared" ref="AH39" si="40">SUM(AI39:AN39)</f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3"/>
      <c r="AP39" s="3"/>
      <c r="AQ39" s="3"/>
    </row>
    <row r="40" spans="2:43" s="2" customFormat="1" ht="63.75" customHeight="1" x14ac:dyDescent="0.25">
      <c r="B40" s="145" t="s">
        <v>199</v>
      </c>
      <c r="C40" s="10" t="s">
        <v>215</v>
      </c>
      <c r="D40" s="12">
        <v>1</v>
      </c>
      <c r="E40" s="12">
        <v>1</v>
      </c>
      <c r="F40" s="70">
        <f t="shared" si="30"/>
        <v>0</v>
      </c>
      <c r="G40" s="13">
        <v>0</v>
      </c>
      <c r="H40" s="120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183">
        <v>1</v>
      </c>
      <c r="P40" s="4">
        <v>0</v>
      </c>
      <c r="Q40" s="12">
        <f t="shared" si="31"/>
        <v>0</v>
      </c>
      <c r="R40" s="3">
        <v>0</v>
      </c>
      <c r="S40" s="3">
        <v>0</v>
      </c>
      <c r="T40" s="3">
        <v>0</v>
      </c>
      <c r="U40" s="3">
        <v>0</v>
      </c>
      <c r="V40" s="7">
        <f t="shared" si="32"/>
        <v>2867.5</v>
      </c>
      <c r="W40" s="6">
        <v>0</v>
      </c>
      <c r="X40" s="6">
        <v>2837.5</v>
      </c>
      <c r="Y40" s="6">
        <v>30</v>
      </c>
      <c r="Z40" s="7">
        <f t="shared" si="33"/>
        <v>2867.5</v>
      </c>
      <c r="AA40" s="6">
        <v>0</v>
      </c>
      <c r="AB40" s="6">
        <v>2837.5</v>
      </c>
      <c r="AC40" s="6">
        <v>30</v>
      </c>
      <c r="AD40" s="7">
        <f t="shared" si="34"/>
        <v>2867.5</v>
      </c>
      <c r="AE40" s="6">
        <v>0</v>
      </c>
      <c r="AF40" s="6">
        <v>2837.5</v>
      </c>
      <c r="AG40" s="6">
        <v>30</v>
      </c>
      <c r="AH40" s="5">
        <f t="shared" si="35"/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3" t="s">
        <v>288</v>
      </c>
      <c r="AP40" s="3" t="s">
        <v>288</v>
      </c>
      <c r="AQ40" s="3"/>
    </row>
    <row r="41" spans="2:43" s="2" customFormat="1" ht="60" customHeight="1" x14ac:dyDescent="0.25">
      <c r="B41" s="145" t="s">
        <v>199</v>
      </c>
      <c r="C41" s="10" t="s">
        <v>214</v>
      </c>
      <c r="D41" s="12">
        <v>1</v>
      </c>
      <c r="E41" s="12">
        <v>1</v>
      </c>
      <c r="F41" s="70">
        <f t="shared" si="30"/>
        <v>0</v>
      </c>
      <c r="G41" s="13">
        <v>0</v>
      </c>
      <c r="H41" s="120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183">
        <v>1</v>
      </c>
      <c r="P41" s="4">
        <v>0</v>
      </c>
      <c r="Q41" s="12">
        <f t="shared" si="31"/>
        <v>1</v>
      </c>
      <c r="R41" s="3">
        <v>0</v>
      </c>
      <c r="S41" s="3">
        <v>0</v>
      </c>
      <c r="T41" s="3">
        <v>1</v>
      </c>
      <c r="U41" s="3">
        <v>0</v>
      </c>
      <c r="V41" s="7">
        <f t="shared" si="32"/>
        <v>0</v>
      </c>
      <c r="W41" s="6">
        <v>0</v>
      </c>
      <c r="X41" s="6">
        <v>0</v>
      </c>
      <c r="Y41" s="6">
        <v>0</v>
      </c>
      <c r="Z41" s="7">
        <f t="shared" si="33"/>
        <v>0</v>
      </c>
      <c r="AA41" s="6">
        <v>0</v>
      </c>
      <c r="AB41" s="6">
        <v>0</v>
      </c>
      <c r="AC41" s="6">
        <v>0</v>
      </c>
      <c r="AD41" s="7">
        <f t="shared" si="34"/>
        <v>0</v>
      </c>
      <c r="AE41" s="6">
        <v>0</v>
      </c>
      <c r="AF41" s="6">
        <v>0</v>
      </c>
      <c r="AG41" s="6">
        <v>0</v>
      </c>
      <c r="AH41" s="5">
        <f t="shared" si="35"/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3"/>
      <c r="AP41" s="3"/>
      <c r="AQ41" s="3"/>
    </row>
    <row r="42" spans="2:43" s="2" customFormat="1" ht="93.75" customHeight="1" x14ac:dyDescent="0.25">
      <c r="B42" s="145" t="s">
        <v>199</v>
      </c>
      <c r="C42" s="35" t="s">
        <v>213</v>
      </c>
      <c r="D42" s="12">
        <v>1</v>
      </c>
      <c r="E42" s="12">
        <v>1</v>
      </c>
      <c r="F42" s="70">
        <f t="shared" si="30"/>
        <v>0</v>
      </c>
      <c r="G42" s="13">
        <v>0</v>
      </c>
      <c r="H42" s="120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183">
        <v>1</v>
      </c>
      <c r="P42" s="4">
        <v>0</v>
      </c>
      <c r="Q42" s="12">
        <f t="shared" si="31"/>
        <v>0</v>
      </c>
      <c r="R42" s="3">
        <v>0</v>
      </c>
      <c r="S42" s="3">
        <v>0</v>
      </c>
      <c r="T42" s="3">
        <v>0</v>
      </c>
      <c r="U42" s="3">
        <v>0</v>
      </c>
      <c r="V42" s="7">
        <f t="shared" si="32"/>
        <v>1381.82</v>
      </c>
      <c r="W42" s="6">
        <v>0</v>
      </c>
      <c r="X42" s="6">
        <v>1368</v>
      </c>
      <c r="Y42" s="6">
        <v>13.82</v>
      </c>
      <c r="Z42" s="7">
        <f t="shared" si="33"/>
        <v>1381.82</v>
      </c>
      <c r="AA42" s="6">
        <v>0</v>
      </c>
      <c r="AB42" s="6">
        <v>1368</v>
      </c>
      <c r="AC42" s="6">
        <v>13.82</v>
      </c>
      <c r="AD42" s="7">
        <f t="shared" si="34"/>
        <v>1381.8</v>
      </c>
      <c r="AE42" s="6">
        <v>0</v>
      </c>
      <c r="AF42" s="6">
        <v>1368</v>
      </c>
      <c r="AG42" s="6">
        <v>13.8</v>
      </c>
      <c r="AH42" s="5">
        <f t="shared" si="35"/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3" t="s">
        <v>290</v>
      </c>
      <c r="AP42" s="3" t="s">
        <v>290</v>
      </c>
      <c r="AQ42" s="3"/>
    </row>
    <row r="43" spans="2:43" s="2" customFormat="1" ht="52.5" customHeight="1" x14ac:dyDescent="0.25">
      <c r="B43" s="145" t="s">
        <v>199</v>
      </c>
      <c r="C43" s="10" t="s">
        <v>212</v>
      </c>
      <c r="D43" s="12">
        <v>0</v>
      </c>
      <c r="E43" s="12">
        <v>0</v>
      </c>
      <c r="F43" s="70">
        <f t="shared" si="30"/>
        <v>1</v>
      </c>
      <c r="G43" s="13">
        <v>0</v>
      </c>
      <c r="H43" s="120">
        <v>1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183">
        <v>0</v>
      </c>
      <c r="P43" s="4">
        <v>0</v>
      </c>
      <c r="Q43" s="12">
        <f t="shared" si="31"/>
        <v>0</v>
      </c>
      <c r="R43" s="3">
        <v>0</v>
      </c>
      <c r="S43" s="3">
        <v>0</v>
      </c>
      <c r="T43" s="3">
        <v>0</v>
      </c>
      <c r="U43" s="3">
        <v>0</v>
      </c>
      <c r="V43" s="7">
        <f t="shared" si="32"/>
        <v>0</v>
      </c>
      <c r="W43" s="6">
        <v>0</v>
      </c>
      <c r="X43" s="6">
        <v>0</v>
      </c>
      <c r="Y43" s="6">
        <v>0</v>
      </c>
      <c r="Z43" s="7">
        <f t="shared" si="33"/>
        <v>0</v>
      </c>
      <c r="AA43" s="6">
        <v>0</v>
      </c>
      <c r="AB43" s="6">
        <v>0</v>
      </c>
      <c r="AC43" s="6">
        <v>0</v>
      </c>
      <c r="AD43" s="7">
        <f t="shared" si="34"/>
        <v>0</v>
      </c>
      <c r="AE43" s="6">
        <v>0</v>
      </c>
      <c r="AF43" s="6">
        <v>0</v>
      </c>
      <c r="AG43" s="6">
        <v>0</v>
      </c>
      <c r="AH43" s="5">
        <f t="shared" si="35"/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3"/>
      <c r="AP43" s="3"/>
      <c r="AQ43" s="3"/>
    </row>
    <row r="44" spans="2:43" s="2" customFormat="1" ht="67.7" customHeight="1" x14ac:dyDescent="0.25">
      <c r="B44" s="145" t="s">
        <v>199</v>
      </c>
      <c r="C44" s="10" t="s">
        <v>211</v>
      </c>
      <c r="D44" s="12">
        <v>0</v>
      </c>
      <c r="E44" s="12">
        <v>0</v>
      </c>
      <c r="F44" s="70">
        <f t="shared" si="30"/>
        <v>1</v>
      </c>
      <c r="G44" s="13">
        <v>0</v>
      </c>
      <c r="H44" s="120">
        <v>0</v>
      </c>
      <c r="I44" s="4">
        <v>0</v>
      </c>
      <c r="J44" s="4">
        <v>1</v>
      </c>
      <c r="K44" s="4">
        <v>0</v>
      </c>
      <c r="L44" s="4">
        <v>0</v>
      </c>
      <c r="M44" s="4">
        <v>0</v>
      </c>
      <c r="N44" s="4">
        <v>0</v>
      </c>
      <c r="O44" s="183">
        <v>0</v>
      </c>
      <c r="P44" s="4">
        <v>0</v>
      </c>
      <c r="Q44" s="12">
        <f t="shared" si="31"/>
        <v>0</v>
      </c>
      <c r="R44" s="3">
        <v>0</v>
      </c>
      <c r="S44" s="3">
        <v>0</v>
      </c>
      <c r="T44" s="3">
        <v>0</v>
      </c>
      <c r="U44" s="3">
        <v>0</v>
      </c>
      <c r="V44" s="7">
        <f t="shared" si="32"/>
        <v>0</v>
      </c>
      <c r="W44" s="6">
        <v>0</v>
      </c>
      <c r="X44" s="6">
        <v>0</v>
      </c>
      <c r="Y44" s="6">
        <v>0</v>
      </c>
      <c r="Z44" s="7">
        <f t="shared" si="33"/>
        <v>0</v>
      </c>
      <c r="AA44" s="6">
        <v>0</v>
      </c>
      <c r="AB44" s="6">
        <v>0</v>
      </c>
      <c r="AC44" s="6">
        <v>0</v>
      </c>
      <c r="AD44" s="7">
        <f t="shared" si="34"/>
        <v>0</v>
      </c>
      <c r="AE44" s="6">
        <v>0</v>
      </c>
      <c r="AF44" s="6">
        <v>0</v>
      </c>
      <c r="AG44" s="6">
        <v>0</v>
      </c>
      <c r="AH44" s="5">
        <f t="shared" si="35"/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3"/>
      <c r="AP44" s="3"/>
      <c r="AQ44" s="3"/>
    </row>
    <row r="45" spans="2:43" s="2" customFormat="1" ht="66.2" customHeight="1" x14ac:dyDescent="0.25">
      <c r="B45" s="145" t="s">
        <v>199</v>
      </c>
      <c r="C45" s="10" t="s">
        <v>210</v>
      </c>
      <c r="D45" s="12">
        <v>1</v>
      </c>
      <c r="E45" s="12">
        <v>1</v>
      </c>
      <c r="F45" s="70">
        <f t="shared" si="30"/>
        <v>0</v>
      </c>
      <c r="G45" s="13">
        <v>0</v>
      </c>
      <c r="H45" s="120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183">
        <v>1</v>
      </c>
      <c r="P45" s="4">
        <v>0</v>
      </c>
      <c r="Q45" s="12">
        <f t="shared" si="31"/>
        <v>0</v>
      </c>
      <c r="R45" s="3">
        <v>0</v>
      </c>
      <c r="S45" s="3">
        <v>0</v>
      </c>
      <c r="T45" s="3">
        <v>0</v>
      </c>
      <c r="U45" s="3">
        <v>0</v>
      </c>
      <c r="V45" s="7">
        <f t="shared" si="32"/>
        <v>3565.2200000000003</v>
      </c>
      <c r="W45" s="6">
        <v>0</v>
      </c>
      <c r="X45" s="6">
        <v>3280</v>
      </c>
      <c r="Y45" s="6">
        <v>285.22000000000003</v>
      </c>
      <c r="Z45" s="7">
        <f t="shared" si="33"/>
        <v>3565.2200000000003</v>
      </c>
      <c r="AA45" s="6">
        <v>0</v>
      </c>
      <c r="AB45" s="6">
        <v>3280</v>
      </c>
      <c r="AC45" s="6">
        <v>285.22000000000003</v>
      </c>
      <c r="AD45" s="7">
        <f t="shared" si="34"/>
        <v>3565.2</v>
      </c>
      <c r="AE45" s="6">
        <v>0</v>
      </c>
      <c r="AF45" s="6">
        <v>3280</v>
      </c>
      <c r="AG45" s="6">
        <v>285.2</v>
      </c>
      <c r="AH45" s="5">
        <f t="shared" si="35"/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3" t="s">
        <v>291</v>
      </c>
      <c r="AP45" s="3" t="s">
        <v>291</v>
      </c>
      <c r="AQ45" s="3"/>
    </row>
    <row r="46" spans="2:43" s="2" customFormat="1" ht="66.75" customHeight="1" x14ac:dyDescent="0.25">
      <c r="B46" s="145" t="s">
        <v>199</v>
      </c>
      <c r="C46" s="10" t="s">
        <v>209</v>
      </c>
      <c r="D46" s="12">
        <v>1</v>
      </c>
      <c r="E46" s="12">
        <v>1</v>
      </c>
      <c r="F46" s="70">
        <f t="shared" si="30"/>
        <v>0</v>
      </c>
      <c r="G46" s="13">
        <v>0</v>
      </c>
      <c r="H46" s="120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1</v>
      </c>
      <c r="P46" s="13">
        <v>0</v>
      </c>
      <c r="Q46" s="12">
        <f t="shared" si="31"/>
        <v>1</v>
      </c>
      <c r="R46" s="13">
        <v>0</v>
      </c>
      <c r="S46" s="13">
        <v>1</v>
      </c>
      <c r="T46" s="13">
        <v>0</v>
      </c>
      <c r="U46" s="13">
        <v>0</v>
      </c>
      <c r="V46" s="7">
        <f t="shared" si="32"/>
        <v>0</v>
      </c>
      <c r="W46" s="6">
        <v>0</v>
      </c>
      <c r="X46" s="6">
        <v>0</v>
      </c>
      <c r="Y46" s="6">
        <v>0</v>
      </c>
      <c r="Z46" s="7">
        <f t="shared" si="33"/>
        <v>0</v>
      </c>
      <c r="AA46" s="6">
        <v>0</v>
      </c>
      <c r="AB46" s="6">
        <v>0</v>
      </c>
      <c r="AC46" s="6">
        <v>0</v>
      </c>
      <c r="AD46" s="7">
        <f t="shared" si="34"/>
        <v>0</v>
      </c>
      <c r="AE46" s="6">
        <v>0</v>
      </c>
      <c r="AF46" s="6">
        <v>0</v>
      </c>
      <c r="AG46" s="6">
        <v>0</v>
      </c>
      <c r="AH46" s="5">
        <f t="shared" si="35"/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3"/>
      <c r="AP46" s="3"/>
      <c r="AQ46" s="3"/>
    </row>
    <row r="47" spans="2:43" s="2" customFormat="1" ht="110.25" customHeight="1" x14ac:dyDescent="0.25">
      <c r="B47" s="145" t="s">
        <v>199</v>
      </c>
      <c r="C47" s="10" t="s">
        <v>208</v>
      </c>
      <c r="D47" s="12">
        <v>1</v>
      </c>
      <c r="E47" s="12">
        <v>1</v>
      </c>
      <c r="F47" s="70">
        <f t="shared" si="30"/>
        <v>0</v>
      </c>
      <c r="G47" s="13">
        <v>0</v>
      </c>
      <c r="H47" s="120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183">
        <v>1</v>
      </c>
      <c r="P47" s="4">
        <v>0</v>
      </c>
      <c r="Q47" s="12">
        <f t="shared" si="31"/>
        <v>0</v>
      </c>
      <c r="R47" s="3">
        <v>0</v>
      </c>
      <c r="S47" s="3">
        <v>0</v>
      </c>
      <c r="T47" s="3">
        <v>0</v>
      </c>
      <c r="U47" s="3">
        <v>0</v>
      </c>
      <c r="V47" s="7">
        <f t="shared" si="32"/>
        <v>1818.21</v>
      </c>
      <c r="W47" s="6">
        <v>0</v>
      </c>
      <c r="X47" s="6">
        <v>1800</v>
      </c>
      <c r="Y47" s="6">
        <v>18.21</v>
      </c>
      <c r="Z47" s="7">
        <f t="shared" si="33"/>
        <v>1818.21</v>
      </c>
      <c r="AA47" s="6">
        <v>0</v>
      </c>
      <c r="AB47" s="6">
        <v>1800</v>
      </c>
      <c r="AC47" s="6">
        <v>18.21</v>
      </c>
      <c r="AD47" s="7">
        <f t="shared" si="34"/>
        <v>1818.21</v>
      </c>
      <c r="AE47" s="6">
        <v>0</v>
      </c>
      <c r="AF47" s="6">
        <v>1800</v>
      </c>
      <c r="AG47" s="6">
        <v>18.21</v>
      </c>
      <c r="AH47" s="5">
        <f t="shared" si="35"/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3" t="s">
        <v>289</v>
      </c>
      <c r="AP47" s="3" t="s">
        <v>289</v>
      </c>
      <c r="AQ47" s="3"/>
    </row>
    <row r="48" spans="2:43" s="2" customFormat="1" ht="85.7" customHeight="1" x14ac:dyDescent="0.25">
      <c r="B48" s="147" t="s">
        <v>199</v>
      </c>
      <c r="C48" s="115" t="s">
        <v>207</v>
      </c>
      <c r="D48" s="60">
        <f>IF(E48&gt;0,1,0)</f>
        <v>1</v>
      </c>
      <c r="E48" s="252">
        <f>SUM(E50:E55)</f>
        <v>6</v>
      </c>
      <c r="F48" s="110">
        <f t="shared" si="30"/>
        <v>0</v>
      </c>
      <c r="G48" s="136">
        <f t="shared" ref="G48:P48" si="41">SUM(G50:G55)</f>
        <v>0</v>
      </c>
      <c r="H48" s="186">
        <f t="shared" si="41"/>
        <v>0</v>
      </c>
      <c r="I48" s="136">
        <f t="shared" si="41"/>
        <v>0</v>
      </c>
      <c r="J48" s="136">
        <f t="shared" si="41"/>
        <v>0</v>
      </c>
      <c r="K48" s="136">
        <f t="shared" si="41"/>
        <v>0</v>
      </c>
      <c r="L48" s="136">
        <f t="shared" si="41"/>
        <v>0</v>
      </c>
      <c r="M48" s="136">
        <f t="shared" si="41"/>
        <v>0</v>
      </c>
      <c r="N48" s="136">
        <f t="shared" si="41"/>
        <v>0</v>
      </c>
      <c r="O48" s="136">
        <f t="shared" si="41"/>
        <v>6</v>
      </c>
      <c r="P48" s="136">
        <f t="shared" si="41"/>
        <v>0</v>
      </c>
      <c r="Q48" s="60">
        <f t="shared" si="31"/>
        <v>1</v>
      </c>
      <c r="R48" s="108">
        <f>SUM(R50:R55)</f>
        <v>1</v>
      </c>
      <c r="S48" s="108">
        <f>SUM(S50:S55)</f>
        <v>0</v>
      </c>
      <c r="T48" s="108">
        <f>SUM(T50:T55)</f>
        <v>0</v>
      </c>
      <c r="U48" s="108">
        <f>SUM(U50:U55)</f>
        <v>0</v>
      </c>
      <c r="V48" s="59">
        <f t="shared" si="32"/>
        <v>47931.42</v>
      </c>
      <c r="W48" s="111">
        <f>SUM(W50:W55)</f>
        <v>36654.799999999996</v>
      </c>
      <c r="X48" s="111">
        <f>SUM(X50:X55)</f>
        <v>11247.5</v>
      </c>
      <c r="Y48" s="111">
        <f>SUM(Y50:Y55)</f>
        <v>29.12</v>
      </c>
      <c r="Z48" s="59">
        <f t="shared" si="33"/>
        <v>46234.85</v>
      </c>
      <c r="AA48" s="111">
        <f>SUM(AA50:AA55)</f>
        <v>36654.75</v>
      </c>
      <c r="AB48" s="111">
        <f>SUM(AB50:AB55)</f>
        <v>9554.5</v>
      </c>
      <c r="AC48" s="111">
        <f>SUM(AC50:AC55)</f>
        <v>25.6</v>
      </c>
      <c r="AD48" s="59">
        <f t="shared" si="34"/>
        <v>46234.899999999994</v>
      </c>
      <c r="AE48" s="111">
        <f>SUM(AE50:AE55)</f>
        <v>36654.799999999996</v>
      </c>
      <c r="AF48" s="111">
        <f>SUM(AF50:AF55)</f>
        <v>9554.5</v>
      </c>
      <c r="AG48" s="111">
        <f>SUM(AG50:AG55)</f>
        <v>25.6</v>
      </c>
      <c r="AH48" s="57">
        <f t="shared" si="35"/>
        <v>2</v>
      </c>
      <c r="AI48" s="109">
        <f t="shared" ref="AI48:AN48" si="42">SUM(AI50:AI55)</f>
        <v>0</v>
      </c>
      <c r="AJ48" s="109">
        <f t="shared" si="42"/>
        <v>0</v>
      </c>
      <c r="AK48" s="109">
        <f t="shared" si="42"/>
        <v>0</v>
      </c>
      <c r="AL48" s="109">
        <f t="shared" si="42"/>
        <v>0</v>
      </c>
      <c r="AM48" s="109">
        <f t="shared" si="42"/>
        <v>0</v>
      </c>
      <c r="AN48" s="109">
        <f t="shared" si="42"/>
        <v>2</v>
      </c>
      <c r="AO48" s="108"/>
      <c r="AP48" s="108"/>
      <c r="AQ48" s="108"/>
    </row>
    <row r="49" spans="1:43" s="2" customFormat="1" ht="23.25" customHeight="1" x14ac:dyDescent="0.25">
      <c r="B49" s="145" t="s">
        <v>199</v>
      </c>
      <c r="C49" s="35" t="s">
        <v>2</v>
      </c>
      <c r="D49" s="12"/>
      <c r="E49" s="12"/>
      <c r="F49" s="12"/>
      <c r="G49" s="13"/>
      <c r="H49" s="120"/>
      <c r="I49" s="4"/>
      <c r="J49" s="4"/>
      <c r="K49" s="4"/>
      <c r="L49" s="4"/>
      <c r="M49" s="4"/>
      <c r="N49" s="4"/>
      <c r="O49" s="183"/>
      <c r="P49" s="4"/>
      <c r="Q49" s="12"/>
      <c r="R49" s="3"/>
      <c r="S49" s="3"/>
      <c r="T49" s="3"/>
      <c r="U49" s="3"/>
      <c r="V49" s="7"/>
      <c r="W49" s="6"/>
      <c r="X49" s="6"/>
      <c r="Y49" s="6"/>
      <c r="Z49" s="7"/>
      <c r="AA49" s="6"/>
      <c r="AB49" s="6"/>
      <c r="AC49" s="6"/>
      <c r="AD49" s="7"/>
      <c r="AE49" s="6"/>
      <c r="AF49" s="6"/>
      <c r="AG49" s="6"/>
      <c r="AH49" s="5"/>
      <c r="AI49" s="4"/>
      <c r="AJ49" s="4"/>
      <c r="AK49" s="4"/>
      <c r="AL49" s="4"/>
      <c r="AM49" s="4"/>
      <c r="AN49" s="4"/>
      <c r="AO49" s="3"/>
      <c r="AP49" s="3"/>
      <c r="AQ49" s="3"/>
    </row>
    <row r="50" spans="1:43" ht="105" customHeight="1" x14ac:dyDescent="0.25">
      <c r="B50" s="231" t="s">
        <v>199</v>
      </c>
      <c r="C50" s="10" t="s">
        <v>206</v>
      </c>
      <c r="D50" s="33">
        <v>1</v>
      </c>
      <c r="E50" s="196">
        <v>1</v>
      </c>
      <c r="F50" s="70">
        <f t="shared" ref="F50:F56" si="43">SUM(G50:N50)</f>
        <v>0</v>
      </c>
      <c r="G50" s="34">
        <v>0</v>
      </c>
      <c r="H50" s="120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183">
        <v>1</v>
      </c>
      <c r="P50" s="4">
        <v>0</v>
      </c>
      <c r="Q50" s="12">
        <f t="shared" ref="Q50:Q56" si="44">SUM(R50:U50)</f>
        <v>0</v>
      </c>
      <c r="R50" s="3">
        <v>0</v>
      </c>
      <c r="S50" s="3">
        <v>0</v>
      </c>
      <c r="T50" s="3">
        <v>0</v>
      </c>
      <c r="U50" s="3">
        <v>0</v>
      </c>
      <c r="V50" s="7">
        <f t="shared" ref="V50" si="45">SUM(W50:Y50)</f>
        <v>32621</v>
      </c>
      <c r="W50" s="6">
        <v>32621</v>
      </c>
      <c r="X50" s="6">
        <v>0</v>
      </c>
      <c r="Y50" s="193">
        <v>0</v>
      </c>
      <c r="Z50" s="7">
        <f t="shared" ref="Z50" si="46">SUM(AA50:AC50)</f>
        <v>32620.95</v>
      </c>
      <c r="AA50" s="6">
        <v>32620.95</v>
      </c>
      <c r="AB50" s="6">
        <v>0</v>
      </c>
      <c r="AC50" s="193">
        <v>0</v>
      </c>
      <c r="AD50" s="192">
        <v>32621</v>
      </c>
      <c r="AE50" s="193">
        <v>32621</v>
      </c>
      <c r="AF50" s="193">
        <v>0</v>
      </c>
      <c r="AG50" s="193">
        <v>0</v>
      </c>
      <c r="AH50" s="194">
        <f t="shared" ref="AH50:AH56" si="47">SUM(AI50:AN50)</f>
        <v>0</v>
      </c>
      <c r="AI50" s="183">
        <v>0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4" t="s">
        <v>320</v>
      </c>
      <c r="AP50" s="184" t="s">
        <v>320</v>
      </c>
      <c r="AQ50" s="3"/>
    </row>
    <row r="51" spans="1:43" ht="96.75" customHeight="1" x14ac:dyDescent="0.25">
      <c r="B51" s="145" t="s">
        <v>199</v>
      </c>
      <c r="C51" s="10" t="s">
        <v>205</v>
      </c>
      <c r="D51" s="33">
        <v>1</v>
      </c>
      <c r="E51" s="196">
        <v>1</v>
      </c>
      <c r="F51" s="70">
        <f t="shared" si="43"/>
        <v>0</v>
      </c>
      <c r="G51" s="34">
        <v>0</v>
      </c>
      <c r="H51" s="120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183">
        <v>1</v>
      </c>
      <c r="P51" s="4">
        <v>0</v>
      </c>
      <c r="Q51" s="12">
        <f t="shared" si="44"/>
        <v>0</v>
      </c>
      <c r="R51" s="3">
        <v>0</v>
      </c>
      <c r="S51" s="3">
        <v>0</v>
      </c>
      <c r="T51" s="3">
        <v>0</v>
      </c>
      <c r="U51" s="3">
        <v>0</v>
      </c>
      <c r="V51" s="7">
        <f t="shared" ref="V51:V56" si="48">SUM(W51:Y51)</f>
        <v>5377.72</v>
      </c>
      <c r="W51" s="6">
        <v>3813.1</v>
      </c>
      <c r="X51" s="6">
        <v>1557.5</v>
      </c>
      <c r="Y51" s="6">
        <v>7.12</v>
      </c>
      <c r="Z51" s="7">
        <f>SUM(AA51:AC51)</f>
        <v>5375.9000000000005</v>
      </c>
      <c r="AA51" s="6">
        <v>3813.1</v>
      </c>
      <c r="AB51" s="6">
        <v>1557.5</v>
      </c>
      <c r="AC51" s="6">
        <v>5.3</v>
      </c>
      <c r="AD51" s="7">
        <f>SUM(AE51:AG51)</f>
        <v>5375.9000000000005</v>
      </c>
      <c r="AE51" s="6">
        <v>3813.1</v>
      </c>
      <c r="AF51" s="6">
        <v>1557.5</v>
      </c>
      <c r="AG51" s="6">
        <v>5.3</v>
      </c>
      <c r="AH51" s="194">
        <f t="shared" si="47"/>
        <v>1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241">
        <v>1</v>
      </c>
      <c r="AO51" s="3" t="s">
        <v>291</v>
      </c>
      <c r="AP51" s="3" t="s">
        <v>291</v>
      </c>
      <c r="AQ51" s="3"/>
    </row>
    <row r="52" spans="1:43" ht="70.5" customHeight="1" x14ac:dyDescent="0.25">
      <c r="B52" s="231" t="s">
        <v>199</v>
      </c>
      <c r="C52" s="10" t="s">
        <v>204</v>
      </c>
      <c r="D52" s="33">
        <v>1</v>
      </c>
      <c r="E52" s="196">
        <v>1</v>
      </c>
      <c r="F52" s="70">
        <f t="shared" si="43"/>
        <v>0</v>
      </c>
      <c r="G52" s="34">
        <v>0</v>
      </c>
      <c r="H52" s="120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183">
        <v>1</v>
      </c>
      <c r="P52" s="183">
        <v>0</v>
      </c>
      <c r="Q52" s="12">
        <f t="shared" si="44"/>
        <v>0</v>
      </c>
      <c r="R52" s="184">
        <v>0</v>
      </c>
      <c r="S52" s="184">
        <v>0</v>
      </c>
      <c r="T52" s="184">
        <v>0</v>
      </c>
      <c r="U52" s="184">
        <v>0</v>
      </c>
      <c r="V52" s="192">
        <f t="shared" si="48"/>
        <v>1362.1000000000001</v>
      </c>
      <c r="W52" s="193">
        <v>0</v>
      </c>
      <c r="X52" s="193">
        <v>1348.4</v>
      </c>
      <c r="Y52" s="193">
        <v>13.7</v>
      </c>
      <c r="Z52" s="192">
        <f t="shared" ref="Z52:Z56" si="49">SUM(AA52:AC52)</f>
        <v>1362.1000000000001</v>
      </c>
      <c r="AA52" s="193"/>
      <c r="AB52" s="193">
        <v>1348.4</v>
      </c>
      <c r="AC52" s="193">
        <v>13.7</v>
      </c>
      <c r="AD52" s="192">
        <f t="shared" ref="AD52:AD56" si="50">SUM(AE52:AG52)</f>
        <v>1362.1000000000001</v>
      </c>
      <c r="AE52" s="193"/>
      <c r="AF52" s="193">
        <v>1348.4</v>
      </c>
      <c r="AG52" s="193">
        <v>13.7</v>
      </c>
      <c r="AH52" s="194">
        <f t="shared" si="47"/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/>
      <c r="AO52" s="184" t="s">
        <v>321</v>
      </c>
      <c r="AP52" s="184" t="s">
        <v>321</v>
      </c>
      <c r="AQ52" s="3"/>
    </row>
    <row r="53" spans="1:43" ht="78.75" customHeight="1" x14ac:dyDescent="0.25">
      <c r="B53" s="145" t="s">
        <v>199</v>
      </c>
      <c r="C53" s="10" t="s">
        <v>203</v>
      </c>
      <c r="D53" s="8">
        <v>1</v>
      </c>
      <c r="E53" s="209">
        <v>1</v>
      </c>
      <c r="F53" s="70">
        <f t="shared" si="43"/>
        <v>0</v>
      </c>
      <c r="G53" s="9">
        <v>0</v>
      </c>
      <c r="H53" s="120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183">
        <v>1</v>
      </c>
      <c r="P53" s="4">
        <v>0</v>
      </c>
      <c r="Q53" s="12">
        <f t="shared" si="44"/>
        <v>1</v>
      </c>
      <c r="R53" s="3">
        <v>1</v>
      </c>
      <c r="S53" s="3">
        <v>0</v>
      </c>
      <c r="T53" s="3">
        <v>0</v>
      </c>
      <c r="U53" s="3">
        <v>0</v>
      </c>
      <c r="V53" s="7">
        <f t="shared" si="48"/>
        <v>0</v>
      </c>
      <c r="W53" s="6">
        <v>0</v>
      </c>
      <c r="X53" s="6">
        <v>0</v>
      </c>
      <c r="Y53" s="6">
        <v>0</v>
      </c>
      <c r="Z53" s="7">
        <f t="shared" si="49"/>
        <v>0</v>
      </c>
      <c r="AA53" s="6">
        <v>0</v>
      </c>
      <c r="AB53" s="6">
        <v>0</v>
      </c>
      <c r="AC53" s="6">
        <v>0</v>
      </c>
      <c r="AD53" s="7">
        <f t="shared" si="50"/>
        <v>0</v>
      </c>
      <c r="AE53" s="6">
        <v>0</v>
      </c>
      <c r="AF53" s="6">
        <v>0</v>
      </c>
      <c r="AG53" s="6">
        <v>0</v>
      </c>
      <c r="AH53" s="5">
        <f t="shared" si="47"/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3"/>
      <c r="AP53" s="3"/>
      <c r="AQ53" s="3"/>
    </row>
    <row r="54" spans="1:43" ht="80.25" customHeight="1" x14ac:dyDescent="0.25">
      <c r="A54" s="2"/>
      <c r="B54" s="231" t="s">
        <v>199</v>
      </c>
      <c r="C54" s="10" t="s">
        <v>202</v>
      </c>
      <c r="D54" s="121">
        <v>1</v>
      </c>
      <c r="E54" s="191">
        <v>1</v>
      </c>
      <c r="F54" s="70">
        <f t="shared" si="43"/>
        <v>0</v>
      </c>
      <c r="G54" s="120">
        <v>0</v>
      </c>
      <c r="H54" s="120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183">
        <v>1</v>
      </c>
      <c r="P54" s="4">
        <v>0</v>
      </c>
      <c r="Q54" s="12">
        <f t="shared" si="44"/>
        <v>0</v>
      </c>
      <c r="R54" s="3">
        <v>0</v>
      </c>
      <c r="S54" s="3">
        <v>0</v>
      </c>
      <c r="T54" s="3">
        <v>0</v>
      </c>
      <c r="U54" s="3">
        <v>0</v>
      </c>
      <c r="V54" s="7">
        <f t="shared" si="48"/>
        <v>8349.9</v>
      </c>
      <c r="W54" s="6">
        <v>0</v>
      </c>
      <c r="X54" s="6">
        <v>8341.6</v>
      </c>
      <c r="Y54" s="193">
        <v>8.3000000000000007</v>
      </c>
      <c r="Z54" s="192">
        <f t="shared" si="49"/>
        <v>6655.2000000000007</v>
      </c>
      <c r="AA54" s="193">
        <v>0</v>
      </c>
      <c r="AB54" s="193">
        <v>6648.6</v>
      </c>
      <c r="AC54" s="193">
        <v>6.6</v>
      </c>
      <c r="AD54" s="192">
        <f t="shared" si="50"/>
        <v>6655.2000000000007</v>
      </c>
      <c r="AE54" s="193">
        <v>0</v>
      </c>
      <c r="AF54" s="193">
        <v>6648.6</v>
      </c>
      <c r="AG54" s="193">
        <v>6.6</v>
      </c>
      <c r="AH54" s="194">
        <f t="shared" si="47"/>
        <v>1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1</v>
      </c>
      <c r="AO54" s="184" t="s">
        <v>322</v>
      </c>
      <c r="AP54" s="184" t="s">
        <v>322</v>
      </c>
      <c r="AQ54" s="3"/>
    </row>
    <row r="55" spans="1:43" ht="81" customHeight="1" x14ac:dyDescent="0.25">
      <c r="B55" s="231" t="s">
        <v>199</v>
      </c>
      <c r="C55" s="190" t="s">
        <v>201</v>
      </c>
      <c r="D55" s="196">
        <v>1</v>
      </c>
      <c r="E55" s="196">
        <v>1</v>
      </c>
      <c r="F55" s="70">
        <f t="shared" si="43"/>
        <v>0</v>
      </c>
      <c r="G55" s="182">
        <v>0</v>
      </c>
      <c r="H55" s="185">
        <v>0</v>
      </c>
      <c r="I55" s="183">
        <v>0</v>
      </c>
      <c r="J55" s="183">
        <v>0</v>
      </c>
      <c r="K55" s="183">
        <v>0</v>
      </c>
      <c r="L55" s="183">
        <v>0</v>
      </c>
      <c r="M55" s="183">
        <v>0</v>
      </c>
      <c r="N55" s="183">
        <v>0</v>
      </c>
      <c r="O55" s="183">
        <v>1</v>
      </c>
      <c r="P55" s="183">
        <v>0</v>
      </c>
      <c r="Q55" s="12">
        <f t="shared" si="44"/>
        <v>0</v>
      </c>
      <c r="R55" s="184">
        <v>0</v>
      </c>
      <c r="S55" s="184">
        <v>0</v>
      </c>
      <c r="T55" s="184">
        <v>0</v>
      </c>
      <c r="U55" s="184">
        <v>0</v>
      </c>
      <c r="V55" s="192">
        <f t="shared" si="48"/>
        <v>220.7</v>
      </c>
      <c r="W55" s="193">
        <v>220.7</v>
      </c>
      <c r="X55" s="193">
        <v>0</v>
      </c>
      <c r="Y55" s="193">
        <v>0</v>
      </c>
      <c r="Z55" s="192">
        <f t="shared" si="49"/>
        <v>220.7</v>
      </c>
      <c r="AA55" s="193">
        <v>220.7</v>
      </c>
      <c r="AB55" s="193">
        <v>0</v>
      </c>
      <c r="AC55" s="193">
        <v>0</v>
      </c>
      <c r="AD55" s="192">
        <f t="shared" si="50"/>
        <v>220.7</v>
      </c>
      <c r="AE55" s="193">
        <v>220.7</v>
      </c>
      <c r="AF55" s="193">
        <v>0</v>
      </c>
      <c r="AG55" s="193">
        <v>0</v>
      </c>
      <c r="AH55" s="194">
        <f t="shared" si="47"/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4" t="s">
        <v>319</v>
      </c>
      <c r="AP55" s="184" t="s">
        <v>319</v>
      </c>
      <c r="AQ55" s="184"/>
    </row>
    <row r="56" spans="1:43" ht="44.45" customHeight="1" x14ac:dyDescent="0.25">
      <c r="B56" s="147" t="s">
        <v>199</v>
      </c>
      <c r="C56" s="115" t="s">
        <v>200</v>
      </c>
      <c r="D56" s="60">
        <f>IF(E56&gt;0,1,0)</f>
        <v>1</v>
      </c>
      <c r="E56" s="110">
        <f>E58</f>
        <v>1</v>
      </c>
      <c r="F56" s="110">
        <f t="shared" si="43"/>
        <v>0</v>
      </c>
      <c r="G56" s="114">
        <f t="shared" ref="G56:P56" si="51">G58</f>
        <v>0</v>
      </c>
      <c r="H56" s="186">
        <f t="shared" si="51"/>
        <v>0</v>
      </c>
      <c r="I56" s="114">
        <f t="shared" si="51"/>
        <v>0</v>
      </c>
      <c r="J56" s="114">
        <f t="shared" si="51"/>
        <v>0</v>
      </c>
      <c r="K56" s="114">
        <f t="shared" si="51"/>
        <v>0</v>
      </c>
      <c r="L56" s="114">
        <f t="shared" si="51"/>
        <v>0</v>
      </c>
      <c r="M56" s="114">
        <f t="shared" si="51"/>
        <v>0</v>
      </c>
      <c r="N56" s="114">
        <f t="shared" si="51"/>
        <v>0</v>
      </c>
      <c r="O56" s="114">
        <f t="shared" si="51"/>
        <v>1</v>
      </c>
      <c r="P56" s="114">
        <f t="shared" si="51"/>
        <v>0</v>
      </c>
      <c r="Q56" s="60">
        <f t="shared" si="44"/>
        <v>0</v>
      </c>
      <c r="R56" s="108">
        <f>R58</f>
        <v>0</v>
      </c>
      <c r="S56" s="108">
        <f>S58</f>
        <v>0</v>
      </c>
      <c r="T56" s="108">
        <f>T58</f>
        <v>0</v>
      </c>
      <c r="U56" s="108">
        <f>U58</f>
        <v>0</v>
      </c>
      <c r="V56" s="59">
        <f t="shared" si="48"/>
        <v>469.27000000000004</v>
      </c>
      <c r="W56" s="111">
        <f>W58</f>
        <v>0</v>
      </c>
      <c r="X56" s="111">
        <f>X58</f>
        <v>468.8</v>
      </c>
      <c r="Y56" s="111">
        <f>Y58</f>
        <v>0.47</v>
      </c>
      <c r="Z56" s="59">
        <f t="shared" si="49"/>
        <v>363.77000000000004</v>
      </c>
      <c r="AA56" s="111">
        <f>AA58</f>
        <v>0</v>
      </c>
      <c r="AB56" s="111">
        <f>AB58</f>
        <v>363.3</v>
      </c>
      <c r="AC56" s="111">
        <f>AC58</f>
        <v>0.47</v>
      </c>
      <c r="AD56" s="59">
        <f t="shared" si="50"/>
        <v>363.77000000000004</v>
      </c>
      <c r="AE56" s="111">
        <f>AE58</f>
        <v>0</v>
      </c>
      <c r="AF56" s="111">
        <f>AF58</f>
        <v>363.3</v>
      </c>
      <c r="AG56" s="111">
        <f>AG58</f>
        <v>0.47</v>
      </c>
      <c r="AH56" s="57">
        <f t="shared" si="47"/>
        <v>1</v>
      </c>
      <c r="AI56" s="109">
        <f t="shared" ref="AI56:AN56" si="52">AI58</f>
        <v>0</v>
      </c>
      <c r="AJ56" s="109">
        <f t="shared" si="52"/>
        <v>0</v>
      </c>
      <c r="AK56" s="109">
        <f t="shared" si="52"/>
        <v>0</v>
      </c>
      <c r="AL56" s="109">
        <f t="shared" si="52"/>
        <v>0</v>
      </c>
      <c r="AM56" s="109">
        <f t="shared" si="52"/>
        <v>0</v>
      </c>
      <c r="AN56" s="109">
        <f t="shared" si="52"/>
        <v>1</v>
      </c>
      <c r="AO56" s="108"/>
      <c r="AP56" s="108"/>
      <c r="AQ56" s="108"/>
    </row>
    <row r="57" spans="1:43" x14ac:dyDescent="0.25">
      <c r="B57" s="145" t="s">
        <v>199</v>
      </c>
      <c r="C57" s="35" t="s">
        <v>2</v>
      </c>
      <c r="D57" s="33"/>
      <c r="E57" s="196"/>
      <c r="F57" s="33"/>
      <c r="G57" s="34"/>
      <c r="H57" s="120"/>
      <c r="I57" s="4"/>
      <c r="J57" s="4"/>
      <c r="K57" s="4"/>
      <c r="L57" s="4"/>
      <c r="M57" s="4"/>
      <c r="N57" s="4"/>
      <c r="O57" s="183"/>
      <c r="P57" s="4"/>
      <c r="Q57" s="33"/>
      <c r="R57" s="3"/>
      <c r="S57" s="3"/>
      <c r="T57" s="3"/>
      <c r="U57" s="3"/>
      <c r="V57" s="7"/>
      <c r="W57" s="6"/>
      <c r="X57" s="6"/>
      <c r="Y57" s="6"/>
      <c r="Z57" s="7"/>
      <c r="AA57" s="6"/>
      <c r="AB57" s="6"/>
      <c r="AC57" s="6"/>
      <c r="AD57" s="7"/>
      <c r="AE57" s="6"/>
      <c r="AF57" s="6"/>
      <c r="AG57" s="6"/>
      <c r="AH57" s="5"/>
      <c r="AI57" s="4"/>
      <c r="AJ57" s="4"/>
      <c r="AK57" s="4"/>
      <c r="AL57" s="4"/>
      <c r="AM57" s="4"/>
      <c r="AN57" s="4"/>
      <c r="AO57" s="3"/>
      <c r="AP57" s="3"/>
      <c r="AQ57" s="3"/>
    </row>
    <row r="58" spans="1:43" s="195" customFormat="1" ht="157.5" customHeight="1" x14ac:dyDescent="0.25">
      <c r="B58" s="231" t="s">
        <v>199</v>
      </c>
      <c r="C58" s="190" t="s">
        <v>198</v>
      </c>
      <c r="D58" s="196">
        <v>1</v>
      </c>
      <c r="E58" s="196">
        <v>1</v>
      </c>
      <c r="F58" s="70">
        <f>SUM(G58:N58)</f>
        <v>0</v>
      </c>
      <c r="G58" s="182">
        <v>0</v>
      </c>
      <c r="H58" s="185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1</v>
      </c>
      <c r="P58" s="183">
        <v>0</v>
      </c>
      <c r="Q58" s="12">
        <f>SUM(R58:U58)</f>
        <v>0</v>
      </c>
      <c r="R58" s="184">
        <v>0</v>
      </c>
      <c r="S58" s="184">
        <v>0</v>
      </c>
      <c r="T58" s="184">
        <v>0</v>
      </c>
      <c r="U58" s="184">
        <v>0</v>
      </c>
      <c r="V58" s="192">
        <f>SUM(W58:Y58)</f>
        <v>469.27000000000004</v>
      </c>
      <c r="W58" s="193">
        <v>0</v>
      </c>
      <c r="X58" s="193">
        <v>468.8</v>
      </c>
      <c r="Y58" s="193">
        <v>0.47</v>
      </c>
      <c r="Z58" s="192">
        <f>SUM(AA58:AC58)</f>
        <v>363.77000000000004</v>
      </c>
      <c r="AA58" s="193">
        <v>0</v>
      </c>
      <c r="AB58" s="193">
        <v>363.3</v>
      </c>
      <c r="AC58" s="193">
        <v>0.47</v>
      </c>
      <c r="AD58" s="192">
        <f>SUM(AE58:AG58)</f>
        <v>363.77000000000004</v>
      </c>
      <c r="AE58" s="193">
        <v>0</v>
      </c>
      <c r="AF58" s="193">
        <v>363.3</v>
      </c>
      <c r="AG58" s="193">
        <v>0.47</v>
      </c>
      <c r="AH58" s="194">
        <f>SUM(AI58:AN58)</f>
        <v>1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1</v>
      </c>
      <c r="AO58" s="184" t="s">
        <v>298</v>
      </c>
      <c r="AP58" s="184" t="s">
        <v>298</v>
      </c>
      <c r="AQ58" s="184"/>
    </row>
    <row r="59" spans="1:43" s="64" customFormat="1" ht="125.45" customHeight="1" x14ac:dyDescent="0.25">
      <c r="B59" s="146" t="s">
        <v>184</v>
      </c>
      <c r="C59" s="31" t="s">
        <v>197</v>
      </c>
      <c r="D59" s="27">
        <f>IF(E59&gt;0,1,0)</f>
        <v>1</v>
      </c>
      <c r="E59" s="48">
        <f>E60+E63+E66+E70+E74</f>
        <v>4</v>
      </c>
      <c r="F59" s="48">
        <f>SUM(G59:N59)</f>
        <v>1</v>
      </c>
      <c r="G59" s="47">
        <f t="shared" ref="G59:P59" si="53">G60+G63+G66+G70+G74</f>
        <v>0</v>
      </c>
      <c r="H59" s="187">
        <f t="shared" si="53"/>
        <v>0</v>
      </c>
      <c r="I59" s="47">
        <f t="shared" si="53"/>
        <v>0</v>
      </c>
      <c r="J59" s="47">
        <f t="shared" si="53"/>
        <v>1</v>
      </c>
      <c r="K59" s="47">
        <f t="shared" si="53"/>
        <v>0</v>
      </c>
      <c r="L59" s="47">
        <f t="shared" si="53"/>
        <v>0</v>
      </c>
      <c r="M59" s="47">
        <f t="shared" si="53"/>
        <v>0</v>
      </c>
      <c r="N59" s="47">
        <f t="shared" si="53"/>
        <v>0</v>
      </c>
      <c r="O59" s="47">
        <f t="shared" si="53"/>
        <v>4</v>
      </c>
      <c r="P59" s="47">
        <f t="shared" si="53"/>
        <v>0</v>
      </c>
      <c r="Q59" s="48">
        <f>SUM(R59:U59)</f>
        <v>2</v>
      </c>
      <c r="R59" s="47">
        <f>R60+R63+R66+R70+R74</f>
        <v>0</v>
      </c>
      <c r="S59" s="47">
        <f>S60+S63+S66+S70+S74</f>
        <v>1</v>
      </c>
      <c r="T59" s="47">
        <f>T60+T63+T66+T70+T74</f>
        <v>1</v>
      </c>
      <c r="U59" s="47">
        <f>U60+U63+U66+U70+U74</f>
        <v>0</v>
      </c>
      <c r="V59" s="50">
        <f>SUM(W59:Y59)</f>
        <v>31453.5</v>
      </c>
      <c r="W59" s="49">
        <f>W60+W63+W66+W70+W74</f>
        <v>0</v>
      </c>
      <c r="X59" s="49">
        <f>X60+X63+X66+X70+X74</f>
        <v>31096</v>
      </c>
      <c r="Y59" s="49">
        <f>Y60+Y63+Y66+Y70+Y74</f>
        <v>357.5</v>
      </c>
      <c r="Z59" s="50">
        <f>SUM(AA59:AC59)</f>
        <v>29633.9</v>
      </c>
      <c r="AA59" s="49">
        <f>AA60+AA63+AA66+AA70+AA74</f>
        <v>0</v>
      </c>
      <c r="AB59" s="49">
        <f>AB60+AB63+AB66+AB70+AB74</f>
        <v>29298</v>
      </c>
      <c r="AC59" s="49">
        <f>AC60+AC63+AC66+AC70+AC74</f>
        <v>335.9</v>
      </c>
      <c r="AD59" s="50">
        <f>SUM(AE59:AG59)</f>
        <v>29633.9</v>
      </c>
      <c r="AE59" s="49">
        <f>AE60+AE63+AE66+AE70+AE74</f>
        <v>0</v>
      </c>
      <c r="AF59" s="49">
        <f>AF60+AF63+AF66+AF70+AF74</f>
        <v>29298</v>
      </c>
      <c r="AG59" s="49">
        <f>AG60+AG63+AG66+AG70+AG74</f>
        <v>335.9</v>
      </c>
      <c r="AH59" s="48">
        <f>SUM(AI59:AN59)</f>
        <v>1</v>
      </c>
      <c r="AI59" s="47">
        <f t="shared" ref="AI59:AN59" si="54">AI60+AI63+AI66+AI70+AI74</f>
        <v>1</v>
      </c>
      <c r="AJ59" s="47">
        <f t="shared" si="54"/>
        <v>0</v>
      </c>
      <c r="AK59" s="47">
        <f t="shared" si="54"/>
        <v>0</v>
      </c>
      <c r="AL59" s="47">
        <f t="shared" si="54"/>
        <v>0</v>
      </c>
      <c r="AM59" s="47">
        <f t="shared" si="54"/>
        <v>0</v>
      </c>
      <c r="AN59" s="47">
        <f t="shared" si="54"/>
        <v>0</v>
      </c>
      <c r="AO59" s="46"/>
      <c r="AP59" s="46"/>
      <c r="AQ59" s="46"/>
    </row>
    <row r="60" spans="1:43" s="2" customFormat="1" ht="28.5" customHeight="1" x14ac:dyDescent="0.25">
      <c r="A60" s="145"/>
      <c r="B60" s="144" t="s">
        <v>184</v>
      </c>
      <c r="C60" s="88" t="s">
        <v>196</v>
      </c>
      <c r="D60" s="43">
        <f>IF(E60&gt;0,1,0)</f>
        <v>1</v>
      </c>
      <c r="E60" s="119">
        <f>E63</f>
        <v>1</v>
      </c>
      <c r="F60" s="41">
        <f>SUM(G60:N60)</f>
        <v>1</v>
      </c>
      <c r="G60" s="42">
        <f t="shared" ref="G60:P60" si="55">G62</f>
        <v>0</v>
      </c>
      <c r="H60" s="188">
        <f t="shared" si="55"/>
        <v>0</v>
      </c>
      <c r="I60" s="42">
        <f t="shared" si="55"/>
        <v>0</v>
      </c>
      <c r="J60" s="42">
        <f t="shared" si="55"/>
        <v>1</v>
      </c>
      <c r="K60" s="42">
        <f t="shared" si="55"/>
        <v>0</v>
      </c>
      <c r="L60" s="42">
        <f t="shared" si="55"/>
        <v>0</v>
      </c>
      <c r="M60" s="42">
        <f t="shared" si="55"/>
        <v>0</v>
      </c>
      <c r="N60" s="42">
        <f t="shared" si="55"/>
        <v>0</v>
      </c>
      <c r="O60" s="119">
        <f>O63</f>
        <v>1</v>
      </c>
      <c r="P60" s="42">
        <f t="shared" si="55"/>
        <v>0</v>
      </c>
      <c r="Q60" s="43">
        <f>SUM(R60:U60)</f>
        <v>0</v>
      </c>
      <c r="R60" s="36">
        <f>R62</f>
        <v>0</v>
      </c>
      <c r="S60" s="36">
        <f>S62</f>
        <v>0</v>
      </c>
      <c r="T60" s="36">
        <f>T62</f>
        <v>0</v>
      </c>
      <c r="U60" s="36">
        <f>U62</f>
        <v>0</v>
      </c>
      <c r="V60" s="143">
        <f>SUM(W60:Y60)</f>
        <v>0</v>
      </c>
      <c r="W60" s="39">
        <f>W62</f>
        <v>0</v>
      </c>
      <c r="X60" s="39">
        <f>X62</f>
        <v>0</v>
      </c>
      <c r="Y60" s="39">
        <f>Y62</f>
        <v>0</v>
      </c>
      <c r="Z60" s="143">
        <f>SUM(AA60:AC60)</f>
        <v>0</v>
      </c>
      <c r="AA60" s="39">
        <f>AA62</f>
        <v>0</v>
      </c>
      <c r="AB60" s="39">
        <f>AB62</f>
        <v>0</v>
      </c>
      <c r="AC60" s="39">
        <f>AC62</f>
        <v>0</v>
      </c>
      <c r="AD60" s="143">
        <f>SUM(AE60:AG60)</f>
        <v>0</v>
      </c>
      <c r="AE60" s="39">
        <f>AE62</f>
        <v>0</v>
      </c>
      <c r="AF60" s="39">
        <f>AF62</f>
        <v>0</v>
      </c>
      <c r="AG60" s="39">
        <f>AG62</f>
        <v>0</v>
      </c>
      <c r="AH60" s="142">
        <f>SUM(AI60:AN60)</f>
        <v>0</v>
      </c>
      <c r="AI60" s="37">
        <f t="shared" ref="AI60:AN60" si="56">AI62</f>
        <v>0</v>
      </c>
      <c r="AJ60" s="37">
        <f t="shared" si="56"/>
        <v>0</v>
      </c>
      <c r="AK60" s="37">
        <f t="shared" si="56"/>
        <v>0</v>
      </c>
      <c r="AL60" s="37">
        <f t="shared" si="56"/>
        <v>0</v>
      </c>
      <c r="AM60" s="37">
        <f t="shared" si="56"/>
        <v>0</v>
      </c>
      <c r="AN60" s="37">
        <f t="shared" si="56"/>
        <v>0</v>
      </c>
      <c r="AO60" s="83"/>
      <c r="AP60" s="83"/>
      <c r="AQ60" s="83"/>
    </row>
    <row r="61" spans="1:43" s="2" customFormat="1" x14ac:dyDescent="0.25">
      <c r="B61" s="135" t="s">
        <v>184</v>
      </c>
      <c r="C61" s="35" t="s">
        <v>185</v>
      </c>
      <c r="D61" s="12"/>
      <c r="E61" s="12"/>
      <c r="F61" s="12"/>
      <c r="G61" s="13"/>
      <c r="H61" s="120"/>
      <c r="I61" s="4"/>
      <c r="J61" s="4"/>
      <c r="K61" s="4"/>
      <c r="L61" s="4"/>
      <c r="M61" s="4"/>
      <c r="N61" s="4"/>
      <c r="O61" s="68"/>
      <c r="P61" s="4"/>
      <c r="Q61" s="12"/>
      <c r="R61" s="3"/>
      <c r="S61" s="3"/>
      <c r="T61" s="3"/>
      <c r="U61" s="3"/>
      <c r="V61" s="7"/>
      <c r="W61" s="6"/>
      <c r="X61" s="6"/>
      <c r="Y61" s="6"/>
      <c r="Z61" s="7"/>
      <c r="AA61" s="6"/>
      <c r="AB61" s="6"/>
      <c r="AC61" s="6"/>
      <c r="AD61" s="7"/>
      <c r="AE61" s="6"/>
      <c r="AF61" s="6"/>
      <c r="AG61" s="6"/>
      <c r="AH61" s="5"/>
      <c r="AI61" s="4"/>
      <c r="AJ61" s="4"/>
      <c r="AK61" s="4"/>
      <c r="AL61" s="4"/>
      <c r="AM61" s="4"/>
      <c r="AN61" s="4"/>
      <c r="AO61" s="3"/>
      <c r="AP61" s="3"/>
      <c r="AQ61" s="3"/>
    </row>
    <row r="62" spans="1:43" ht="55.5" customHeight="1" x14ac:dyDescent="0.25">
      <c r="B62" s="135" t="s">
        <v>184</v>
      </c>
      <c r="C62" s="10" t="s">
        <v>195</v>
      </c>
      <c r="D62" s="33">
        <v>0</v>
      </c>
      <c r="E62" s="196">
        <v>0</v>
      </c>
      <c r="F62" s="70">
        <f>SUM(G62:N62)</f>
        <v>1</v>
      </c>
      <c r="G62" s="34">
        <v>0</v>
      </c>
      <c r="H62" s="120">
        <v>0</v>
      </c>
      <c r="I62" s="4">
        <v>0</v>
      </c>
      <c r="J62" s="4">
        <v>1</v>
      </c>
      <c r="K62" s="4">
        <v>0</v>
      </c>
      <c r="L62" s="4">
        <v>0</v>
      </c>
      <c r="M62" s="4">
        <v>0</v>
      </c>
      <c r="N62" s="4">
        <v>0</v>
      </c>
      <c r="O62" s="183">
        <v>0</v>
      </c>
      <c r="P62" s="4">
        <v>0</v>
      </c>
      <c r="Q62" s="12">
        <f>SUM(R62:U62)</f>
        <v>0</v>
      </c>
      <c r="R62" s="3">
        <v>0</v>
      </c>
      <c r="S62" s="3">
        <v>0</v>
      </c>
      <c r="T62" s="3">
        <v>0</v>
      </c>
      <c r="U62" s="3">
        <v>0</v>
      </c>
      <c r="V62" s="7">
        <f>SUM(W62:Y62)</f>
        <v>0</v>
      </c>
      <c r="W62" s="6">
        <v>0</v>
      </c>
      <c r="X62" s="6">
        <v>0</v>
      </c>
      <c r="Y62" s="6">
        <v>0</v>
      </c>
      <c r="Z62" s="7">
        <f>SUM(AA62:AC62)</f>
        <v>0</v>
      </c>
      <c r="AA62" s="6">
        <v>0</v>
      </c>
      <c r="AB62" s="6">
        <v>0</v>
      </c>
      <c r="AC62" s="6">
        <v>0</v>
      </c>
      <c r="AD62" s="7">
        <f>SUM(AE62:AG62)</f>
        <v>0</v>
      </c>
      <c r="AE62" s="6">
        <v>0</v>
      </c>
      <c r="AF62" s="6">
        <v>0</v>
      </c>
      <c r="AG62" s="6">
        <v>0</v>
      </c>
      <c r="AH62" s="5">
        <f>SUM(AI62:AN62)</f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3"/>
      <c r="AP62" s="3"/>
      <c r="AQ62" s="3"/>
    </row>
    <row r="63" spans="1:43" ht="24" customHeight="1" x14ac:dyDescent="0.25">
      <c r="B63" s="141" t="s">
        <v>184</v>
      </c>
      <c r="C63" s="23" t="s">
        <v>194</v>
      </c>
      <c r="D63" s="22">
        <f>IF(E63&gt;0,1,0)</f>
        <v>1</v>
      </c>
      <c r="E63" s="20">
        <f>E65</f>
        <v>1</v>
      </c>
      <c r="F63" s="20">
        <f>SUM(G63:N63)</f>
        <v>0</v>
      </c>
      <c r="G63" s="21">
        <f t="shared" ref="G63:P63" si="57">G65</f>
        <v>0</v>
      </c>
      <c r="H63" s="139">
        <f t="shared" si="57"/>
        <v>0</v>
      </c>
      <c r="I63" s="21">
        <f t="shared" si="57"/>
        <v>0</v>
      </c>
      <c r="J63" s="21">
        <f t="shared" si="57"/>
        <v>0</v>
      </c>
      <c r="K63" s="21">
        <f t="shared" si="57"/>
        <v>0</v>
      </c>
      <c r="L63" s="21">
        <f t="shared" si="57"/>
        <v>0</v>
      </c>
      <c r="M63" s="21">
        <f t="shared" si="57"/>
        <v>0</v>
      </c>
      <c r="N63" s="21">
        <f t="shared" si="57"/>
        <v>0</v>
      </c>
      <c r="O63" s="21">
        <f t="shared" si="57"/>
        <v>1</v>
      </c>
      <c r="P63" s="21">
        <f t="shared" si="57"/>
        <v>0</v>
      </c>
      <c r="Q63" s="97">
        <f>SUM(R63:U63)</f>
        <v>1</v>
      </c>
      <c r="R63" s="15">
        <f>R65</f>
        <v>0</v>
      </c>
      <c r="S63" s="15">
        <f>S65</f>
        <v>0</v>
      </c>
      <c r="T63" s="15">
        <f>T65</f>
        <v>1</v>
      </c>
      <c r="U63" s="15">
        <f>U65</f>
        <v>0</v>
      </c>
      <c r="V63" s="134">
        <f>SUM(W63:Y63)</f>
        <v>7738.4000000000005</v>
      </c>
      <c r="W63" s="18">
        <f>W65</f>
        <v>0</v>
      </c>
      <c r="X63" s="18">
        <f>X65</f>
        <v>7660.8</v>
      </c>
      <c r="Y63" s="18">
        <f>Y65</f>
        <v>77.599999999999994</v>
      </c>
      <c r="Z63" s="134">
        <f>SUM(AA63:AC63)</f>
        <v>7738.4000000000005</v>
      </c>
      <c r="AA63" s="18">
        <f>AA65</f>
        <v>0</v>
      </c>
      <c r="AB63" s="18">
        <f>AB65</f>
        <v>7660.8</v>
      </c>
      <c r="AC63" s="18">
        <f>AC65</f>
        <v>77.599999999999994</v>
      </c>
      <c r="AD63" s="134">
        <f>SUM(AE63:AG63)</f>
        <v>7738.4000000000005</v>
      </c>
      <c r="AE63" s="18">
        <f>AE65</f>
        <v>0</v>
      </c>
      <c r="AF63" s="18">
        <f>AF65</f>
        <v>7660.8</v>
      </c>
      <c r="AG63" s="18">
        <f>AG65</f>
        <v>77.599999999999994</v>
      </c>
      <c r="AH63" s="133">
        <f>SUM(AI63:AN63)</f>
        <v>0</v>
      </c>
      <c r="AI63" s="16">
        <f t="shared" ref="AI63:AN63" si="58">AI65</f>
        <v>0</v>
      </c>
      <c r="AJ63" s="16">
        <f t="shared" si="58"/>
        <v>0</v>
      </c>
      <c r="AK63" s="16">
        <f t="shared" si="58"/>
        <v>0</v>
      </c>
      <c r="AL63" s="16">
        <f t="shared" si="58"/>
        <v>0</v>
      </c>
      <c r="AM63" s="16">
        <f t="shared" si="58"/>
        <v>0</v>
      </c>
      <c r="AN63" s="16">
        <f t="shared" si="58"/>
        <v>0</v>
      </c>
      <c r="AO63" s="15"/>
      <c r="AP63" s="15"/>
      <c r="AQ63" s="15"/>
    </row>
    <row r="64" spans="1:43" ht="15.75" customHeight="1" x14ac:dyDescent="0.25">
      <c r="B64" s="135" t="s">
        <v>184</v>
      </c>
      <c r="C64" s="35" t="s">
        <v>185</v>
      </c>
      <c r="D64" s="33"/>
      <c r="E64" s="196"/>
      <c r="F64" s="33"/>
      <c r="G64" s="34"/>
      <c r="H64" s="120"/>
      <c r="I64" s="34"/>
      <c r="J64" s="34"/>
      <c r="K64" s="34"/>
      <c r="L64" s="34"/>
      <c r="M64" s="34"/>
      <c r="N64" s="34"/>
      <c r="O64" s="182"/>
      <c r="P64" s="34"/>
      <c r="Q64" s="33"/>
      <c r="R64" s="34"/>
      <c r="S64" s="34"/>
      <c r="T64" s="34"/>
      <c r="U64" s="34"/>
      <c r="V64" s="7"/>
      <c r="W64" s="6"/>
      <c r="X64" s="6"/>
      <c r="Y64" s="6"/>
      <c r="Z64" s="7"/>
      <c r="AA64" s="6"/>
      <c r="AB64" s="6"/>
      <c r="AC64" s="6"/>
      <c r="AD64" s="7"/>
      <c r="AE64" s="6"/>
      <c r="AF64" s="6"/>
      <c r="AG64" s="6"/>
      <c r="AH64" s="5"/>
      <c r="AI64" s="34"/>
      <c r="AJ64" s="34"/>
      <c r="AK64" s="34"/>
      <c r="AL64" s="34"/>
      <c r="AM64" s="34"/>
      <c r="AN64" s="34"/>
      <c r="AO64" s="3"/>
      <c r="AP64" s="3"/>
      <c r="AQ64" s="3"/>
    </row>
    <row r="65" spans="2:43" ht="76.7" customHeight="1" x14ac:dyDescent="0.25">
      <c r="B65" s="135" t="s">
        <v>184</v>
      </c>
      <c r="C65" s="10" t="s">
        <v>193</v>
      </c>
      <c r="D65" s="33">
        <v>1</v>
      </c>
      <c r="E65" s="196">
        <v>1</v>
      </c>
      <c r="F65" s="70">
        <f>SUM(G65:N65)</f>
        <v>0</v>
      </c>
      <c r="G65" s="34">
        <v>0</v>
      </c>
      <c r="H65" s="120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183">
        <v>1</v>
      </c>
      <c r="P65" s="4">
        <v>0</v>
      </c>
      <c r="Q65" s="12">
        <f>SUM(R65:U65)</f>
        <v>1</v>
      </c>
      <c r="R65" s="3">
        <v>0</v>
      </c>
      <c r="S65" s="3">
        <v>0</v>
      </c>
      <c r="T65" s="3">
        <v>1</v>
      </c>
      <c r="U65" s="3">
        <v>0</v>
      </c>
      <c r="V65" s="7">
        <f>SUM(W65:Y65)</f>
        <v>7738.4000000000005</v>
      </c>
      <c r="W65" s="6">
        <v>0</v>
      </c>
      <c r="X65" s="6">
        <v>7660.8</v>
      </c>
      <c r="Y65" s="6">
        <v>77.599999999999994</v>
      </c>
      <c r="Z65" s="7">
        <f>SUM(AA65:AC65)</f>
        <v>7738.4000000000005</v>
      </c>
      <c r="AA65" s="6">
        <v>0</v>
      </c>
      <c r="AB65" s="6">
        <v>7660.8</v>
      </c>
      <c r="AC65" s="6">
        <v>77.599999999999994</v>
      </c>
      <c r="AD65" s="7">
        <f>SUM(AE65:AG65)</f>
        <v>7738.4000000000005</v>
      </c>
      <c r="AE65" s="6">
        <v>0</v>
      </c>
      <c r="AF65" s="6">
        <v>7660.8</v>
      </c>
      <c r="AG65" s="6">
        <v>77.599999999999994</v>
      </c>
      <c r="AH65" s="5">
        <f>SUM(AI65:AN65)</f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240" t="s">
        <v>325</v>
      </c>
      <c r="AP65" s="240" t="s">
        <v>326</v>
      </c>
      <c r="AQ65" s="3"/>
    </row>
    <row r="66" spans="2:43" s="2" customFormat="1" ht="61.5" customHeight="1" x14ac:dyDescent="0.25">
      <c r="B66" s="140" t="s">
        <v>184</v>
      </c>
      <c r="C66" s="23" t="s">
        <v>192</v>
      </c>
      <c r="D66" s="22">
        <f>IF(E66&gt;0,1,0)</f>
        <v>1</v>
      </c>
      <c r="E66" s="20">
        <f>SUM(E68:E69)</f>
        <v>1</v>
      </c>
      <c r="F66" s="20">
        <f>SUM(G66:N66)</f>
        <v>0</v>
      </c>
      <c r="G66" s="139">
        <f t="shared" ref="G66:P66" si="59">SUM(G68:G69)</f>
        <v>0</v>
      </c>
      <c r="H66" s="139">
        <f t="shared" si="59"/>
        <v>0</v>
      </c>
      <c r="I66" s="139">
        <f t="shared" si="59"/>
        <v>0</v>
      </c>
      <c r="J66" s="139">
        <f t="shared" si="59"/>
        <v>0</v>
      </c>
      <c r="K66" s="139">
        <f t="shared" si="59"/>
        <v>0</v>
      </c>
      <c r="L66" s="139">
        <f t="shared" si="59"/>
        <v>0</v>
      </c>
      <c r="M66" s="139">
        <f t="shared" si="59"/>
        <v>0</v>
      </c>
      <c r="N66" s="139">
        <f t="shared" si="59"/>
        <v>0</v>
      </c>
      <c r="O66" s="139">
        <f t="shared" si="59"/>
        <v>1</v>
      </c>
      <c r="P66" s="139">
        <f t="shared" si="59"/>
        <v>0</v>
      </c>
      <c r="Q66" s="97">
        <f>SUM(R66:U66)</f>
        <v>0</v>
      </c>
      <c r="R66" s="139">
        <f>SUM(R68:R69)</f>
        <v>0</v>
      </c>
      <c r="S66" s="139">
        <f>SUM(S68:S69)</f>
        <v>0</v>
      </c>
      <c r="T66" s="139">
        <f>SUM(T68:T69)</f>
        <v>0</v>
      </c>
      <c r="U66" s="139">
        <f>SUM(U68:U69)</f>
        <v>0</v>
      </c>
      <c r="V66" s="134">
        <f>SUM(W66:Y66)</f>
        <v>23715.100000000002</v>
      </c>
      <c r="W66" s="18">
        <f>SUM(W68:W69)</f>
        <v>0</v>
      </c>
      <c r="X66" s="18">
        <f>SUM(X68:X69)</f>
        <v>23435.200000000001</v>
      </c>
      <c r="Y66" s="18">
        <f>SUM(Y68:Y69)</f>
        <v>279.89999999999998</v>
      </c>
      <c r="Z66" s="134">
        <f>SUM(AA66:AC66)</f>
        <v>21895.5</v>
      </c>
      <c r="AA66" s="18">
        <f>SUM(AA68:AA69)</f>
        <v>0</v>
      </c>
      <c r="AB66" s="18">
        <f>SUM(AB68:AB69)</f>
        <v>21637.200000000001</v>
      </c>
      <c r="AC66" s="18">
        <f>SUM(AC68:AC69)</f>
        <v>258.3</v>
      </c>
      <c r="AD66" s="134">
        <f>SUM(AE66:AG66)</f>
        <v>21895.5</v>
      </c>
      <c r="AE66" s="18">
        <f>SUM(AE68:AE69)</f>
        <v>0</v>
      </c>
      <c r="AF66" s="18">
        <f>SUM(AF68:AF69)</f>
        <v>21637.200000000001</v>
      </c>
      <c r="AG66" s="18">
        <f>SUM(AG68:AG69)</f>
        <v>258.3</v>
      </c>
      <c r="AH66" s="133">
        <f>SUM(AI66:AN66)</f>
        <v>1</v>
      </c>
      <c r="AI66" s="16">
        <f t="shared" ref="AI66:AN66" si="60">SUM(AI68:AI69)</f>
        <v>1</v>
      </c>
      <c r="AJ66" s="16">
        <f t="shared" si="60"/>
        <v>0</v>
      </c>
      <c r="AK66" s="16">
        <f t="shared" si="60"/>
        <v>0</v>
      </c>
      <c r="AL66" s="16">
        <f t="shared" si="60"/>
        <v>0</v>
      </c>
      <c r="AM66" s="16">
        <f t="shared" si="60"/>
        <v>0</v>
      </c>
      <c r="AN66" s="16">
        <f t="shared" si="60"/>
        <v>0</v>
      </c>
      <c r="AO66" s="15"/>
      <c r="AP66" s="15"/>
      <c r="AQ66" s="15"/>
    </row>
    <row r="67" spans="2:43" s="2" customFormat="1" ht="20.25" customHeight="1" x14ac:dyDescent="0.25">
      <c r="B67" s="135" t="s">
        <v>184</v>
      </c>
      <c r="C67" s="35" t="s">
        <v>185</v>
      </c>
      <c r="D67" s="105"/>
      <c r="E67" s="248"/>
      <c r="F67" s="105"/>
      <c r="G67" s="104"/>
      <c r="H67" s="120"/>
      <c r="I67" s="4"/>
      <c r="J67" s="4"/>
      <c r="K67" s="4"/>
      <c r="L67" s="4"/>
      <c r="M67" s="4"/>
      <c r="N67" s="4"/>
      <c r="O67" s="183"/>
      <c r="P67" s="4"/>
      <c r="Q67" s="105"/>
      <c r="R67" s="3"/>
      <c r="S67" s="3"/>
      <c r="T67" s="3"/>
      <c r="U67" s="3"/>
      <c r="V67" s="7"/>
      <c r="W67" s="6"/>
      <c r="X67" s="6"/>
      <c r="Y67" s="6"/>
      <c r="Z67" s="7"/>
      <c r="AA67" s="6"/>
      <c r="AB67" s="6"/>
      <c r="AC67" s="6"/>
      <c r="AD67" s="7"/>
      <c r="AE67" s="6"/>
      <c r="AF67" s="6"/>
      <c r="AG67" s="6"/>
      <c r="AH67" s="5"/>
      <c r="AI67" s="4"/>
      <c r="AJ67" s="4"/>
      <c r="AK67" s="4"/>
      <c r="AL67" s="4"/>
      <c r="AM67" s="4"/>
      <c r="AN67" s="4"/>
      <c r="AO67" s="3"/>
      <c r="AP67" s="3"/>
      <c r="AQ67" s="3"/>
    </row>
    <row r="68" spans="2:43" s="2" customFormat="1" ht="143.25" customHeight="1" x14ac:dyDescent="0.25">
      <c r="B68" s="226" t="s">
        <v>184</v>
      </c>
      <c r="C68" s="10" t="s">
        <v>191</v>
      </c>
      <c r="D68" s="105">
        <v>1</v>
      </c>
      <c r="E68" s="248">
        <v>1</v>
      </c>
      <c r="F68" s="70">
        <f>SUM(G68:N68)</f>
        <v>0</v>
      </c>
      <c r="G68" s="104">
        <v>0</v>
      </c>
      <c r="H68" s="120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183">
        <v>1</v>
      </c>
      <c r="P68" s="4">
        <v>0</v>
      </c>
      <c r="Q68" s="12">
        <f>SUM(R68:U68)</f>
        <v>0</v>
      </c>
      <c r="R68" s="3">
        <v>0</v>
      </c>
      <c r="S68" s="3">
        <v>0</v>
      </c>
      <c r="T68" s="3">
        <v>0</v>
      </c>
      <c r="U68" s="3">
        <v>0</v>
      </c>
      <c r="V68" s="7">
        <f>SUM(W68:Y68)</f>
        <v>23715.100000000002</v>
      </c>
      <c r="W68" s="6">
        <v>0</v>
      </c>
      <c r="X68" s="6">
        <v>23435.200000000001</v>
      </c>
      <c r="Y68" s="6">
        <v>279.89999999999998</v>
      </c>
      <c r="Z68" s="7">
        <f>SUM(AA68:AC68)</f>
        <v>21895.5</v>
      </c>
      <c r="AA68" s="6">
        <v>0</v>
      </c>
      <c r="AB68" s="6">
        <v>21637.200000000001</v>
      </c>
      <c r="AC68" s="6">
        <v>258.3</v>
      </c>
      <c r="AD68" s="7">
        <f>SUM(AE68:AG68)</f>
        <v>21895.5</v>
      </c>
      <c r="AE68" s="193">
        <v>0</v>
      </c>
      <c r="AF68" s="193">
        <v>21637.200000000001</v>
      </c>
      <c r="AG68" s="193">
        <v>258.3</v>
      </c>
      <c r="AH68" s="194">
        <f>SUM(AI68:AN68)</f>
        <v>1</v>
      </c>
      <c r="AI68" s="183">
        <v>1</v>
      </c>
      <c r="AJ68" s="183">
        <v>0</v>
      </c>
      <c r="AK68" s="183">
        <v>0</v>
      </c>
      <c r="AL68" s="183">
        <v>0</v>
      </c>
      <c r="AM68" s="183">
        <v>0</v>
      </c>
      <c r="AN68" s="183">
        <v>0</v>
      </c>
      <c r="AO68" s="179" t="s">
        <v>292</v>
      </c>
      <c r="AP68" s="179" t="s">
        <v>293</v>
      </c>
      <c r="AQ68" s="3"/>
    </row>
    <row r="69" spans="2:43" ht="76.7" customHeight="1" x14ac:dyDescent="0.25">
      <c r="B69" s="135" t="s">
        <v>184</v>
      </c>
      <c r="C69" s="10" t="s">
        <v>190</v>
      </c>
      <c r="D69" s="8">
        <v>0</v>
      </c>
      <c r="E69" s="209">
        <v>0</v>
      </c>
      <c r="F69" s="70">
        <f>SUM(G69:N69)</f>
        <v>0</v>
      </c>
      <c r="G69" s="9">
        <v>0</v>
      </c>
      <c r="H69" s="120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183">
        <v>0</v>
      </c>
      <c r="P69" s="4">
        <v>0</v>
      </c>
      <c r="Q69" s="12">
        <f>SUM(R69:U69)</f>
        <v>0</v>
      </c>
      <c r="R69" s="3">
        <v>0</v>
      </c>
      <c r="S69" s="3">
        <v>0</v>
      </c>
      <c r="T69" s="3">
        <v>0</v>
      </c>
      <c r="U69" s="3">
        <v>0</v>
      </c>
      <c r="V69" s="7">
        <f>SUM(W69:Y69)</f>
        <v>0</v>
      </c>
      <c r="W69" s="6">
        <v>0</v>
      </c>
      <c r="X69" s="6">
        <v>0</v>
      </c>
      <c r="Y69" s="6">
        <v>0</v>
      </c>
      <c r="Z69" s="7">
        <f>SUM(AA69:AC69)</f>
        <v>0</v>
      </c>
      <c r="AA69" s="6">
        <v>0</v>
      </c>
      <c r="AB69" s="6">
        <v>0</v>
      </c>
      <c r="AC69" s="6">
        <v>0</v>
      </c>
      <c r="AD69" s="7">
        <f>SUM(AE69:AG69)</f>
        <v>0</v>
      </c>
      <c r="AE69" s="6">
        <v>0</v>
      </c>
      <c r="AF69" s="6">
        <v>0</v>
      </c>
      <c r="AG69" s="6">
        <v>0</v>
      </c>
      <c r="AH69" s="5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3"/>
      <c r="AP69" s="3"/>
      <c r="AQ69" s="3"/>
    </row>
    <row r="70" spans="2:43" ht="15" customHeight="1" x14ac:dyDescent="0.25">
      <c r="B70" s="140" t="s">
        <v>184</v>
      </c>
      <c r="C70" s="23" t="s">
        <v>189</v>
      </c>
      <c r="D70" s="22">
        <f>IF(E70&gt;0,1,0)</f>
        <v>0</v>
      </c>
      <c r="E70" s="254">
        <f>E72+E73</f>
        <v>0</v>
      </c>
      <c r="F70" s="20">
        <f>SUM(G70:N70)</f>
        <v>0</v>
      </c>
      <c r="G70" s="139">
        <f t="shared" ref="G70:P70" si="61">SUM(G72:G73)</f>
        <v>0</v>
      </c>
      <c r="H70" s="139">
        <f t="shared" si="61"/>
        <v>0</v>
      </c>
      <c r="I70" s="139">
        <f t="shared" si="61"/>
        <v>0</v>
      </c>
      <c r="J70" s="139">
        <f t="shared" si="61"/>
        <v>0</v>
      </c>
      <c r="K70" s="139">
        <f t="shared" si="61"/>
        <v>0</v>
      </c>
      <c r="L70" s="139">
        <f t="shared" si="61"/>
        <v>0</v>
      </c>
      <c r="M70" s="139">
        <f t="shared" si="61"/>
        <v>0</v>
      </c>
      <c r="N70" s="139">
        <f t="shared" si="61"/>
        <v>0</v>
      </c>
      <c r="O70" s="139">
        <f t="shared" si="61"/>
        <v>0</v>
      </c>
      <c r="P70" s="139">
        <f t="shared" si="61"/>
        <v>0</v>
      </c>
      <c r="Q70" s="97">
        <f>SUM(R70:U70)</f>
        <v>0</v>
      </c>
      <c r="R70" s="139">
        <f>SUM(R72:R73)</f>
        <v>0</v>
      </c>
      <c r="S70" s="139">
        <f>SUM(S72:S73)</f>
        <v>0</v>
      </c>
      <c r="T70" s="139">
        <f>SUM(T72:T73)</f>
        <v>0</v>
      </c>
      <c r="U70" s="139">
        <f>SUM(U72:U73)</f>
        <v>0</v>
      </c>
      <c r="V70" s="134">
        <f>SUM(W70:Y70)</f>
        <v>0</v>
      </c>
      <c r="W70" s="18">
        <f>SUM(W72:W73)</f>
        <v>0</v>
      </c>
      <c r="X70" s="18">
        <f>SUM(X72:X73)</f>
        <v>0</v>
      </c>
      <c r="Y70" s="18">
        <f>SUM(Y72:Y73)</f>
        <v>0</v>
      </c>
      <c r="Z70" s="134">
        <f>SUM(AA70:AC70)</f>
        <v>0</v>
      </c>
      <c r="AA70" s="18">
        <f>SUM(AA72:AA73)</f>
        <v>0</v>
      </c>
      <c r="AB70" s="18">
        <f>SUM(AB72:AB73)</f>
        <v>0</v>
      </c>
      <c r="AC70" s="18">
        <f>SUM(AC72:AC73)</f>
        <v>0</v>
      </c>
      <c r="AD70" s="134">
        <f>SUM(AE70:AG70)</f>
        <v>0</v>
      </c>
      <c r="AE70" s="18">
        <f>SUM(AE72:AE73)</f>
        <v>0</v>
      </c>
      <c r="AF70" s="18">
        <f>SUM(AF72:AF73)</f>
        <v>0</v>
      </c>
      <c r="AG70" s="18">
        <f>SUM(AG72:AG73)</f>
        <v>0</v>
      </c>
      <c r="AH70" s="133">
        <f>SUM(AI70:AN70)</f>
        <v>0</v>
      </c>
      <c r="AI70" s="16">
        <f t="shared" ref="AI70:AN70" si="62">SUM(AI72:AI73)</f>
        <v>0</v>
      </c>
      <c r="AJ70" s="16">
        <f t="shared" si="62"/>
        <v>0</v>
      </c>
      <c r="AK70" s="16">
        <f t="shared" si="62"/>
        <v>0</v>
      </c>
      <c r="AL70" s="16">
        <f t="shared" si="62"/>
        <v>0</v>
      </c>
      <c r="AM70" s="16">
        <f t="shared" si="62"/>
        <v>0</v>
      </c>
      <c r="AN70" s="16">
        <f t="shared" si="62"/>
        <v>0</v>
      </c>
      <c r="AO70" s="138"/>
      <c r="AP70" s="15"/>
      <c r="AQ70" s="15"/>
    </row>
    <row r="71" spans="2:43" x14ac:dyDescent="0.25">
      <c r="B71" s="135" t="s">
        <v>184</v>
      </c>
      <c r="C71" s="35" t="s">
        <v>185</v>
      </c>
      <c r="D71" s="33"/>
      <c r="E71" s="196"/>
      <c r="F71" s="33"/>
      <c r="G71" s="34"/>
      <c r="H71" s="120"/>
      <c r="I71" s="4"/>
      <c r="J71" s="4"/>
      <c r="K71" s="4"/>
      <c r="L71" s="4"/>
      <c r="M71" s="4"/>
      <c r="N71" s="4"/>
      <c r="O71" s="183"/>
      <c r="P71" s="4"/>
      <c r="Q71" s="33"/>
      <c r="R71" s="3"/>
      <c r="S71" s="3"/>
      <c r="T71" s="3"/>
      <c r="U71" s="3"/>
      <c r="V71" s="7"/>
      <c r="W71" s="6"/>
      <c r="X71" s="6"/>
      <c r="Y71" s="6"/>
      <c r="Z71" s="7"/>
      <c r="AA71" s="6"/>
      <c r="AB71" s="6"/>
      <c r="AC71" s="6"/>
      <c r="AD71" s="7"/>
      <c r="AE71" s="6"/>
      <c r="AF71" s="6"/>
      <c r="AG71" s="6"/>
      <c r="AH71" s="5"/>
      <c r="AI71" s="4"/>
      <c r="AJ71" s="4"/>
      <c r="AK71" s="4"/>
      <c r="AL71" s="4"/>
      <c r="AM71" s="4"/>
      <c r="AN71" s="4"/>
      <c r="AO71" s="3"/>
      <c r="AP71" s="3"/>
      <c r="AQ71" s="3"/>
    </row>
    <row r="72" spans="2:43" ht="67.7" customHeight="1" x14ac:dyDescent="0.25">
      <c r="B72" s="135" t="s">
        <v>184</v>
      </c>
      <c r="C72" s="10" t="s">
        <v>188</v>
      </c>
      <c r="D72" s="33">
        <v>0</v>
      </c>
      <c r="E72" s="196">
        <v>0</v>
      </c>
      <c r="F72" s="70">
        <f>SUM(G72:N72)</f>
        <v>0</v>
      </c>
      <c r="G72" s="34">
        <v>0</v>
      </c>
      <c r="H72" s="120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183">
        <v>0</v>
      </c>
      <c r="P72" s="4">
        <v>0</v>
      </c>
      <c r="Q72" s="12">
        <f>SUM(R72:U72)</f>
        <v>0</v>
      </c>
      <c r="R72" s="3">
        <v>0</v>
      </c>
      <c r="S72" s="3">
        <v>0</v>
      </c>
      <c r="T72" s="3">
        <v>0</v>
      </c>
      <c r="U72" s="3">
        <v>0</v>
      </c>
      <c r="V72" s="7">
        <f>SUM(W72:Y72)</f>
        <v>0</v>
      </c>
      <c r="W72" s="6">
        <v>0</v>
      </c>
      <c r="X72" s="6">
        <v>0</v>
      </c>
      <c r="Y72" s="6">
        <v>0</v>
      </c>
      <c r="Z72" s="7">
        <v>0</v>
      </c>
      <c r="AA72" s="6">
        <v>0</v>
      </c>
      <c r="AB72" s="6">
        <v>0</v>
      </c>
      <c r="AC72" s="6">
        <v>0</v>
      </c>
      <c r="AD72" s="7">
        <f>SUM(AE72:AG72)</f>
        <v>0</v>
      </c>
      <c r="AE72" s="6">
        <v>0</v>
      </c>
      <c r="AF72" s="6">
        <v>0</v>
      </c>
      <c r="AG72" s="6">
        <v>0</v>
      </c>
      <c r="AH72" s="5">
        <f>SUM(AI72:AN72)</f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3"/>
      <c r="AP72" s="3"/>
      <c r="AQ72" s="3"/>
    </row>
    <row r="73" spans="2:43" ht="53.25" customHeight="1" x14ac:dyDescent="0.25">
      <c r="B73" s="135" t="s">
        <v>184</v>
      </c>
      <c r="C73" s="10" t="s">
        <v>187</v>
      </c>
      <c r="D73" s="12">
        <v>0</v>
      </c>
      <c r="E73" s="12">
        <v>0</v>
      </c>
      <c r="F73" s="70">
        <f>SUM(G73:N73)</f>
        <v>0</v>
      </c>
      <c r="G73" s="13">
        <v>0</v>
      </c>
      <c r="H73" s="120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183">
        <v>0</v>
      </c>
      <c r="P73" s="4">
        <v>0</v>
      </c>
      <c r="Q73" s="12">
        <f>SUM(R73:U73)</f>
        <v>0</v>
      </c>
      <c r="R73" s="3">
        <v>0</v>
      </c>
      <c r="S73" s="3">
        <v>0</v>
      </c>
      <c r="T73" s="3">
        <v>0</v>
      </c>
      <c r="U73" s="3">
        <v>0</v>
      </c>
      <c r="V73" s="7">
        <f>SUM(W73:Y73)</f>
        <v>0</v>
      </c>
      <c r="W73" s="6">
        <v>0</v>
      </c>
      <c r="X73" s="6">
        <v>0</v>
      </c>
      <c r="Y73" s="6">
        <v>0</v>
      </c>
      <c r="Z73" s="7">
        <v>0</v>
      </c>
      <c r="AA73" s="6">
        <v>0</v>
      </c>
      <c r="AB73" s="6">
        <v>0</v>
      </c>
      <c r="AC73" s="6">
        <v>0</v>
      </c>
      <c r="AD73" s="7">
        <f>SUM(AE73:AG73)</f>
        <v>0</v>
      </c>
      <c r="AE73" s="6">
        <v>0</v>
      </c>
      <c r="AF73" s="6">
        <v>0</v>
      </c>
      <c r="AG73" s="6">
        <v>0</v>
      </c>
      <c r="AH73" s="5">
        <f>SUM(AI73:AN73)</f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3"/>
      <c r="AP73" s="3"/>
      <c r="AQ73" s="3"/>
    </row>
    <row r="74" spans="2:43" s="2" customFormat="1" ht="34.5" customHeight="1" x14ac:dyDescent="0.25">
      <c r="B74" s="137" t="s">
        <v>184</v>
      </c>
      <c r="C74" s="115" t="s">
        <v>186</v>
      </c>
      <c r="D74" s="60">
        <f>IF(E74&gt;0,1,0)</f>
        <v>1</v>
      </c>
      <c r="E74" s="252">
        <f>E76</f>
        <v>1</v>
      </c>
      <c r="F74" s="110">
        <f>SUM(G74:N74)</f>
        <v>0</v>
      </c>
      <c r="G74" s="136">
        <f t="shared" ref="G74:P74" si="63">SUM(G76)</f>
        <v>0</v>
      </c>
      <c r="H74" s="186">
        <f t="shared" si="63"/>
        <v>0</v>
      </c>
      <c r="I74" s="136">
        <f t="shared" si="63"/>
        <v>0</v>
      </c>
      <c r="J74" s="136">
        <f t="shared" si="63"/>
        <v>0</v>
      </c>
      <c r="K74" s="136">
        <f t="shared" si="63"/>
        <v>0</v>
      </c>
      <c r="L74" s="136">
        <f t="shared" si="63"/>
        <v>0</v>
      </c>
      <c r="M74" s="136">
        <f t="shared" si="63"/>
        <v>0</v>
      </c>
      <c r="N74" s="136">
        <f t="shared" si="63"/>
        <v>0</v>
      </c>
      <c r="O74" s="136">
        <f t="shared" si="63"/>
        <v>1</v>
      </c>
      <c r="P74" s="136">
        <f t="shared" si="63"/>
        <v>0</v>
      </c>
      <c r="Q74" s="60">
        <f>SUM(R74:U74)</f>
        <v>1</v>
      </c>
      <c r="R74" s="136">
        <f>SUM(R76)</f>
        <v>0</v>
      </c>
      <c r="S74" s="136">
        <f>SUM(S76)</f>
        <v>1</v>
      </c>
      <c r="T74" s="136">
        <f>SUM(T76)</f>
        <v>0</v>
      </c>
      <c r="U74" s="136">
        <f>SUM(U76)</f>
        <v>0</v>
      </c>
      <c r="V74" s="59">
        <f>SUM(W74:Y74)</f>
        <v>0</v>
      </c>
      <c r="W74" s="111">
        <f>-W76</f>
        <v>0</v>
      </c>
      <c r="X74" s="111">
        <f>-X76</f>
        <v>0</v>
      </c>
      <c r="Y74" s="111">
        <f>-Y76</f>
        <v>0</v>
      </c>
      <c r="Z74" s="59">
        <f>SUM(AA74:AC74)</f>
        <v>0</v>
      </c>
      <c r="AA74" s="111">
        <f>AA76</f>
        <v>0</v>
      </c>
      <c r="AB74" s="111">
        <f>AB76</f>
        <v>0</v>
      </c>
      <c r="AC74" s="111">
        <f>AC76</f>
        <v>0</v>
      </c>
      <c r="AD74" s="59">
        <f>SUM(AE74:AG74)</f>
        <v>0</v>
      </c>
      <c r="AE74" s="111">
        <f>AE76</f>
        <v>0</v>
      </c>
      <c r="AF74" s="111">
        <f>AF76</f>
        <v>0</v>
      </c>
      <c r="AG74" s="111">
        <f>AG76</f>
        <v>0</v>
      </c>
      <c r="AH74" s="57">
        <f>SUM(AI74:AN74)</f>
        <v>0</v>
      </c>
      <c r="AI74" s="109">
        <f t="shared" ref="AI74:AP74" si="64">AI76</f>
        <v>0</v>
      </c>
      <c r="AJ74" s="109">
        <f t="shared" si="64"/>
        <v>0</v>
      </c>
      <c r="AK74" s="109">
        <f t="shared" si="64"/>
        <v>0</v>
      </c>
      <c r="AL74" s="109">
        <f t="shared" si="64"/>
        <v>0</v>
      </c>
      <c r="AM74" s="109">
        <f t="shared" si="64"/>
        <v>0</v>
      </c>
      <c r="AN74" s="109">
        <f t="shared" si="64"/>
        <v>0</v>
      </c>
      <c r="AO74" s="108">
        <f t="shared" si="64"/>
        <v>0</v>
      </c>
      <c r="AP74" s="108">
        <f t="shared" si="64"/>
        <v>0</v>
      </c>
      <c r="AQ74" s="108"/>
    </row>
    <row r="75" spans="2:43" x14ac:dyDescent="0.25">
      <c r="B75" s="135" t="s">
        <v>184</v>
      </c>
      <c r="C75" s="35" t="s">
        <v>185</v>
      </c>
      <c r="D75" s="12"/>
      <c r="E75" s="12"/>
      <c r="F75" s="12"/>
      <c r="G75" s="13"/>
      <c r="H75" s="120"/>
      <c r="I75" s="4"/>
      <c r="J75" s="4"/>
      <c r="K75" s="4"/>
      <c r="L75" s="4"/>
      <c r="M75" s="4"/>
      <c r="N75" s="4"/>
      <c r="O75" s="183"/>
      <c r="P75" s="4"/>
      <c r="Q75" s="12"/>
      <c r="R75" s="3"/>
      <c r="S75" s="3"/>
      <c r="T75" s="3"/>
      <c r="U75" s="3"/>
      <c r="V75" s="7"/>
      <c r="W75" s="6"/>
      <c r="X75" s="6"/>
      <c r="Y75" s="6"/>
      <c r="Z75" s="7"/>
      <c r="AA75" s="6"/>
      <c r="AB75" s="6"/>
      <c r="AC75" s="6"/>
      <c r="AD75" s="7"/>
      <c r="AE75" s="6"/>
      <c r="AF75" s="6"/>
      <c r="AG75" s="6"/>
      <c r="AH75" s="5"/>
      <c r="AI75" s="4"/>
      <c r="AJ75" s="4"/>
      <c r="AK75" s="4"/>
      <c r="AL75" s="4"/>
      <c r="AM75" s="4"/>
      <c r="AN75" s="4"/>
      <c r="AO75" s="3"/>
      <c r="AP75" s="3"/>
      <c r="AQ75" s="3"/>
    </row>
    <row r="76" spans="2:43" ht="110.25" customHeight="1" x14ac:dyDescent="0.25">
      <c r="B76" s="237" t="s">
        <v>184</v>
      </c>
      <c r="C76" s="198" t="s">
        <v>323</v>
      </c>
      <c r="D76" s="70">
        <v>1</v>
      </c>
      <c r="E76" s="70">
        <v>1</v>
      </c>
      <c r="F76" s="70">
        <f>SUM(G76:N76)</f>
        <v>0</v>
      </c>
      <c r="G76" s="69">
        <v>0</v>
      </c>
      <c r="H76" s="185">
        <v>0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0</v>
      </c>
      <c r="O76" s="199">
        <v>1</v>
      </c>
      <c r="P76" s="199">
        <v>0</v>
      </c>
      <c r="Q76" s="12">
        <f>SUM(R76:U76)</f>
        <v>1</v>
      </c>
      <c r="R76" s="200">
        <v>0</v>
      </c>
      <c r="S76" s="200">
        <v>1</v>
      </c>
      <c r="T76" s="200">
        <v>0</v>
      </c>
      <c r="U76" s="200">
        <v>0</v>
      </c>
      <c r="V76" s="192">
        <f>SUM(W76:Y76)</f>
        <v>0</v>
      </c>
      <c r="W76" s="201">
        <v>0</v>
      </c>
      <c r="X76" s="201">
        <v>0</v>
      </c>
      <c r="Y76" s="201">
        <v>0</v>
      </c>
      <c r="Z76" s="192">
        <f>SUM(AA76:AC76)</f>
        <v>0</v>
      </c>
      <c r="AA76" s="201">
        <v>0</v>
      </c>
      <c r="AB76" s="201">
        <v>0</v>
      </c>
      <c r="AC76" s="201">
        <v>0</v>
      </c>
      <c r="AD76" s="192">
        <f>SUM(AE76:AG76)</f>
        <v>0</v>
      </c>
      <c r="AE76" s="201">
        <v>0</v>
      </c>
      <c r="AF76" s="201">
        <v>0</v>
      </c>
      <c r="AG76" s="201">
        <v>0</v>
      </c>
      <c r="AH76" s="194">
        <f>SUM(AI76:AN76)</f>
        <v>0</v>
      </c>
      <c r="AI76" s="199">
        <v>0</v>
      </c>
      <c r="AJ76" s="199">
        <v>0</v>
      </c>
      <c r="AK76" s="199">
        <v>0</v>
      </c>
      <c r="AL76" s="199">
        <v>0</v>
      </c>
      <c r="AM76" s="199">
        <v>0</v>
      </c>
      <c r="AN76" s="199">
        <v>0</v>
      </c>
      <c r="AO76" s="200"/>
      <c r="AP76" s="200"/>
      <c r="AQ76" s="200"/>
    </row>
    <row r="77" spans="2:43" s="64" customFormat="1" ht="120.75" customHeight="1" x14ac:dyDescent="0.25">
      <c r="B77" s="32" t="s">
        <v>177</v>
      </c>
      <c r="C77" s="31" t="s">
        <v>183</v>
      </c>
      <c r="D77" s="27">
        <f>IF(E77&gt;0,1,0)</f>
        <v>1</v>
      </c>
      <c r="E77" s="48">
        <f>E78</f>
        <v>3</v>
      </c>
      <c r="F77" s="48">
        <f>SUM(G77:N77)</f>
        <v>2</v>
      </c>
      <c r="G77" s="47">
        <f t="shared" ref="G77:P77" si="65">G78</f>
        <v>0</v>
      </c>
      <c r="H77" s="187">
        <f t="shared" si="65"/>
        <v>2</v>
      </c>
      <c r="I77" s="47">
        <f t="shared" si="65"/>
        <v>0</v>
      </c>
      <c r="J77" s="47">
        <f t="shared" si="65"/>
        <v>0</v>
      </c>
      <c r="K77" s="47">
        <f t="shared" si="65"/>
        <v>0</v>
      </c>
      <c r="L77" s="47">
        <f t="shared" si="65"/>
        <v>0</v>
      </c>
      <c r="M77" s="47">
        <f t="shared" si="65"/>
        <v>0</v>
      </c>
      <c r="N77" s="47">
        <f t="shared" si="65"/>
        <v>0</v>
      </c>
      <c r="O77" s="47">
        <f t="shared" si="65"/>
        <v>3</v>
      </c>
      <c r="P77" s="47">
        <f t="shared" si="65"/>
        <v>0</v>
      </c>
      <c r="Q77" s="46">
        <f>SUM(R77:U77)</f>
        <v>0</v>
      </c>
      <c r="R77" s="51">
        <f>R78</f>
        <v>0</v>
      </c>
      <c r="S77" s="51">
        <f>S78</f>
        <v>0</v>
      </c>
      <c r="T77" s="51">
        <f>T78</f>
        <v>0</v>
      </c>
      <c r="U77" s="51">
        <f>U78</f>
        <v>0</v>
      </c>
      <c r="V77" s="50">
        <f>SUM(W77:Y77)</f>
        <v>2665</v>
      </c>
      <c r="W77" s="49">
        <f>W78</f>
        <v>0</v>
      </c>
      <c r="X77" s="49">
        <f>X78</f>
        <v>2531.17</v>
      </c>
      <c r="Y77" s="49">
        <f>Y78</f>
        <v>133.83000000000001</v>
      </c>
      <c r="Z77" s="50">
        <f>SUM(AA77:AC77)</f>
        <v>2552.42</v>
      </c>
      <c r="AA77" s="49">
        <f>AA78</f>
        <v>0</v>
      </c>
      <c r="AB77" s="49">
        <f>AB78</f>
        <v>2419.65</v>
      </c>
      <c r="AC77" s="49">
        <f>AC78</f>
        <v>132.77000000000001</v>
      </c>
      <c r="AD77" s="50">
        <f>SUM(AE77:AG77)</f>
        <v>2552.42</v>
      </c>
      <c r="AE77" s="49">
        <f>AE78</f>
        <v>0</v>
      </c>
      <c r="AF77" s="49">
        <f>AF78</f>
        <v>2419.65</v>
      </c>
      <c r="AG77" s="49">
        <f>AG78</f>
        <v>132.77000000000001</v>
      </c>
      <c r="AH77" s="48">
        <f>SUM(AI77:AN77)</f>
        <v>3</v>
      </c>
      <c r="AI77" s="47">
        <f t="shared" ref="AI77:AN77" si="66">AI78</f>
        <v>2</v>
      </c>
      <c r="AJ77" s="47">
        <f t="shared" si="66"/>
        <v>0</v>
      </c>
      <c r="AK77" s="47">
        <f t="shared" si="66"/>
        <v>0</v>
      </c>
      <c r="AL77" s="47">
        <f t="shared" si="66"/>
        <v>0</v>
      </c>
      <c r="AM77" s="47">
        <f t="shared" si="66"/>
        <v>0</v>
      </c>
      <c r="AN77" s="47">
        <f t="shared" si="66"/>
        <v>1</v>
      </c>
      <c r="AO77" s="46"/>
      <c r="AP77" s="46"/>
      <c r="AQ77" s="46"/>
    </row>
    <row r="78" spans="2:43" ht="54.75" customHeight="1" x14ac:dyDescent="0.25">
      <c r="B78" s="99" t="s">
        <v>177</v>
      </c>
      <c r="C78" s="98" t="s">
        <v>182</v>
      </c>
      <c r="D78" s="22">
        <f>IF(E78&gt;0,1,0)</f>
        <v>1</v>
      </c>
      <c r="E78" s="97">
        <f>SUM(E80:E84)</f>
        <v>3</v>
      </c>
      <c r="F78" s="20">
        <f>SUM(G78:N78)</f>
        <v>2</v>
      </c>
      <c r="G78" s="96">
        <f t="shared" ref="G78:P78" si="67">SUM(G80:G84)</f>
        <v>0</v>
      </c>
      <c r="H78" s="139">
        <f t="shared" si="67"/>
        <v>2</v>
      </c>
      <c r="I78" s="96">
        <f t="shared" si="67"/>
        <v>0</v>
      </c>
      <c r="J78" s="96">
        <f t="shared" si="67"/>
        <v>0</v>
      </c>
      <c r="K78" s="96">
        <f t="shared" si="67"/>
        <v>0</v>
      </c>
      <c r="L78" s="96">
        <f t="shared" si="67"/>
        <v>0</v>
      </c>
      <c r="M78" s="96">
        <f t="shared" si="67"/>
        <v>0</v>
      </c>
      <c r="N78" s="96">
        <f t="shared" si="67"/>
        <v>0</v>
      </c>
      <c r="O78" s="96">
        <f t="shared" si="67"/>
        <v>3</v>
      </c>
      <c r="P78" s="96">
        <f t="shared" si="67"/>
        <v>0</v>
      </c>
      <c r="Q78" s="97">
        <f>SUM(R78:U78)</f>
        <v>0</v>
      </c>
      <c r="R78" s="93">
        <f>SUM(R80:R84)</f>
        <v>0</v>
      </c>
      <c r="S78" s="93">
        <f>SUM(S80:S84)</f>
        <v>0</v>
      </c>
      <c r="T78" s="93">
        <f>SUM(T80:T84)</f>
        <v>0</v>
      </c>
      <c r="U78" s="93">
        <f>SUM(U80:U84)</f>
        <v>0</v>
      </c>
      <c r="V78" s="134">
        <f>SUM(W78:Y78)</f>
        <v>2665</v>
      </c>
      <c r="W78" s="95">
        <f>SUM(W80:W84)</f>
        <v>0</v>
      </c>
      <c r="X78" s="95">
        <f>SUM(X80:X84)</f>
        <v>2531.17</v>
      </c>
      <c r="Y78" s="95">
        <f>SUM(Y80:Y84)</f>
        <v>133.83000000000001</v>
      </c>
      <c r="Z78" s="134">
        <f>SUM(AA78:AC78)</f>
        <v>2552.42</v>
      </c>
      <c r="AA78" s="95">
        <f>SUM(AA80:AA84)</f>
        <v>0</v>
      </c>
      <c r="AB78" s="95">
        <f>SUM(AB80:AB84)</f>
        <v>2419.65</v>
      </c>
      <c r="AC78" s="95">
        <f>SUM(AC80:AC84)</f>
        <v>132.77000000000001</v>
      </c>
      <c r="AD78" s="134">
        <f>SUM(AE78:AG78)</f>
        <v>2552.42</v>
      </c>
      <c r="AE78" s="95">
        <f>SUM(AE80:AE84)</f>
        <v>0</v>
      </c>
      <c r="AF78" s="95">
        <f>SUM(AF80:AF84)</f>
        <v>2419.65</v>
      </c>
      <c r="AG78" s="95">
        <f>SUM(AG80:AG84)</f>
        <v>132.77000000000001</v>
      </c>
      <c r="AH78" s="133">
        <f>SUM(AI78:AN78)</f>
        <v>3</v>
      </c>
      <c r="AI78" s="94">
        <f t="shared" ref="AI78:AN78" si="68">SUM(AI80:AI84)</f>
        <v>2</v>
      </c>
      <c r="AJ78" s="94">
        <f t="shared" si="68"/>
        <v>0</v>
      </c>
      <c r="AK78" s="94">
        <f t="shared" si="68"/>
        <v>0</v>
      </c>
      <c r="AL78" s="94">
        <f t="shared" si="68"/>
        <v>0</v>
      </c>
      <c r="AM78" s="94">
        <f t="shared" si="68"/>
        <v>0</v>
      </c>
      <c r="AN78" s="94">
        <f t="shared" si="68"/>
        <v>1</v>
      </c>
      <c r="AO78" s="93"/>
      <c r="AP78" s="93"/>
      <c r="AQ78" s="93"/>
    </row>
    <row r="79" spans="2:43" ht="29.25" customHeight="1" x14ac:dyDescent="0.25">
      <c r="B79" s="11" t="s">
        <v>177</v>
      </c>
      <c r="C79" s="35" t="s">
        <v>2</v>
      </c>
      <c r="D79" s="8"/>
      <c r="E79" s="209"/>
      <c r="F79" s="8"/>
      <c r="G79" s="9"/>
      <c r="H79" s="120"/>
      <c r="I79" s="4"/>
      <c r="J79" s="4"/>
      <c r="K79" s="4"/>
      <c r="L79" s="4"/>
      <c r="M79" s="4"/>
      <c r="N79" s="4"/>
      <c r="O79" s="183"/>
      <c r="P79" s="4"/>
      <c r="Q79" s="8"/>
      <c r="R79" s="3"/>
      <c r="S79" s="3"/>
      <c r="T79" s="3"/>
      <c r="U79" s="3"/>
      <c r="V79" s="7"/>
      <c r="W79" s="6"/>
      <c r="X79" s="6"/>
      <c r="Y79" s="6"/>
      <c r="Z79" s="7"/>
      <c r="AA79" s="6"/>
      <c r="AB79" s="6"/>
      <c r="AC79" s="6"/>
      <c r="AD79" s="7"/>
      <c r="AE79" s="6"/>
      <c r="AF79" s="6"/>
      <c r="AG79" s="6"/>
      <c r="AH79" s="5"/>
      <c r="AI79" s="4"/>
      <c r="AJ79" s="4"/>
      <c r="AK79" s="4"/>
      <c r="AL79" s="4"/>
      <c r="AM79" s="4"/>
      <c r="AN79" s="4"/>
      <c r="AO79" s="3"/>
      <c r="AP79" s="3"/>
      <c r="AQ79" s="3"/>
    </row>
    <row r="80" spans="2:43" ht="69" customHeight="1" x14ac:dyDescent="0.25">
      <c r="B80" s="11" t="s">
        <v>177</v>
      </c>
      <c r="C80" s="10" t="s">
        <v>181</v>
      </c>
      <c r="D80" s="121">
        <v>1</v>
      </c>
      <c r="E80" s="244">
        <v>1</v>
      </c>
      <c r="F80" s="70">
        <f t="shared" ref="F80:F86" si="69">SUM(G80:N80)</f>
        <v>0</v>
      </c>
      <c r="G80" s="120">
        <v>0</v>
      </c>
      <c r="H80" s="120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249">
        <v>1</v>
      </c>
      <c r="P80" s="4">
        <v>0</v>
      </c>
      <c r="Q80" s="12">
        <f t="shared" ref="Q80:Q85" si="70">SUM(R80:U80)</f>
        <v>0</v>
      </c>
      <c r="R80" s="3">
        <v>0</v>
      </c>
      <c r="S80" s="3">
        <v>0</v>
      </c>
      <c r="T80" s="3">
        <v>0</v>
      </c>
      <c r="U80" s="3">
        <v>0</v>
      </c>
      <c r="V80" s="7">
        <f t="shared" ref="V80:V86" si="71">SUM(W80:Y80)</f>
        <v>40.200000000000003</v>
      </c>
      <c r="W80" s="6">
        <v>0</v>
      </c>
      <c r="X80" s="6">
        <v>27.9</v>
      </c>
      <c r="Y80" s="6">
        <v>12.3</v>
      </c>
      <c r="Z80" s="7">
        <f t="shared" ref="Z80:Z86" si="72">SUM(AA80:AC80)</f>
        <v>38.1</v>
      </c>
      <c r="AA80" s="6">
        <v>0</v>
      </c>
      <c r="AB80" s="6">
        <v>26.7</v>
      </c>
      <c r="AC80" s="6">
        <v>11.4</v>
      </c>
      <c r="AD80" s="7">
        <f t="shared" ref="AD80:AD86" si="73">SUM(AE80:AG80)</f>
        <v>38.1</v>
      </c>
      <c r="AE80" s="6">
        <v>0</v>
      </c>
      <c r="AF80" s="6">
        <v>26.7</v>
      </c>
      <c r="AG80" s="6">
        <v>11.4</v>
      </c>
      <c r="AH80" s="194">
        <f t="shared" ref="AH80:AH86" si="74">SUM(AI80:AN80)</f>
        <v>1</v>
      </c>
      <c r="AI80" s="4">
        <v>1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184" t="s">
        <v>327</v>
      </c>
      <c r="AP80" s="184" t="s">
        <v>327</v>
      </c>
      <c r="AQ80" s="3"/>
    </row>
    <row r="81" spans="1:43" ht="57.75" customHeight="1" x14ac:dyDescent="0.25">
      <c r="B81" s="11" t="s">
        <v>177</v>
      </c>
      <c r="C81" s="10" t="s">
        <v>180</v>
      </c>
      <c r="D81" s="105">
        <v>1</v>
      </c>
      <c r="E81" s="248">
        <v>1</v>
      </c>
      <c r="F81" s="70">
        <f t="shared" si="69"/>
        <v>0</v>
      </c>
      <c r="G81" s="104">
        <v>0</v>
      </c>
      <c r="H81" s="120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183">
        <v>1</v>
      </c>
      <c r="P81" s="4">
        <v>0</v>
      </c>
      <c r="Q81" s="12">
        <f t="shared" si="70"/>
        <v>0</v>
      </c>
      <c r="R81" s="3">
        <v>0</v>
      </c>
      <c r="S81" s="3">
        <v>0</v>
      </c>
      <c r="T81" s="3">
        <v>0</v>
      </c>
      <c r="U81" s="3">
        <v>0</v>
      </c>
      <c r="V81" s="7">
        <f t="shared" si="71"/>
        <v>2425.5800000000004</v>
      </c>
      <c r="W81" s="6">
        <v>0</v>
      </c>
      <c r="X81" s="6">
        <v>2304.3000000000002</v>
      </c>
      <c r="Y81" s="6">
        <v>121.28</v>
      </c>
      <c r="Z81" s="7">
        <f t="shared" si="72"/>
        <v>2425.5800000000004</v>
      </c>
      <c r="AA81" s="6">
        <v>0</v>
      </c>
      <c r="AB81" s="6">
        <v>2304.3000000000002</v>
      </c>
      <c r="AC81" s="6">
        <v>121.28</v>
      </c>
      <c r="AD81" s="7">
        <f t="shared" si="73"/>
        <v>2425.5800000000004</v>
      </c>
      <c r="AE81" s="6">
        <v>0</v>
      </c>
      <c r="AF81" s="193">
        <v>2304.3000000000002</v>
      </c>
      <c r="AG81" s="193">
        <v>121.28</v>
      </c>
      <c r="AH81" s="194">
        <f t="shared" si="74"/>
        <v>0</v>
      </c>
      <c r="AI81" s="183">
        <v>0</v>
      </c>
      <c r="AJ81" s="183">
        <v>0</v>
      </c>
      <c r="AK81" s="183">
        <v>0</v>
      </c>
      <c r="AL81" s="183">
        <v>0</v>
      </c>
      <c r="AM81" s="183">
        <v>0</v>
      </c>
      <c r="AN81" s="183">
        <v>0</v>
      </c>
      <c r="AO81" s="180" t="s">
        <v>294</v>
      </c>
      <c r="AP81" s="180" t="s">
        <v>295</v>
      </c>
      <c r="AQ81" s="3"/>
    </row>
    <row r="82" spans="1:43" ht="55.5" customHeight="1" x14ac:dyDescent="0.25">
      <c r="B82" s="11" t="s">
        <v>177</v>
      </c>
      <c r="C82" s="10" t="s">
        <v>179</v>
      </c>
      <c r="D82" s="33">
        <v>0</v>
      </c>
      <c r="E82" s="196">
        <v>0</v>
      </c>
      <c r="F82" s="70">
        <f t="shared" si="69"/>
        <v>1</v>
      </c>
      <c r="G82" s="34">
        <v>0</v>
      </c>
      <c r="H82" s="120">
        <v>1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183">
        <v>0</v>
      </c>
      <c r="P82" s="4">
        <v>0</v>
      </c>
      <c r="Q82" s="12">
        <f t="shared" si="70"/>
        <v>0</v>
      </c>
      <c r="R82" s="3">
        <v>0</v>
      </c>
      <c r="S82" s="3">
        <v>0</v>
      </c>
      <c r="T82" s="3">
        <v>0</v>
      </c>
      <c r="U82" s="3">
        <v>0</v>
      </c>
      <c r="V82" s="7">
        <f t="shared" si="71"/>
        <v>0</v>
      </c>
      <c r="W82" s="6">
        <v>0</v>
      </c>
      <c r="X82" s="6">
        <v>0</v>
      </c>
      <c r="Y82" s="6">
        <v>0</v>
      </c>
      <c r="Z82" s="7">
        <f t="shared" si="72"/>
        <v>0</v>
      </c>
      <c r="AA82" s="6">
        <v>0</v>
      </c>
      <c r="AB82" s="6">
        <v>0</v>
      </c>
      <c r="AC82" s="6">
        <v>0</v>
      </c>
      <c r="AD82" s="7">
        <f t="shared" si="73"/>
        <v>0</v>
      </c>
      <c r="AE82" s="6">
        <v>0</v>
      </c>
      <c r="AF82" s="6">
        <v>0</v>
      </c>
      <c r="AG82" s="6">
        <v>0</v>
      </c>
      <c r="AH82" s="5">
        <f t="shared" si="74"/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3"/>
      <c r="AP82" s="3"/>
      <c r="AQ82" s="3"/>
    </row>
    <row r="83" spans="1:43" ht="66.75" customHeight="1" x14ac:dyDescent="0.25">
      <c r="B83" s="11" t="s">
        <v>177</v>
      </c>
      <c r="C83" s="10" t="s">
        <v>178</v>
      </c>
      <c r="D83" s="12">
        <v>1</v>
      </c>
      <c r="E83" s="12">
        <v>1</v>
      </c>
      <c r="F83" s="70">
        <f t="shared" si="69"/>
        <v>0</v>
      </c>
      <c r="G83" s="13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183">
        <v>1</v>
      </c>
      <c r="P83" s="4">
        <v>0</v>
      </c>
      <c r="Q83" s="12">
        <f t="shared" si="70"/>
        <v>0</v>
      </c>
      <c r="R83" s="3">
        <v>0</v>
      </c>
      <c r="S83" s="3">
        <v>0</v>
      </c>
      <c r="T83" s="3">
        <v>0</v>
      </c>
      <c r="U83" s="3">
        <v>0</v>
      </c>
      <c r="V83" s="7">
        <f>SUM(W83:Y83)</f>
        <v>199.22</v>
      </c>
      <c r="W83" s="6">
        <v>0</v>
      </c>
      <c r="X83" s="239">
        <v>198.97</v>
      </c>
      <c r="Y83" s="239">
        <v>0.25</v>
      </c>
      <c r="Z83" s="7">
        <f>SUM(AA83:AC83)</f>
        <v>88.740000000000009</v>
      </c>
      <c r="AA83" s="6">
        <v>0</v>
      </c>
      <c r="AB83" s="6">
        <v>88.65</v>
      </c>
      <c r="AC83" s="6">
        <v>0.09</v>
      </c>
      <c r="AD83" s="7">
        <f>SUM(AE83:AG83)</f>
        <v>88.740000000000009</v>
      </c>
      <c r="AE83" s="193">
        <v>0</v>
      </c>
      <c r="AF83" s="238">
        <v>88.65</v>
      </c>
      <c r="AG83" s="238">
        <v>0.09</v>
      </c>
      <c r="AH83" s="194">
        <f t="shared" si="74"/>
        <v>2</v>
      </c>
      <c r="AI83" s="183">
        <v>1</v>
      </c>
      <c r="AJ83" s="183">
        <v>0</v>
      </c>
      <c r="AK83" s="183">
        <v>0</v>
      </c>
      <c r="AL83" s="183">
        <v>0</v>
      </c>
      <c r="AM83" s="183">
        <v>0</v>
      </c>
      <c r="AN83" s="183">
        <v>1</v>
      </c>
      <c r="AO83" s="3" t="s">
        <v>296</v>
      </c>
      <c r="AP83" s="3" t="s">
        <v>296</v>
      </c>
      <c r="AQ83" s="3"/>
    </row>
    <row r="84" spans="1:43" ht="36.75" customHeight="1" x14ac:dyDescent="0.25">
      <c r="B84" s="72" t="s">
        <v>177</v>
      </c>
      <c r="C84" s="71" t="s">
        <v>176</v>
      </c>
      <c r="D84" s="70">
        <v>0</v>
      </c>
      <c r="E84" s="70">
        <v>0</v>
      </c>
      <c r="F84" s="70">
        <f t="shared" si="69"/>
        <v>1</v>
      </c>
      <c r="G84" s="69">
        <v>0</v>
      </c>
      <c r="H84" s="66">
        <v>1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199">
        <v>0</v>
      </c>
      <c r="P84" s="66">
        <v>0</v>
      </c>
      <c r="Q84" s="12">
        <f t="shared" si="70"/>
        <v>0</v>
      </c>
      <c r="R84" s="65">
        <v>0</v>
      </c>
      <c r="S84" s="65">
        <v>0</v>
      </c>
      <c r="T84" s="65">
        <v>0</v>
      </c>
      <c r="U84" s="65">
        <v>0</v>
      </c>
      <c r="V84" s="7">
        <f t="shared" si="71"/>
        <v>0</v>
      </c>
      <c r="W84" s="67">
        <v>0</v>
      </c>
      <c r="X84" s="67">
        <v>0</v>
      </c>
      <c r="Y84" s="67">
        <v>0</v>
      </c>
      <c r="Z84" s="7">
        <f t="shared" si="72"/>
        <v>0</v>
      </c>
      <c r="AA84" s="67">
        <v>0</v>
      </c>
      <c r="AB84" s="67">
        <v>0</v>
      </c>
      <c r="AC84" s="67">
        <v>0</v>
      </c>
      <c r="AD84" s="7">
        <f t="shared" si="73"/>
        <v>0</v>
      </c>
      <c r="AE84" s="67">
        <v>0</v>
      </c>
      <c r="AF84" s="67">
        <v>0</v>
      </c>
      <c r="AG84" s="67">
        <v>0</v>
      </c>
      <c r="AH84" s="5">
        <v>0</v>
      </c>
      <c r="AI84" s="66">
        <v>0</v>
      </c>
      <c r="AJ84" s="66">
        <v>0</v>
      </c>
      <c r="AK84" s="66">
        <v>0</v>
      </c>
      <c r="AL84" s="66">
        <v>0</v>
      </c>
      <c r="AM84" s="66">
        <v>0</v>
      </c>
      <c r="AN84" s="66">
        <v>0</v>
      </c>
      <c r="AO84" s="65"/>
      <c r="AP84" s="65"/>
      <c r="AQ84" s="65"/>
    </row>
    <row r="85" spans="1:43" s="64" customFormat="1" ht="94.7" customHeight="1" x14ac:dyDescent="0.25">
      <c r="B85" s="32" t="s">
        <v>164</v>
      </c>
      <c r="C85" s="31" t="s">
        <v>175</v>
      </c>
      <c r="D85" s="27">
        <f>IF(E85&gt;0,1,0)</f>
        <v>1</v>
      </c>
      <c r="E85" s="48">
        <f>E86+E89+E96</f>
        <v>3</v>
      </c>
      <c r="F85" s="48">
        <f t="shared" si="69"/>
        <v>1</v>
      </c>
      <c r="G85" s="47">
        <f t="shared" ref="G85:P85" si="75">G86+G89+G96</f>
        <v>0</v>
      </c>
      <c r="H85" s="47">
        <f t="shared" si="75"/>
        <v>0</v>
      </c>
      <c r="I85" s="47">
        <f t="shared" si="75"/>
        <v>0</v>
      </c>
      <c r="J85" s="47">
        <f t="shared" si="75"/>
        <v>0</v>
      </c>
      <c r="K85" s="47">
        <f t="shared" si="75"/>
        <v>0</v>
      </c>
      <c r="L85" s="47">
        <f t="shared" si="75"/>
        <v>0</v>
      </c>
      <c r="M85" s="47">
        <f t="shared" si="75"/>
        <v>0</v>
      </c>
      <c r="N85" s="47">
        <f t="shared" si="75"/>
        <v>1</v>
      </c>
      <c r="O85" s="47">
        <f>O86+O89+O96</f>
        <v>3</v>
      </c>
      <c r="P85" s="47">
        <f t="shared" si="75"/>
        <v>0</v>
      </c>
      <c r="Q85" s="46">
        <f t="shared" si="70"/>
        <v>2</v>
      </c>
      <c r="R85" s="51">
        <f>R86+R89+R96</f>
        <v>1</v>
      </c>
      <c r="S85" s="51">
        <f>S86+S89+S96</f>
        <v>1</v>
      </c>
      <c r="T85" s="51">
        <f>T86+T89+T96</f>
        <v>0</v>
      </c>
      <c r="U85" s="51">
        <f>U86+U89+U96</f>
        <v>0</v>
      </c>
      <c r="V85" s="50">
        <f t="shared" si="71"/>
        <v>2278.4</v>
      </c>
      <c r="W85" s="49">
        <f>W86+W89+W96</f>
        <v>0</v>
      </c>
      <c r="X85" s="49">
        <f>X86+X89+X96</f>
        <v>2250</v>
      </c>
      <c r="Y85" s="49">
        <f>Y86+Y89+Y96</f>
        <v>28.4</v>
      </c>
      <c r="Z85" s="50">
        <f t="shared" si="72"/>
        <v>1653.8999999999999</v>
      </c>
      <c r="AA85" s="49">
        <f>AA86+AA89+AA96</f>
        <v>0</v>
      </c>
      <c r="AB85" s="49">
        <f>AB86+AB89+AB96</f>
        <v>1634.1</v>
      </c>
      <c r="AC85" s="49">
        <f>AC86+AC89+AC96</f>
        <v>19.8</v>
      </c>
      <c r="AD85" s="50">
        <f t="shared" si="73"/>
        <v>1653.8999999999999</v>
      </c>
      <c r="AE85" s="49">
        <f>AE86+AE89+AE96</f>
        <v>0</v>
      </c>
      <c r="AF85" s="49">
        <f>AF86+AF89+AF96</f>
        <v>1634.1</v>
      </c>
      <c r="AG85" s="49">
        <f>AG86+AG89+AG96</f>
        <v>19.8</v>
      </c>
      <c r="AH85" s="48">
        <f t="shared" si="74"/>
        <v>1</v>
      </c>
      <c r="AI85" s="47">
        <f t="shared" ref="AI85:AN85" si="76">AI86+AI89+AI96</f>
        <v>1</v>
      </c>
      <c r="AJ85" s="47">
        <f t="shared" si="76"/>
        <v>0</v>
      </c>
      <c r="AK85" s="47">
        <f t="shared" si="76"/>
        <v>0</v>
      </c>
      <c r="AL85" s="47">
        <f t="shared" si="76"/>
        <v>0</v>
      </c>
      <c r="AM85" s="47">
        <f t="shared" si="76"/>
        <v>0</v>
      </c>
      <c r="AN85" s="47">
        <f t="shared" si="76"/>
        <v>0</v>
      </c>
      <c r="AO85" s="46"/>
      <c r="AP85" s="46"/>
      <c r="AQ85" s="46"/>
    </row>
    <row r="86" spans="1:43" ht="25.5" customHeight="1" x14ac:dyDescent="0.25">
      <c r="B86" s="89" t="s">
        <v>164</v>
      </c>
      <c r="C86" s="88" t="s">
        <v>174</v>
      </c>
      <c r="D86" s="43">
        <f>IF(E86&gt;0,1,0)</f>
        <v>0</v>
      </c>
      <c r="E86" s="119">
        <f>SUM(E88)</f>
        <v>0</v>
      </c>
      <c r="F86" s="41">
        <f t="shared" si="69"/>
        <v>0</v>
      </c>
      <c r="G86" s="117">
        <f t="shared" ref="G86:P86" si="77">G88</f>
        <v>0</v>
      </c>
      <c r="H86" s="117">
        <f t="shared" si="77"/>
        <v>0</v>
      </c>
      <c r="I86" s="117">
        <f t="shared" si="77"/>
        <v>0</v>
      </c>
      <c r="J86" s="117">
        <f t="shared" si="77"/>
        <v>0</v>
      </c>
      <c r="K86" s="117">
        <f t="shared" si="77"/>
        <v>0</v>
      </c>
      <c r="L86" s="117">
        <f t="shared" si="77"/>
        <v>0</v>
      </c>
      <c r="M86" s="117">
        <f t="shared" si="77"/>
        <v>0</v>
      </c>
      <c r="N86" s="117">
        <f t="shared" si="77"/>
        <v>0</v>
      </c>
      <c r="O86" s="131">
        <f t="shared" si="77"/>
        <v>0</v>
      </c>
      <c r="P86" s="131">
        <f t="shared" si="77"/>
        <v>0</v>
      </c>
      <c r="Q86" s="119"/>
      <c r="R86" s="83">
        <f>R88</f>
        <v>0</v>
      </c>
      <c r="S86" s="83">
        <f>S88</f>
        <v>0</v>
      </c>
      <c r="T86" s="83">
        <f>T88</f>
        <v>0</v>
      </c>
      <c r="U86" s="83">
        <f>U88</f>
        <v>0</v>
      </c>
      <c r="V86" s="86">
        <f t="shared" si="71"/>
        <v>0</v>
      </c>
      <c r="W86" s="132">
        <f>W88</f>
        <v>0</v>
      </c>
      <c r="X86" s="132">
        <f>X88</f>
        <v>0</v>
      </c>
      <c r="Y86" s="132">
        <f>Y88</f>
        <v>0</v>
      </c>
      <c r="Z86" s="86">
        <f t="shared" si="72"/>
        <v>0</v>
      </c>
      <c r="AA86" s="132">
        <f>AA88</f>
        <v>0</v>
      </c>
      <c r="AB86" s="132">
        <f>AB88</f>
        <v>0</v>
      </c>
      <c r="AC86" s="132">
        <f>AC88</f>
        <v>0</v>
      </c>
      <c r="AD86" s="86">
        <f t="shared" si="73"/>
        <v>0</v>
      </c>
      <c r="AE86" s="132">
        <f>AE88</f>
        <v>0</v>
      </c>
      <c r="AF86" s="132">
        <f>AF88</f>
        <v>0</v>
      </c>
      <c r="AG86" s="132">
        <f>AG88</f>
        <v>0</v>
      </c>
      <c r="AH86" s="41">
        <f t="shared" si="74"/>
        <v>0</v>
      </c>
      <c r="AI86" s="131">
        <f t="shared" ref="AI86:AN86" si="78">AI88</f>
        <v>0</v>
      </c>
      <c r="AJ86" s="131">
        <f t="shared" si="78"/>
        <v>0</v>
      </c>
      <c r="AK86" s="131">
        <f t="shared" si="78"/>
        <v>0</v>
      </c>
      <c r="AL86" s="131">
        <f t="shared" si="78"/>
        <v>0</v>
      </c>
      <c r="AM86" s="131">
        <f t="shared" si="78"/>
        <v>0</v>
      </c>
      <c r="AN86" s="131">
        <f t="shared" si="78"/>
        <v>0</v>
      </c>
      <c r="AO86" s="83"/>
      <c r="AP86" s="83"/>
      <c r="AQ86" s="83"/>
    </row>
    <row r="87" spans="1:43" ht="21.2" customHeight="1" x14ac:dyDescent="0.25">
      <c r="B87" s="11" t="s">
        <v>164</v>
      </c>
      <c r="C87" s="14" t="s">
        <v>2</v>
      </c>
      <c r="D87" s="12"/>
      <c r="E87" s="12"/>
      <c r="F87" s="12"/>
      <c r="G87" s="13"/>
      <c r="H87" s="4"/>
      <c r="I87" s="4"/>
      <c r="J87" s="4"/>
      <c r="K87" s="4"/>
      <c r="L87" s="4"/>
      <c r="M87" s="4"/>
      <c r="N87" s="4"/>
      <c r="O87" s="183"/>
      <c r="P87" s="4"/>
      <c r="Q87" s="12"/>
      <c r="R87" s="3"/>
      <c r="S87" s="3"/>
      <c r="T87" s="3"/>
      <c r="U87" s="3"/>
      <c r="V87" s="7"/>
      <c r="W87" s="6"/>
      <c r="X87" s="6"/>
      <c r="Y87" s="6"/>
      <c r="Z87" s="7"/>
      <c r="AA87" s="6"/>
      <c r="AB87" s="6"/>
      <c r="AC87" s="6"/>
      <c r="AD87" s="7"/>
      <c r="AE87" s="6"/>
      <c r="AF87" s="6"/>
      <c r="AG87" s="6"/>
      <c r="AH87" s="5"/>
      <c r="AI87" s="4"/>
      <c r="AJ87" s="4"/>
      <c r="AK87" s="4"/>
      <c r="AL87" s="4"/>
      <c r="AM87" s="4"/>
      <c r="AN87" s="4"/>
      <c r="AO87" s="3"/>
      <c r="AP87" s="3"/>
      <c r="AQ87" s="3"/>
    </row>
    <row r="88" spans="1:43" ht="99" customHeight="1" x14ac:dyDescent="0.25">
      <c r="B88" s="11" t="s">
        <v>164</v>
      </c>
      <c r="C88" s="10" t="s">
        <v>173</v>
      </c>
      <c r="D88" s="12">
        <v>0</v>
      </c>
      <c r="E88" s="12">
        <v>0</v>
      </c>
      <c r="F88" s="70">
        <f>SUM(G88:N88)</f>
        <v>0</v>
      </c>
      <c r="G88" s="13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183">
        <v>0</v>
      </c>
      <c r="P88" s="4">
        <v>0</v>
      </c>
      <c r="Q88" s="12">
        <f>SUM(R88:U88)</f>
        <v>0</v>
      </c>
      <c r="R88" s="3">
        <v>0</v>
      </c>
      <c r="S88" s="3">
        <v>0</v>
      </c>
      <c r="T88" s="3">
        <v>0</v>
      </c>
      <c r="U88" s="3">
        <v>0</v>
      </c>
      <c r="V88" s="7">
        <f>SUM(W88:Y88)</f>
        <v>0</v>
      </c>
      <c r="W88" s="6">
        <v>0</v>
      </c>
      <c r="X88" s="6">
        <v>0</v>
      </c>
      <c r="Y88" s="6">
        <v>0</v>
      </c>
      <c r="Z88" s="7">
        <f>SUM(AA88:AC88)</f>
        <v>0</v>
      </c>
      <c r="AA88" s="6">
        <v>0</v>
      </c>
      <c r="AB88" s="6">
        <v>0</v>
      </c>
      <c r="AC88" s="6">
        <v>0</v>
      </c>
      <c r="AD88" s="7">
        <f>SUM(AE88:AG88)</f>
        <v>0</v>
      </c>
      <c r="AE88" s="6">
        <v>0</v>
      </c>
      <c r="AF88" s="6">
        <v>0</v>
      </c>
      <c r="AG88" s="6">
        <v>0</v>
      </c>
      <c r="AH88" s="5">
        <f>SUM(AI88:AN88)</f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3"/>
      <c r="AP88" s="3"/>
      <c r="AQ88" s="3"/>
    </row>
    <row r="89" spans="1:43" ht="69" customHeight="1" x14ac:dyDescent="0.25">
      <c r="B89" s="24" t="s">
        <v>164</v>
      </c>
      <c r="C89" s="98" t="s">
        <v>172</v>
      </c>
      <c r="D89" s="22">
        <f>IF(E89&gt;0,1,0)</f>
        <v>1</v>
      </c>
      <c r="E89" s="20">
        <f>SUM(E91:E95)</f>
        <v>2</v>
      </c>
      <c r="F89" s="20">
        <f>SUM(G89:N89)</f>
        <v>1</v>
      </c>
      <c r="G89" s="21">
        <f t="shared" ref="G89:P89" si="79">SUM(G91:G95)</f>
        <v>0</v>
      </c>
      <c r="H89" s="21">
        <f t="shared" si="79"/>
        <v>0</v>
      </c>
      <c r="I89" s="21">
        <f t="shared" si="79"/>
        <v>0</v>
      </c>
      <c r="J89" s="21">
        <f t="shared" si="79"/>
        <v>0</v>
      </c>
      <c r="K89" s="21">
        <f t="shared" si="79"/>
        <v>0</v>
      </c>
      <c r="L89" s="21">
        <f t="shared" si="79"/>
        <v>0</v>
      </c>
      <c r="M89" s="21">
        <f t="shared" si="79"/>
        <v>0</v>
      </c>
      <c r="N89" s="21">
        <f t="shared" si="79"/>
        <v>1</v>
      </c>
      <c r="O89" s="21">
        <f t="shared" si="79"/>
        <v>2</v>
      </c>
      <c r="P89" s="21">
        <f t="shared" si="79"/>
        <v>0</v>
      </c>
      <c r="Q89" s="92">
        <f>SUM(R89:U89)</f>
        <v>1</v>
      </c>
      <c r="R89" s="15">
        <f>SUM(R91:R95)</f>
        <v>1</v>
      </c>
      <c r="S89" s="15">
        <f>SUM(S91:S95)</f>
        <v>0</v>
      </c>
      <c r="T89" s="15">
        <f>SUM(T91:T95)</f>
        <v>0</v>
      </c>
      <c r="U89" s="15">
        <f>SUM(U91:U95)</f>
        <v>0</v>
      </c>
      <c r="V89" s="81">
        <f>SUM(W89:Y89)</f>
        <v>2278.4</v>
      </c>
      <c r="W89" s="18">
        <f>SUM(W91:W95)</f>
        <v>0</v>
      </c>
      <c r="X89" s="18">
        <f>SUM(X91:X95)</f>
        <v>2250</v>
      </c>
      <c r="Y89" s="18">
        <f>SUM(Y91:Y95)</f>
        <v>28.4</v>
      </c>
      <c r="Z89" s="81">
        <f>SUM(AA89:AC89)</f>
        <v>1653.8999999999999</v>
      </c>
      <c r="AA89" s="18">
        <f>SUM(AA91:AA95)</f>
        <v>0</v>
      </c>
      <c r="AB89" s="18">
        <f>SUM(AB91:AB95)</f>
        <v>1634.1</v>
      </c>
      <c r="AC89" s="18">
        <f>SUM(AC91:AC95)</f>
        <v>19.8</v>
      </c>
      <c r="AD89" s="81">
        <f>SUM(AE89:AG89)</f>
        <v>1653.8999999999999</v>
      </c>
      <c r="AE89" s="18">
        <f>SUM(AE91:AE95)</f>
        <v>0</v>
      </c>
      <c r="AF89" s="18">
        <f>SUM(AF91:AF95)</f>
        <v>1634.1</v>
      </c>
      <c r="AG89" s="18">
        <f>SUM(AG91:AG95)</f>
        <v>19.8</v>
      </c>
      <c r="AH89" s="20">
        <f>SUM(AI89:AN89)</f>
        <v>1</v>
      </c>
      <c r="AI89" s="16">
        <f t="shared" ref="AI89:AN89" si="80">SUM(AI91:AI95)</f>
        <v>1</v>
      </c>
      <c r="AJ89" s="16">
        <f t="shared" si="80"/>
        <v>0</v>
      </c>
      <c r="AK89" s="16">
        <f t="shared" si="80"/>
        <v>0</v>
      </c>
      <c r="AL89" s="16">
        <f t="shared" si="80"/>
        <v>0</v>
      </c>
      <c r="AM89" s="16">
        <f t="shared" si="80"/>
        <v>0</v>
      </c>
      <c r="AN89" s="16">
        <f t="shared" si="80"/>
        <v>0</v>
      </c>
      <c r="AO89" s="15"/>
      <c r="AP89" s="15"/>
      <c r="AQ89" s="15"/>
    </row>
    <row r="90" spans="1:43" ht="18.75" customHeight="1" x14ac:dyDescent="0.25">
      <c r="B90" s="11" t="s">
        <v>164</v>
      </c>
      <c r="C90" s="64" t="s">
        <v>2</v>
      </c>
      <c r="D90" s="33"/>
      <c r="E90" s="196"/>
      <c r="F90" s="33"/>
      <c r="G90" s="34"/>
      <c r="H90" s="4"/>
      <c r="I90" s="4"/>
      <c r="J90" s="4"/>
      <c r="K90" s="4"/>
      <c r="L90" s="4"/>
      <c r="M90" s="4"/>
      <c r="N90" s="4"/>
      <c r="O90" s="183"/>
      <c r="P90" s="4"/>
      <c r="Q90" s="33"/>
      <c r="R90" s="3"/>
      <c r="S90" s="3"/>
      <c r="T90" s="3"/>
      <c r="U90" s="3"/>
      <c r="V90" s="7"/>
      <c r="W90" s="6"/>
      <c r="X90" s="6"/>
      <c r="Y90" s="6"/>
      <c r="Z90" s="7"/>
      <c r="AA90" s="6"/>
      <c r="AB90" s="6"/>
      <c r="AC90" s="6"/>
      <c r="AD90" s="7"/>
      <c r="AE90" s="6"/>
      <c r="AF90" s="6"/>
      <c r="AG90" s="6"/>
      <c r="AH90" s="5"/>
      <c r="AI90" s="4"/>
      <c r="AJ90" s="4"/>
      <c r="AK90" s="4"/>
      <c r="AL90" s="4"/>
      <c r="AM90" s="4"/>
      <c r="AN90" s="4"/>
      <c r="AO90" s="3"/>
      <c r="AP90" s="3"/>
      <c r="AQ90" s="3"/>
    </row>
    <row r="91" spans="1:43" ht="70.5" customHeight="1" x14ac:dyDescent="0.25">
      <c r="B91" s="11" t="s">
        <v>164</v>
      </c>
      <c r="C91" s="10" t="s">
        <v>171</v>
      </c>
      <c r="D91" s="12">
        <v>1</v>
      </c>
      <c r="E91" s="12">
        <v>1</v>
      </c>
      <c r="F91" s="70">
        <f t="shared" ref="F91:F96" si="81">SUM(G91:N91)</f>
        <v>0</v>
      </c>
      <c r="G91" s="13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183">
        <v>1</v>
      </c>
      <c r="P91" s="4">
        <v>0</v>
      </c>
      <c r="Q91" s="70">
        <f t="shared" ref="Q91:Q96" si="82">SUM(R91:U91)</f>
        <v>0</v>
      </c>
      <c r="R91" s="3">
        <v>0</v>
      </c>
      <c r="S91" s="3">
        <v>0</v>
      </c>
      <c r="T91" s="3">
        <v>0</v>
      </c>
      <c r="U91" s="3">
        <v>0</v>
      </c>
      <c r="V91" s="7">
        <f t="shared" ref="V91:V96" si="83">SUM(W91:Y91)</f>
        <v>2278.4</v>
      </c>
      <c r="W91" s="6">
        <v>0</v>
      </c>
      <c r="X91" s="6">
        <v>2250</v>
      </c>
      <c r="Y91" s="6">
        <v>28.4</v>
      </c>
      <c r="Z91" s="7">
        <f t="shared" ref="Z91:Z96" si="84">SUM(AA91:AC91)</f>
        <v>1653.8999999999999</v>
      </c>
      <c r="AA91" s="193"/>
      <c r="AB91" s="193">
        <v>1634.1</v>
      </c>
      <c r="AC91" s="193">
        <v>19.8</v>
      </c>
      <c r="AD91" s="7">
        <f t="shared" ref="AD91:AD96" si="85">SUM(AE91:AG91)</f>
        <v>1653.8999999999999</v>
      </c>
      <c r="AE91" s="6">
        <v>0</v>
      </c>
      <c r="AF91" s="6">
        <v>1634.1</v>
      </c>
      <c r="AG91" s="6">
        <v>19.8</v>
      </c>
      <c r="AH91" s="194">
        <f t="shared" ref="AH91:AH96" si="86">SUM(AI91:AN91)</f>
        <v>1</v>
      </c>
      <c r="AI91" s="183">
        <v>1</v>
      </c>
      <c r="AJ91" s="183">
        <v>0</v>
      </c>
      <c r="AK91" s="183">
        <v>0</v>
      </c>
      <c r="AL91" s="183">
        <v>0</v>
      </c>
      <c r="AM91" s="183">
        <v>0</v>
      </c>
      <c r="AN91" s="183">
        <v>0</v>
      </c>
      <c r="AO91" s="181" t="s">
        <v>297</v>
      </c>
      <c r="AP91" s="181" t="s">
        <v>297</v>
      </c>
      <c r="AQ91" s="3"/>
    </row>
    <row r="92" spans="1:43" ht="57.2" customHeight="1" x14ac:dyDescent="0.25">
      <c r="B92" s="11" t="s">
        <v>164</v>
      </c>
      <c r="C92" s="10" t="s">
        <v>170</v>
      </c>
      <c r="D92" s="8">
        <v>1</v>
      </c>
      <c r="E92" s="209">
        <v>1</v>
      </c>
      <c r="F92" s="70">
        <f t="shared" si="81"/>
        <v>0</v>
      </c>
      <c r="G92" s="9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183">
        <v>1</v>
      </c>
      <c r="P92" s="4">
        <v>0</v>
      </c>
      <c r="Q92" s="70">
        <f t="shared" si="82"/>
        <v>1</v>
      </c>
      <c r="R92" s="3">
        <v>1</v>
      </c>
      <c r="S92" s="3">
        <v>0</v>
      </c>
      <c r="T92" s="3">
        <v>0</v>
      </c>
      <c r="U92" s="3">
        <v>0</v>
      </c>
      <c r="V92" s="7">
        <f t="shared" si="83"/>
        <v>0</v>
      </c>
      <c r="W92" s="6">
        <v>0</v>
      </c>
      <c r="X92" s="6">
        <v>0</v>
      </c>
      <c r="Y92" s="6">
        <v>0</v>
      </c>
      <c r="Z92" s="7">
        <f t="shared" si="84"/>
        <v>0</v>
      </c>
      <c r="AA92" s="6">
        <v>0</v>
      </c>
      <c r="AB92" s="6">
        <v>0</v>
      </c>
      <c r="AC92" s="6">
        <v>0</v>
      </c>
      <c r="AD92" s="7">
        <f t="shared" si="85"/>
        <v>0</v>
      </c>
      <c r="AE92" s="6">
        <v>0</v>
      </c>
      <c r="AF92" s="6">
        <v>0</v>
      </c>
      <c r="AG92" s="6">
        <v>0</v>
      </c>
      <c r="AH92" s="5">
        <f t="shared" si="86"/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3"/>
      <c r="AP92" s="3"/>
      <c r="AQ92" s="3"/>
    </row>
    <row r="93" spans="1:43" ht="65.25" x14ac:dyDescent="0.25">
      <c r="B93" s="11" t="s">
        <v>164</v>
      </c>
      <c r="C93" s="10" t="s">
        <v>169</v>
      </c>
      <c r="D93" s="121">
        <v>0</v>
      </c>
      <c r="E93" s="191">
        <v>0</v>
      </c>
      <c r="F93" s="70">
        <f t="shared" si="81"/>
        <v>0</v>
      </c>
      <c r="G93" s="120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183">
        <v>0</v>
      </c>
      <c r="P93" s="4">
        <v>0</v>
      </c>
      <c r="Q93" s="70">
        <f t="shared" si="82"/>
        <v>0</v>
      </c>
      <c r="R93" s="3">
        <v>0</v>
      </c>
      <c r="S93" s="3">
        <v>0</v>
      </c>
      <c r="T93" s="3">
        <v>0</v>
      </c>
      <c r="U93" s="3">
        <v>0</v>
      </c>
      <c r="V93" s="7">
        <f t="shared" si="83"/>
        <v>0</v>
      </c>
      <c r="W93" s="6">
        <v>0</v>
      </c>
      <c r="X93" s="6">
        <v>0</v>
      </c>
      <c r="Y93" s="6">
        <v>0</v>
      </c>
      <c r="Z93" s="7">
        <f t="shared" si="84"/>
        <v>0</v>
      </c>
      <c r="AA93" s="6">
        <v>0</v>
      </c>
      <c r="AB93" s="6">
        <v>0</v>
      </c>
      <c r="AC93" s="6">
        <v>0</v>
      </c>
      <c r="AD93" s="7">
        <f t="shared" si="85"/>
        <v>0</v>
      </c>
      <c r="AE93" s="6">
        <v>0</v>
      </c>
      <c r="AF93" s="6">
        <v>0</v>
      </c>
      <c r="AG93" s="6">
        <v>0</v>
      </c>
      <c r="AH93" s="5">
        <f t="shared" si="86"/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3"/>
      <c r="AP93" s="3"/>
      <c r="AQ93" s="3"/>
    </row>
    <row r="94" spans="1:43" ht="93.75" customHeight="1" x14ac:dyDescent="0.25">
      <c r="B94" s="11" t="s">
        <v>164</v>
      </c>
      <c r="C94" s="10" t="s">
        <v>168</v>
      </c>
      <c r="D94" s="33">
        <v>0</v>
      </c>
      <c r="E94" s="196">
        <v>0</v>
      </c>
      <c r="F94" s="70">
        <f t="shared" si="81"/>
        <v>0</v>
      </c>
      <c r="G94" s="3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183">
        <v>0</v>
      </c>
      <c r="P94" s="4">
        <v>0</v>
      </c>
      <c r="Q94" s="70">
        <f t="shared" si="82"/>
        <v>0</v>
      </c>
      <c r="R94" s="3">
        <v>0</v>
      </c>
      <c r="S94" s="3">
        <v>0</v>
      </c>
      <c r="T94" s="3">
        <v>0</v>
      </c>
      <c r="U94" s="3">
        <v>0</v>
      </c>
      <c r="V94" s="7">
        <f t="shared" si="83"/>
        <v>0</v>
      </c>
      <c r="W94" s="6">
        <v>0</v>
      </c>
      <c r="X94" s="6">
        <v>0</v>
      </c>
      <c r="Y94" s="6">
        <v>0</v>
      </c>
      <c r="Z94" s="7">
        <f t="shared" si="84"/>
        <v>0</v>
      </c>
      <c r="AA94" s="6">
        <v>0</v>
      </c>
      <c r="AB94" s="6">
        <v>0</v>
      </c>
      <c r="AC94" s="6">
        <v>0</v>
      </c>
      <c r="AD94" s="7">
        <f t="shared" si="85"/>
        <v>0</v>
      </c>
      <c r="AE94" s="6">
        <v>0</v>
      </c>
      <c r="AF94" s="6">
        <v>0</v>
      </c>
      <c r="AG94" s="6">
        <v>0</v>
      </c>
      <c r="AH94" s="5">
        <f t="shared" si="86"/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3"/>
      <c r="AP94" s="3"/>
      <c r="AQ94" s="3"/>
    </row>
    <row r="95" spans="1:43" ht="48" customHeight="1" x14ac:dyDescent="0.25">
      <c r="A95" s="234"/>
      <c r="B95" s="189" t="s">
        <v>164</v>
      </c>
      <c r="C95" s="10" t="s">
        <v>167</v>
      </c>
      <c r="D95" s="33">
        <v>0</v>
      </c>
      <c r="E95" s="196">
        <v>0</v>
      </c>
      <c r="F95" s="70">
        <f t="shared" si="81"/>
        <v>1</v>
      </c>
      <c r="G95" s="182">
        <v>0</v>
      </c>
      <c r="H95" s="183">
        <v>0</v>
      </c>
      <c r="I95" s="183">
        <v>0</v>
      </c>
      <c r="J95" s="183">
        <v>0</v>
      </c>
      <c r="K95" s="183">
        <v>0</v>
      </c>
      <c r="L95" s="183">
        <v>0</v>
      </c>
      <c r="M95" s="183">
        <v>0</v>
      </c>
      <c r="N95" s="183">
        <v>1</v>
      </c>
      <c r="O95" s="183">
        <v>0</v>
      </c>
      <c r="P95" s="4">
        <v>0</v>
      </c>
      <c r="Q95" s="12">
        <f t="shared" si="82"/>
        <v>0</v>
      </c>
      <c r="R95" s="3">
        <v>0</v>
      </c>
      <c r="S95" s="3">
        <v>0</v>
      </c>
      <c r="T95" s="3">
        <v>0</v>
      </c>
      <c r="U95" s="3">
        <v>0</v>
      </c>
      <c r="V95" s="7">
        <f t="shared" si="83"/>
        <v>0</v>
      </c>
      <c r="W95" s="6">
        <v>0</v>
      </c>
      <c r="X95" s="6">
        <v>0</v>
      </c>
      <c r="Y95" s="6">
        <v>0</v>
      </c>
      <c r="Z95" s="7">
        <f t="shared" si="84"/>
        <v>0</v>
      </c>
      <c r="AA95" s="6">
        <v>0</v>
      </c>
      <c r="AB95" s="6">
        <v>0</v>
      </c>
      <c r="AC95" s="6">
        <v>0</v>
      </c>
      <c r="AD95" s="7">
        <f t="shared" si="85"/>
        <v>0</v>
      </c>
      <c r="AE95" s="6">
        <v>0</v>
      </c>
      <c r="AF95" s="6">
        <v>0</v>
      </c>
      <c r="AG95" s="6">
        <v>0</v>
      </c>
      <c r="AH95" s="5">
        <f t="shared" si="86"/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3"/>
      <c r="AP95" s="3"/>
      <c r="AQ95" s="3"/>
    </row>
    <row r="96" spans="1:43" ht="110.25" customHeight="1" x14ac:dyDescent="0.25">
      <c r="B96" s="24" t="s">
        <v>164</v>
      </c>
      <c r="C96" s="23" t="s">
        <v>166</v>
      </c>
      <c r="D96" s="22">
        <f>IF(E96&gt;0,1,0)</f>
        <v>1</v>
      </c>
      <c r="E96" s="22">
        <f>E98</f>
        <v>1</v>
      </c>
      <c r="F96" s="20">
        <f t="shared" si="81"/>
        <v>0</v>
      </c>
      <c r="G96" s="78">
        <f t="shared" ref="G96:P96" si="87">G98</f>
        <v>0</v>
      </c>
      <c r="H96" s="78">
        <f t="shared" si="87"/>
        <v>0</v>
      </c>
      <c r="I96" s="78">
        <f t="shared" si="87"/>
        <v>0</v>
      </c>
      <c r="J96" s="78">
        <f t="shared" si="87"/>
        <v>0</v>
      </c>
      <c r="K96" s="78">
        <f t="shared" si="87"/>
        <v>0</v>
      </c>
      <c r="L96" s="78">
        <f t="shared" si="87"/>
        <v>0</v>
      </c>
      <c r="M96" s="78">
        <f t="shared" si="87"/>
        <v>0</v>
      </c>
      <c r="N96" s="78">
        <f t="shared" si="87"/>
        <v>0</v>
      </c>
      <c r="O96" s="78">
        <f t="shared" si="87"/>
        <v>1</v>
      </c>
      <c r="P96" s="78">
        <f t="shared" si="87"/>
        <v>0</v>
      </c>
      <c r="Q96" s="92">
        <f t="shared" si="82"/>
        <v>1</v>
      </c>
      <c r="R96" s="15">
        <f>R98</f>
        <v>0</v>
      </c>
      <c r="S96" s="15">
        <f>S98</f>
        <v>1</v>
      </c>
      <c r="T96" s="15">
        <f>T98</f>
        <v>0</v>
      </c>
      <c r="U96" s="15">
        <f>U98</f>
        <v>0</v>
      </c>
      <c r="V96" s="81">
        <f t="shared" si="83"/>
        <v>0</v>
      </c>
      <c r="W96" s="18">
        <f>W98</f>
        <v>0</v>
      </c>
      <c r="X96" s="18">
        <f>X98</f>
        <v>0</v>
      </c>
      <c r="Y96" s="18">
        <f>Y98</f>
        <v>0</v>
      </c>
      <c r="Z96" s="81">
        <f t="shared" si="84"/>
        <v>0</v>
      </c>
      <c r="AA96" s="18">
        <f>AA98</f>
        <v>0</v>
      </c>
      <c r="AB96" s="18">
        <f>AB98</f>
        <v>0</v>
      </c>
      <c r="AC96" s="18">
        <f>AC98</f>
        <v>0</v>
      </c>
      <c r="AD96" s="81">
        <f t="shared" si="85"/>
        <v>0</v>
      </c>
      <c r="AE96" s="18">
        <f>AE98</f>
        <v>0</v>
      </c>
      <c r="AF96" s="18">
        <f>AF98</f>
        <v>0</v>
      </c>
      <c r="AG96" s="18">
        <f>AG98</f>
        <v>0</v>
      </c>
      <c r="AH96" s="20">
        <f t="shared" si="86"/>
        <v>0</v>
      </c>
      <c r="AI96" s="16">
        <f t="shared" ref="AI96:AN96" si="88">AI98</f>
        <v>0</v>
      </c>
      <c r="AJ96" s="16">
        <f t="shared" si="88"/>
        <v>0</v>
      </c>
      <c r="AK96" s="16">
        <f t="shared" si="88"/>
        <v>0</v>
      </c>
      <c r="AL96" s="16">
        <f t="shared" si="88"/>
        <v>0</v>
      </c>
      <c r="AM96" s="16">
        <f t="shared" si="88"/>
        <v>0</v>
      </c>
      <c r="AN96" s="16">
        <f t="shared" si="88"/>
        <v>0</v>
      </c>
      <c r="AO96" s="15"/>
      <c r="AP96" s="15"/>
      <c r="AQ96" s="15"/>
    </row>
    <row r="97" spans="1:43" ht="22.7" customHeight="1" x14ac:dyDescent="0.25">
      <c r="B97" s="11" t="s">
        <v>164</v>
      </c>
      <c r="C97" s="14" t="s">
        <v>165</v>
      </c>
      <c r="D97" s="12"/>
      <c r="E97" s="12"/>
      <c r="F97" s="12"/>
      <c r="G97" s="13"/>
      <c r="H97" s="4"/>
      <c r="I97" s="4"/>
      <c r="J97" s="4"/>
      <c r="K97" s="4"/>
      <c r="L97" s="4"/>
      <c r="M97" s="4"/>
      <c r="N97" s="4"/>
      <c r="O97" s="183"/>
      <c r="P97" s="4"/>
      <c r="Q97" s="12"/>
      <c r="R97" s="3"/>
      <c r="S97" s="3"/>
      <c r="T97" s="3"/>
      <c r="U97" s="3"/>
      <c r="V97" s="7"/>
      <c r="W97" s="6"/>
      <c r="X97" s="6"/>
      <c r="Y97" s="6"/>
      <c r="Z97" s="7"/>
      <c r="AA97" s="6"/>
      <c r="AB97" s="6"/>
      <c r="AC97" s="6"/>
      <c r="AD97" s="7"/>
      <c r="AE97" s="6"/>
      <c r="AF97" s="6"/>
      <c r="AG97" s="6"/>
      <c r="AH97" s="5"/>
      <c r="AI97" s="4"/>
      <c r="AJ97" s="4"/>
      <c r="AK97" s="4"/>
      <c r="AL97" s="4"/>
      <c r="AM97" s="4"/>
      <c r="AN97" s="4"/>
      <c r="AO97" s="3"/>
      <c r="AP97" s="3"/>
      <c r="AQ97" s="3"/>
    </row>
    <row r="98" spans="1:43" ht="61.5" customHeight="1" x14ac:dyDescent="0.25">
      <c r="A98" s="195"/>
      <c r="B98" s="197" t="s">
        <v>164</v>
      </c>
      <c r="C98" s="198" t="s">
        <v>163</v>
      </c>
      <c r="D98" s="70">
        <v>1</v>
      </c>
      <c r="E98" s="70">
        <v>1</v>
      </c>
      <c r="F98" s="70">
        <f>SUM(G98:N98)</f>
        <v>0</v>
      </c>
      <c r="G98" s="69">
        <v>0</v>
      </c>
      <c r="H98" s="199">
        <v>0</v>
      </c>
      <c r="I98" s="199">
        <v>0</v>
      </c>
      <c r="J98" s="199">
        <v>0</v>
      </c>
      <c r="K98" s="199">
        <v>0</v>
      </c>
      <c r="L98" s="199">
        <v>0</v>
      </c>
      <c r="M98" s="199">
        <v>0</v>
      </c>
      <c r="N98" s="199">
        <v>0</v>
      </c>
      <c r="O98" s="199">
        <v>1</v>
      </c>
      <c r="P98" s="199">
        <v>0</v>
      </c>
      <c r="Q98" s="70">
        <f>SUM(R98:U98)</f>
        <v>1</v>
      </c>
      <c r="R98" s="200">
        <v>0</v>
      </c>
      <c r="S98" s="200">
        <v>1</v>
      </c>
      <c r="T98" s="200">
        <v>0</v>
      </c>
      <c r="U98" s="200">
        <v>0</v>
      </c>
      <c r="V98" s="224">
        <f>SUM(W98:Y98)</f>
        <v>0</v>
      </c>
      <c r="W98" s="201">
        <v>0</v>
      </c>
      <c r="X98" s="201">
        <v>0</v>
      </c>
      <c r="Y98" s="201">
        <v>0</v>
      </c>
      <c r="Z98" s="224">
        <f>SUM(AA98:AC98)</f>
        <v>0</v>
      </c>
      <c r="AA98" s="201">
        <v>0</v>
      </c>
      <c r="AB98" s="201">
        <v>0</v>
      </c>
      <c r="AC98" s="201">
        <v>0</v>
      </c>
      <c r="AD98" s="224">
        <f>SUM(AE98:AG98)</f>
        <v>0</v>
      </c>
      <c r="AE98" s="201">
        <v>0</v>
      </c>
      <c r="AF98" s="201">
        <v>0</v>
      </c>
      <c r="AG98" s="201">
        <v>0</v>
      </c>
      <c r="AH98" s="225">
        <f>SUM(AI98:AN98)</f>
        <v>0</v>
      </c>
      <c r="AI98" s="199">
        <v>0</v>
      </c>
      <c r="AJ98" s="199">
        <v>0</v>
      </c>
      <c r="AK98" s="199">
        <v>0</v>
      </c>
      <c r="AL98" s="199">
        <v>0</v>
      </c>
      <c r="AM98" s="199">
        <v>0</v>
      </c>
      <c r="AN98" s="199">
        <v>0</v>
      </c>
      <c r="AO98" s="200"/>
      <c r="AP98" s="200"/>
      <c r="AQ98" s="200"/>
    </row>
    <row r="99" spans="1:43" s="64" customFormat="1" ht="93.75" customHeight="1" x14ac:dyDescent="0.25">
      <c r="B99" s="32" t="s">
        <v>128</v>
      </c>
      <c r="C99" s="31" t="s">
        <v>162</v>
      </c>
      <c r="D99" s="27">
        <f>IF(E99&gt;0,1,0)</f>
        <v>1</v>
      </c>
      <c r="E99" s="48">
        <f>E100+E106+E111+E114+E117+E124+E134+E137+E140</f>
        <v>6</v>
      </c>
      <c r="F99" s="48">
        <f>SUM(G99:N99)</f>
        <v>15</v>
      </c>
      <c r="G99" s="47">
        <f t="shared" ref="G99:P99" si="89">G100+G106+G111+G114+G117+G124+G134+G137+G140</f>
        <v>0</v>
      </c>
      <c r="H99" s="47">
        <f t="shared" si="89"/>
        <v>5</v>
      </c>
      <c r="I99" s="47">
        <f t="shared" si="89"/>
        <v>7</v>
      </c>
      <c r="J99" s="47">
        <f t="shared" si="89"/>
        <v>1</v>
      </c>
      <c r="K99" s="47">
        <f t="shared" si="89"/>
        <v>0</v>
      </c>
      <c r="L99" s="47">
        <f t="shared" si="89"/>
        <v>2</v>
      </c>
      <c r="M99" s="47">
        <f t="shared" si="89"/>
        <v>0</v>
      </c>
      <c r="N99" s="47">
        <f t="shared" si="89"/>
        <v>0</v>
      </c>
      <c r="O99" s="47">
        <f t="shared" si="89"/>
        <v>6</v>
      </c>
      <c r="P99" s="47">
        <f t="shared" si="89"/>
        <v>0</v>
      </c>
      <c r="Q99" s="48">
        <f>SUM(R99:U99)</f>
        <v>1</v>
      </c>
      <c r="R99" s="47">
        <f>R100+R106+R111+R114+R117+R124+R134+R137+R140</f>
        <v>1</v>
      </c>
      <c r="S99" s="47">
        <f>S100+S106+S111+S114+S117+S124+S134+S137+S140</f>
        <v>0</v>
      </c>
      <c r="T99" s="47">
        <f>T100+T106+T111+T114+T117+T124+T134+T137+T140</f>
        <v>0</v>
      </c>
      <c r="U99" s="47">
        <f>U100+U106+U111+U114+U117+U124+U134+U137+U140</f>
        <v>0</v>
      </c>
      <c r="V99" s="50">
        <f>SUM(W99:Y99)</f>
        <v>21034.779999999995</v>
      </c>
      <c r="W99" s="49">
        <f>W100+W106+W111+W114+W117+W124+W134+W137+W140</f>
        <v>228.1</v>
      </c>
      <c r="X99" s="49">
        <f>X100+X106+X111+X114+X117+X124+X134+X137+X140</f>
        <v>20481.399999999998</v>
      </c>
      <c r="Y99" s="49">
        <f>Y100+Y106+Y111+Y114+Y117+Y124+Y134+Y137+Y140</f>
        <v>325.27999999999997</v>
      </c>
      <c r="Z99" s="50">
        <f>SUM(AA99:AC99)</f>
        <v>21017.579999999998</v>
      </c>
      <c r="AA99" s="49">
        <f>AA100+AA106+AA111+AA114+AA117+AA124+AA134+AA137+AA140</f>
        <v>228.1</v>
      </c>
      <c r="AB99" s="49">
        <f>AB100+AB106+AB111+AB114+AB117+AB124+AB134+AB137+AB140</f>
        <v>20481.399999999998</v>
      </c>
      <c r="AC99" s="49">
        <f>AC100+AC106+AC111+AC114+AC117+AC124+AC134+AC137+AC140</f>
        <v>308.08</v>
      </c>
      <c r="AD99" s="50">
        <f>SUM(AE99:AG99)</f>
        <v>21017.579999999998</v>
      </c>
      <c r="AE99" s="49">
        <f>AE100+AE106+AE111+AE114+AE117+AE124+AE134+AE137+AE140</f>
        <v>228.1</v>
      </c>
      <c r="AF99" s="49">
        <f>AF100+AF106+AF111+AF114+AF117+AF124+AF134+AF137+AF140</f>
        <v>20481.399999999998</v>
      </c>
      <c r="AG99" s="49">
        <f>AG100+AG106+AG111+AG114+AG117+AG124+AG134+AG137+AG140</f>
        <v>308.08</v>
      </c>
      <c r="AH99" s="48">
        <f>SUM(AI99:AN99)</f>
        <v>1</v>
      </c>
      <c r="AI99" s="47">
        <f t="shared" ref="AI99:AN99" si="90">AI100+AI106+AI111+AI114+AI117+AI124+AI134+AI137+AI140</f>
        <v>1</v>
      </c>
      <c r="AJ99" s="47">
        <f t="shared" si="90"/>
        <v>0</v>
      </c>
      <c r="AK99" s="47">
        <f t="shared" si="90"/>
        <v>0</v>
      </c>
      <c r="AL99" s="47">
        <f t="shared" si="90"/>
        <v>0</v>
      </c>
      <c r="AM99" s="47">
        <f t="shared" si="90"/>
        <v>0</v>
      </c>
      <c r="AN99" s="47">
        <f t="shared" si="90"/>
        <v>0</v>
      </c>
      <c r="AO99" s="46"/>
      <c r="AP99" s="46"/>
      <c r="AQ99" s="46"/>
    </row>
    <row r="100" spans="1:43" s="2" customFormat="1" ht="24.75" customHeight="1" x14ac:dyDescent="0.25">
      <c r="B100" s="89" t="s">
        <v>128</v>
      </c>
      <c r="C100" s="88" t="s">
        <v>161</v>
      </c>
      <c r="D100" s="43">
        <f>IF(E100&gt;0,1,0)</f>
        <v>0</v>
      </c>
      <c r="E100" s="119">
        <f>SUM(E102:E105)</f>
        <v>0</v>
      </c>
      <c r="F100" s="41">
        <f>SUM(G100:N100)</f>
        <v>4</v>
      </c>
      <c r="G100" s="117">
        <f t="shared" ref="G100:P100" si="91">SUM(G102:G105)</f>
        <v>0</v>
      </c>
      <c r="H100" s="117">
        <f t="shared" si="91"/>
        <v>2</v>
      </c>
      <c r="I100" s="117">
        <f t="shared" si="91"/>
        <v>1</v>
      </c>
      <c r="J100" s="117">
        <f t="shared" si="91"/>
        <v>1</v>
      </c>
      <c r="K100" s="117">
        <f t="shared" si="91"/>
        <v>0</v>
      </c>
      <c r="L100" s="117">
        <f t="shared" si="91"/>
        <v>0</v>
      </c>
      <c r="M100" s="117">
        <f t="shared" si="91"/>
        <v>0</v>
      </c>
      <c r="N100" s="117">
        <f t="shared" si="91"/>
        <v>0</v>
      </c>
      <c r="O100" s="117">
        <f t="shared" si="91"/>
        <v>0</v>
      </c>
      <c r="P100" s="117">
        <f t="shared" si="91"/>
        <v>0</v>
      </c>
      <c r="Q100" s="87">
        <f>SUM(R100:U100)</f>
        <v>0</v>
      </c>
      <c r="R100" s="83">
        <f>SUM(R102:R105)</f>
        <v>0</v>
      </c>
      <c r="S100" s="83">
        <f>SUM(S102:S105)</f>
        <v>0</v>
      </c>
      <c r="T100" s="83">
        <f>SUM(T102:T105)</f>
        <v>0</v>
      </c>
      <c r="U100" s="83">
        <f>SUM(U102:U105)</f>
        <v>0</v>
      </c>
      <c r="V100" s="86">
        <f>SUM(W100:Y100)</f>
        <v>0</v>
      </c>
      <c r="W100" s="132">
        <f>SUM(W102:W105)</f>
        <v>0</v>
      </c>
      <c r="X100" s="132">
        <f>SUM(X102:X105)</f>
        <v>0</v>
      </c>
      <c r="Y100" s="132">
        <f>SUM(Y102:Y105)</f>
        <v>0</v>
      </c>
      <c r="Z100" s="86">
        <f>SUM(AA100:AC100)</f>
        <v>0</v>
      </c>
      <c r="AA100" s="132">
        <f>SUM(AA102:AA105)</f>
        <v>0</v>
      </c>
      <c r="AB100" s="132">
        <f>SUM(AB102:AB105)</f>
        <v>0</v>
      </c>
      <c r="AC100" s="132">
        <f>SUM(AC102:AC105)</f>
        <v>0</v>
      </c>
      <c r="AD100" s="86">
        <f>SUM(AE100:AG100)</f>
        <v>0</v>
      </c>
      <c r="AE100" s="132">
        <f>SUM(AE102:AE105)</f>
        <v>0</v>
      </c>
      <c r="AF100" s="132">
        <f>SUM(AF102:AF105)</f>
        <v>0</v>
      </c>
      <c r="AG100" s="132">
        <f>SUM(AG102:AG105)</f>
        <v>0</v>
      </c>
      <c r="AH100" s="41">
        <f>SUM(AI100:AN100)</f>
        <v>0</v>
      </c>
      <c r="AI100" s="131">
        <f t="shared" ref="AI100:AN100" si="92">SUM(AI102:AI105)</f>
        <v>0</v>
      </c>
      <c r="AJ100" s="131">
        <f t="shared" si="92"/>
        <v>0</v>
      </c>
      <c r="AK100" s="131">
        <f t="shared" si="92"/>
        <v>0</v>
      </c>
      <c r="AL100" s="131">
        <f t="shared" si="92"/>
        <v>0</v>
      </c>
      <c r="AM100" s="131">
        <f t="shared" si="92"/>
        <v>0</v>
      </c>
      <c r="AN100" s="131">
        <f t="shared" si="92"/>
        <v>0</v>
      </c>
      <c r="AO100" s="83"/>
      <c r="AP100" s="83"/>
      <c r="AQ100" s="83"/>
    </row>
    <row r="101" spans="1:43" s="2" customFormat="1" ht="18" customHeight="1" x14ac:dyDescent="0.25">
      <c r="B101" s="11" t="s">
        <v>128</v>
      </c>
      <c r="C101" s="35" t="s">
        <v>2</v>
      </c>
      <c r="D101" s="12"/>
      <c r="E101" s="12"/>
      <c r="F101" s="12"/>
      <c r="G101" s="13"/>
      <c r="H101" s="4"/>
      <c r="I101" s="4"/>
      <c r="J101" s="4"/>
      <c r="K101" s="4"/>
      <c r="L101" s="4"/>
      <c r="M101" s="4"/>
      <c r="N101" s="4"/>
      <c r="O101" s="183"/>
      <c r="P101" s="4"/>
      <c r="Q101" s="12"/>
      <c r="R101" s="3"/>
      <c r="S101" s="3"/>
      <c r="T101" s="3"/>
      <c r="U101" s="3"/>
      <c r="V101" s="7"/>
      <c r="W101" s="6"/>
      <c r="X101" s="6"/>
      <c r="Y101" s="6"/>
      <c r="Z101" s="7"/>
      <c r="AA101" s="6"/>
      <c r="AB101" s="6"/>
      <c r="AC101" s="6"/>
      <c r="AD101" s="7"/>
      <c r="AE101" s="6"/>
      <c r="AF101" s="6"/>
      <c r="AG101" s="6"/>
      <c r="AH101" s="5"/>
      <c r="AI101" s="4"/>
      <c r="AJ101" s="4"/>
      <c r="AK101" s="4"/>
      <c r="AL101" s="4"/>
      <c r="AM101" s="4"/>
      <c r="AN101" s="4"/>
      <c r="AO101" s="3"/>
      <c r="AP101" s="3"/>
      <c r="AQ101" s="3"/>
    </row>
    <row r="102" spans="1:43" s="195" customFormat="1" ht="81.75" customHeight="1" x14ac:dyDescent="0.25">
      <c r="B102" s="189" t="s">
        <v>128</v>
      </c>
      <c r="C102" s="190" t="s">
        <v>160</v>
      </c>
      <c r="D102" s="12">
        <v>0</v>
      </c>
      <c r="E102" s="12">
        <v>0</v>
      </c>
      <c r="F102" s="191">
        <f>SUM(G102:N102)</f>
        <v>1</v>
      </c>
      <c r="G102" s="13">
        <v>0</v>
      </c>
      <c r="H102" s="183">
        <v>1</v>
      </c>
      <c r="I102" s="183">
        <v>0</v>
      </c>
      <c r="J102" s="183">
        <v>0</v>
      </c>
      <c r="K102" s="183">
        <v>0</v>
      </c>
      <c r="L102" s="183">
        <v>0</v>
      </c>
      <c r="M102" s="183">
        <v>0</v>
      </c>
      <c r="N102" s="183">
        <v>0</v>
      </c>
      <c r="O102" s="183">
        <v>0</v>
      </c>
      <c r="P102" s="183">
        <v>0</v>
      </c>
      <c r="Q102" s="191">
        <v>0</v>
      </c>
      <c r="R102" s="184">
        <v>0</v>
      </c>
      <c r="S102" s="184">
        <v>0</v>
      </c>
      <c r="T102" s="184">
        <v>0</v>
      </c>
      <c r="U102" s="184">
        <v>0</v>
      </c>
      <c r="V102" s="192">
        <v>0</v>
      </c>
      <c r="W102" s="193">
        <v>0</v>
      </c>
      <c r="X102" s="193">
        <v>0</v>
      </c>
      <c r="Y102" s="193">
        <v>0</v>
      </c>
      <c r="Z102" s="192">
        <v>0</v>
      </c>
      <c r="AA102" s="193">
        <v>0</v>
      </c>
      <c r="AB102" s="193">
        <v>0</v>
      </c>
      <c r="AC102" s="193">
        <v>0</v>
      </c>
      <c r="AD102" s="192">
        <v>0</v>
      </c>
      <c r="AE102" s="193">
        <v>0</v>
      </c>
      <c r="AF102" s="193">
        <v>0</v>
      </c>
      <c r="AG102" s="193">
        <v>0</v>
      </c>
      <c r="AH102" s="194">
        <v>0</v>
      </c>
      <c r="AI102" s="183">
        <v>0</v>
      </c>
      <c r="AJ102" s="183">
        <v>0</v>
      </c>
      <c r="AK102" s="183">
        <v>0</v>
      </c>
      <c r="AL102" s="183">
        <v>0</v>
      </c>
      <c r="AM102" s="183">
        <v>0</v>
      </c>
      <c r="AN102" s="183">
        <v>0</v>
      </c>
      <c r="AO102" s="184"/>
      <c r="AP102" s="184"/>
      <c r="AQ102" s="184"/>
    </row>
    <row r="103" spans="1:43" s="2" customFormat="1" ht="64.5" customHeight="1" x14ac:dyDescent="0.25">
      <c r="B103" s="11" t="s">
        <v>128</v>
      </c>
      <c r="C103" s="10" t="s">
        <v>159</v>
      </c>
      <c r="D103" s="12">
        <v>0</v>
      </c>
      <c r="E103" s="12">
        <v>0</v>
      </c>
      <c r="F103" s="121">
        <f>SUM(G103:N103)</f>
        <v>1</v>
      </c>
      <c r="G103" s="13">
        <v>0</v>
      </c>
      <c r="H103" s="4">
        <v>1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183">
        <v>0</v>
      </c>
      <c r="P103" s="4">
        <v>0</v>
      </c>
      <c r="Q103" s="121">
        <f>SUM(R103:U103)</f>
        <v>0</v>
      </c>
      <c r="R103" s="3">
        <v>0</v>
      </c>
      <c r="S103" s="3">
        <v>0</v>
      </c>
      <c r="T103" s="3">
        <v>0</v>
      </c>
      <c r="U103" s="3">
        <v>0</v>
      </c>
      <c r="V103" s="7">
        <f>SUM(W103:Y103)</f>
        <v>0</v>
      </c>
      <c r="W103" s="6">
        <v>0</v>
      </c>
      <c r="X103" s="6">
        <v>0</v>
      </c>
      <c r="Y103" s="6">
        <v>0</v>
      </c>
      <c r="Z103" s="7">
        <f>SUM(AA103:AC103)</f>
        <v>0</v>
      </c>
      <c r="AA103" s="6">
        <v>0</v>
      </c>
      <c r="AB103" s="6">
        <v>0</v>
      </c>
      <c r="AC103" s="6">
        <v>0</v>
      </c>
      <c r="AD103" s="7">
        <f>SUM(AE103:AG103)</f>
        <v>0</v>
      </c>
      <c r="AE103" s="6">
        <v>0</v>
      </c>
      <c r="AF103" s="6">
        <v>0</v>
      </c>
      <c r="AG103" s="6">
        <v>0</v>
      </c>
      <c r="AH103" s="5">
        <f>SUM(AI103:AN103)</f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3"/>
      <c r="AP103" s="3"/>
      <c r="AQ103" s="3"/>
    </row>
    <row r="104" spans="1:43" ht="57.2" customHeight="1" x14ac:dyDescent="0.25">
      <c r="B104" s="11" t="s">
        <v>128</v>
      </c>
      <c r="C104" s="10" t="s">
        <v>158</v>
      </c>
      <c r="D104" s="33">
        <v>0</v>
      </c>
      <c r="E104" s="196">
        <v>0</v>
      </c>
      <c r="F104" s="121">
        <f>SUM(G104:N104)</f>
        <v>1</v>
      </c>
      <c r="G104" s="34">
        <v>0</v>
      </c>
      <c r="H104" s="4">
        <v>0</v>
      </c>
      <c r="I104" s="4">
        <v>0</v>
      </c>
      <c r="J104" s="4">
        <v>1</v>
      </c>
      <c r="K104" s="4">
        <v>0</v>
      </c>
      <c r="L104" s="4">
        <v>0</v>
      </c>
      <c r="M104" s="4">
        <v>0</v>
      </c>
      <c r="N104" s="4">
        <v>0</v>
      </c>
      <c r="O104" s="183">
        <v>0</v>
      </c>
      <c r="P104" s="4">
        <v>0</v>
      </c>
      <c r="Q104" s="121">
        <f>SUM(R104:U104)</f>
        <v>0</v>
      </c>
      <c r="R104" s="3">
        <v>0</v>
      </c>
      <c r="S104" s="3">
        <v>0</v>
      </c>
      <c r="T104" s="3">
        <v>0</v>
      </c>
      <c r="U104" s="3">
        <v>0</v>
      </c>
      <c r="V104" s="7">
        <f>SUM(W104:Y104)</f>
        <v>0</v>
      </c>
      <c r="W104" s="6">
        <v>0</v>
      </c>
      <c r="X104" s="6">
        <v>0</v>
      </c>
      <c r="Y104" s="6">
        <v>0</v>
      </c>
      <c r="Z104" s="7">
        <f>SUM(AA104:AC104)</f>
        <v>0</v>
      </c>
      <c r="AA104" s="6">
        <v>0</v>
      </c>
      <c r="AB104" s="6">
        <v>0</v>
      </c>
      <c r="AC104" s="6">
        <v>0</v>
      </c>
      <c r="AD104" s="7">
        <f>SUM(AE104:AG104)</f>
        <v>0</v>
      </c>
      <c r="AE104" s="6">
        <v>0</v>
      </c>
      <c r="AF104" s="6">
        <v>0</v>
      </c>
      <c r="AG104" s="6">
        <v>0</v>
      </c>
      <c r="AH104" s="5">
        <f>SUM(AI104:AN104)</f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3"/>
      <c r="AP104" s="3"/>
      <c r="AQ104" s="3"/>
    </row>
    <row r="105" spans="1:43" ht="51" customHeight="1" x14ac:dyDescent="0.25">
      <c r="B105" s="11" t="s">
        <v>128</v>
      </c>
      <c r="C105" s="190" t="s">
        <v>157</v>
      </c>
      <c r="D105" s="33">
        <v>0</v>
      </c>
      <c r="E105" s="196">
        <v>0</v>
      </c>
      <c r="F105" s="121">
        <f>SUM(G105:N105)</f>
        <v>1</v>
      </c>
      <c r="G105" s="182">
        <v>0</v>
      </c>
      <c r="H105" s="183">
        <v>0</v>
      </c>
      <c r="I105" s="183">
        <v>1</v>
      </c>
      <c r="J105" s="183">
        <v>0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4">
        <v>0</v>
      </c>
      <c r="Q105" s="121">
        <f>SUM(R105:U105)</f>
        <v>0</v>
      </c>
      <c r="R105" s="184">
        <v>0</v>
      </c>
      <c r="S105" s="184">
        <v>0</v>
      </c>
      <c r="T105" s="184">
        <v>0</v>
      </c>
      <c r="U105" s="184"/>
      <c r="V105" s="7">
        <f>SUM(W105:Y105)</f>
        <v>0</v>
      </c>
      <c r="W105" s="6">
        <v>0</v>
      </c>
      <c r="X105" s="6">
        <v>0</v>
      </c>
      <c r="Y105" s="6">
        <v>0</v>
      </c>
      <c r="Z105" s="7">
        <f>SUM(AA105:AC105)</f>
        <v>0</v>
      </c>
      <c r="AA105" s="6">
        <v>0</v>
      </c>
      <c r="AB105" s="6">
        <v>0</v>
      </c>
      <c r="AC105" s="6">
        <v>0</v>
      </c>
      <c r="AD105" s="7">
        <f>SUM(AE105:AG105)</f>
        <v>0</v>
      </c>
      <c r="AE105" s="6">
        <v>0</v>
      </c>
      <c r="AF105" s="6">
        <v>0</v>
      </c>
      <c r="AG105" s="6">
        <v>0</v>
      </c>
      <c r="AH105" s="5">
        <f>SUM(AI105:AN105)</f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3"/>
      <c r="AP105" s="3"/>
      <c r="AQ105" s="3"/>
    </row>
    <row r="106" spans="1:43" ht="19.5" customHeight="1" x14ac:dyDescent="0.25">
      <c r="B106" s="45" t="s">
        <v>128</v>
      </c>
      <c r="C106" s="44" t="s">
        <v>156</v>
      </c>
      <c r="D106" s="43">
        <f>IF(E106&gt;0,1,0)</f>
        <v>1</v>
      </c>
      <c r="E106" s="253">
        <f>SUM(E108:E110)</f>
        <v>1</v>
      </c>
      <c r="F106" s="41">
        <f>SUM(G106:N106)</f>
        <v>2</v>
      </c>
      <c r="G106" s="126">
        <f t="shared" ref="G106:P106" si="93">SUM(G108:G110)</f>
        <v>0</v>
      </c>
      <c r="H106" s="126">
        <f t="shared" si="93"/>
        <v>0</v>
      </c>
      <c r="I106" s="126">
        <f t="shared" si="93"/>
        <v>1</v>
      </c>
      <c r="J106" s="126">
        <f t="shared" si="93"/>
        <v>0</v>
      </c>
      <c r="K106" s="126">
        <f t="shared" si="93"/>
        <v>0</v>
      </c>
      <c r="L106" s="126">
        <f t="shared" si="93"/>
        <v>1</v>
      </c>
      <c r="M106" s="126">
        <f t="shared" si="93"/>
        <v>0</v>
      </c>
      <c r="N106" s="126">
        <f t="shared" si="93"/>
        <v>0</v>
      </c>
      <c r="O106" s="126">
        <f t="shared" si="93"/>
        <v>1</v>
      </c>
      <c r="P106" s="126">
        <f t="shared" si="93"/>
        <v>0</v>
      </c>
      <c r="Q106" s="87">
        <f>SUM(R106:U106)</f>
        <v>0</v>
      </c>
      <c r="R106" s="36">
        <f>SUM(R108:R110)</f>
        <v>0</v>
      </c>
      <c r="S106" s="36">
        <f>SUM(S108:S110)</f>
        <v>0</v>
      </c>
      <c r="T106" s="36">
        <f>SUM(T108:T110)</f>
        <v>0</v>
      </c>
      <c r="U106" s="36">
        <f>SUM(U108:U110)</f>
        <v>0</v>
      </c>
      <c r="V106" s="86">
        <f>SUM(W106:Y106)</f>
        <v>0</v>
      </c>
      <c r="W106" s="39">
        <f>SUM(W108:W110)</f>
        <v>0</v>
      </c>
      <c r="X106" s="39">
        <f>SUM(X108:X110)</f>
        <v>0</v>
      </c>
      <c r="Y106" s="39">
        <f>SUM(Y108:Y110)</f>
        <v>0</v>
      </c>
      <c r="Z106" s="86">
        <f>SUM(AA106:AC106)</f>
        <v>0</v>
      </c>
      <c r="AA106" s="39">
        <f>SUM(AA108:AA110)</f>
        <v>0</v>
      </c>
      <c r="AB106" s="39">
        <f>SUM(AB108:AB110)</f>
        <v>0</v>
      </c>
      <c r="AC106" s="39">
        <f>SUM(AC108:AC110)</f>
        <v>0</v>
      </c>
      <c r="AD106" s="86">
        <f>SUM(AE106:AG106)</f>
        <v>0</v>
      </c>
      <c r="AE106" s="39">
        <f>SUM(AE108:AE110)</f>
        <v>0</v>
      </c>
      <c r="AF106" s="39">
        <f>SUM(AF108:AF110)</f>
        <v>0</v>
      </c>
      <c r="AG106" s="39">
        <f>SUM(AG108:AG110)</f>
        <v>0</v>
      </c>
      <c r="AH106" s="41">
        <f>SUM(AI106:AN106)</f>
        <v>0</v>
      </c>
      <c r="AI106" s="37">
        <f t="shared" ref="AI106:AN106" si="94">SUM(AI108:AI110)</f>
        <v>0</v>
      </c>
      <c r="AJ106" s="37">
        <f t="shared" si="94"/>
        <v>0</v>
      </c>
      <c r="AK106" s="37">
        <f t="shared" si="94"/>
        <v>0</v>
      </c>
      <c r="AL106" s="37">
        <f t="shared" si="94"/>
        <v>0</v>
      </c>
      <c r="AM106" s="37">
        <f t="shared" si="94"/>
        <v>0</v>
      </c>
      <c r="AN106" s="37">
        <f t="shared" si="94"/>
        <v>0</v>
      </c>
      <c r="AO106" s="36"/>
      <c r="AP106" s="36"/>
      <c r="AQ106" s="36"/>
    </row>
    <row r="107" spans="1:43" x14ac:dyDescent="0.25">
      <c r="B107" s="11" t="s">
        <v>128</v>
      </c>
      <c r="C107" s="35" t="s">
        <v>2</v>
      </c>
      <c r="D107" s="33"/>
      <c r="E107" s="196"/>
      <c r="F107" s="33"/>
      <c r="G107" s="34"/>
      <c r="H107" s="4"/>
      <c r="I107" s="4"/>
      <c r="J107" s="4"/>
      <c r="K107" s="4"/>
      <c r="L107" s="4"/>
      <c r="M107" s="4"/>
      <c r="N107" s="4"/>
      <c r="O107" s="183"/>
      <c r="P107" s="4"/>
      <c r="Q107" s="33"/>
      <c r="R107" s="3"/>
      <c r="S107" s="3"/>
      <c r="T107" s="3"/>
      <c r="U107" s="3"/>
      <c r="V107" s="7"/>
      <c r="W107" s="6"/>
      <c r="X107" s="6"/>
      <c r="Y107" s="6"/>
      <c r="Z107" s="7"/>
      <c r="AA107" s="6"/>
      <c r="AB107" s="6"/>
      <c r="AC107" s="6"/>
      <c r="AD107" s="7"/>
      <c r="AE107" s="6"/>
      <c r="AF107" s="6"/>
      <c r="AG107" s="6"/>
      <c r="AH107" s="5"/>
      <c r="AI107" s="4"/>
      <c r="AJ107" s="4"/>
      <c r="AK107" s="4"/>
      <c r="AL107" s="4"/>
      <c r="AM107" s="4"/>
      <c r="AN107" s="4"/>
      <c r="AO107" s="3"/>
      <c r="AP107" s="3"/>
      <c r="AQ107" s="3"/>
    </row>
    <row r="108" spans="1:43" ht="71.45" customHeight="1" x14ac:dyDescent="0.25">
      <c r="B108" s="11" t="s">
        <v>128</v>
      </c>
      <c r="C108" s="190" t="s">
        <v>155</v>
      </c>
      <c r="D108" s="33">
        <v>1</v>
      </c>
      <c r="E108" s="196">
        <v>1</v>
      </c>
      <c r="F108" s="121">
        <f>SUM(G108:N108)</f>
        <v>0</v>
      </c>
      <c r="G108" s="3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183">
        <v>1</v>
      </c>
      <c r="P108" s="4">
        <v>0</v>
      </c>
      <c r="Q108" s="121">
        <f>SUM(R108:U108)</f>
        <v>0</v>
      </c>
      <c r="R108" s="3">
        <v>0</v>
      </c>
      <c r="S108" s="3">
        <v>0</v>
      </c>
      <c r="T108" s="3">
        <v>0</v>
      </c>
      <c r="U108" s="3">
        <v>0</v>
      </c>
      <c r="V108" s="7">
        <f>SUM(W108:Y108)</f>
        <v>0</v>
      </c>
      <c r="W108" s="6">
        <v>0</v>
      </c>
      <c r="X108" s="6">
        <v>0</v>
      </c>
      <c r="Y108" s="6">
        <v>0</v>
      </c>
      <c r="Z108" s="7">
        <f>SUM(AA108:AC108)</f>
        <v>0</v>
      </c>
      <c r="AA108" s="6">
        <v>0</v>
      </c>
      <c r="AB108" s="6">
        <v>0</v>
      </c>
      <c r="AC108" s="6">
        <v>0</v>
      </c>
      <c r="AD108" s="7">
        <f>SUM(AE108:AG108)</f>
        <v>0</v>
      </c>
      <c r="AE108" s="6">
        <v>0</v>
      </c>
      <c r="AF108" s="6">
        <v>0</v>
      </c>
      <c r="AG108" s="6">
        <v>0</v>
      </c>
      <c r="AH108" s="5">
        <f>SUM(AI108:AN108)</f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3"/>
      <c r="AP108" s="184"/>
      <c r="AQ108" s="227"/>
    </row>
    <row r="109" spans="1:43" ht="69.75" customHeight="1" x14ac:dyDescent="0.25">
      <c r="B109" s="11" t="s">
        <v>128</v>
      </c>
      <c r="C109" s="10" t="s">
        <v>154</v>
      </c>
      <c r="D109" s="12">
        <v>0</v>
      </c>
      <c r="E109" s="12">
        <v>0</v>
      </c>
      <c r="F109" s="191">
        <f>SUM(G109:N109)</f>
        <v>1</v>
      </c>
      <c r="G109" s="13">
        <v>0</v>
      </c>
      <c r="H109" s="185">
        <v>0</v>
      </c>
      <c r="I109" s="4">
        <v>1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183">
        <v>0</v>
      </c>
      <c r="P109" s="4">
        <v>0</v>
      </c>
      <c r="Q109" s="121">
        <f>SUM(R109:U109)</f>
        <v>0</v>
      </c>
      <c r="R109" s="3">
        <v>0</v>
      </c>
      <c r="S109" s="3">
        <v>0</v>
      </c>
      <c r="T109" s="3">
        <v>0</v>
      </c>
      <c r="U109" s="3">
        <v>0</v>
      </c>
      <c r="V109" s="7">
        <f>SUM(W109:Y109)</f>
        <v>0</v>
      </c>
      <c r="W109" s="6">
        <v>0</v>
      </c>
      <c r="X109" s="6">
        <v>0</v>
      </c>
      <c r="Y109" s="6">
        <v>0</v>
      </c>
      <c r="Z109" s="7">
        <f>SUM(AA109:AC109)</f>
        <v>0</v>
      </c>
      <c r="AA109" s="6">
        <v>0</v>
      </c>
      <c r="AB109" s="6">
        <v>0</v>
      </c>
      <c r="AC109" s="6">
        <v>0</v>
      </c>
      <c r="AD109" s="7">
        <f>SUM(AE109:AG109)</f>
        <v>0</v>
      </c>
      <c r="AE109" s="6">
        <v>0</v>
      </c>
      <c r="AF109" s="6">
        <v>0</v>
      </c>
      <c r="AG109" s="6">
        <v>0</v>
      </c>
      <c r="AH109" s="5">
        <f>SUM(AI109:AN109)</f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3"/>
      <c r="AP109" s="3"/>
      <c r="AQ109" s="3"/>
    </row>
    <row r="110" spans="1:43" ht="116.45" customHeight="1" x14ac:dyDescent="0.25">
      <c r="B110" s="11" t="s">
        <v>128</v>
      </c>
      <c r="C110" s="35" t="s">
        <v>153</v>
      </c>
      <c r="D110" s="12">
        <v>0</v>
      </c>
      <c r="E110" s="12">
        <v>0</v>
      </c>
      <c r="F110" s="191">
        <f>SUM(G110:N110)</f>
        <v>1</v>
      </c>
      <c r="G110" s="13">
        <v>0</v>
      </c>
      <c r="H110" s="185">
        <v>0</v>
      </c>
      <c r="I110" s="4">
        <v>0</v>
      </c>
      <c r="J110" s="4">
        <v>0</v>
      </c>
      <c r="K110" s="4">
        <v>0</v>
      </c>
      <c r="L110" s="4">
        <v>1</v>
      </c>
      <c r="M110" s="4">
        <v>0</v>
      </c>
      <c r="N110" s="4">
        <v>0</v>
      </c>
      <c r="O110" s="183">
        <v>0</v>
      </c>
      <c r="P110" s="4">
        <v>0</v>
      </c>
      <c r="Q110" s="121">
        <f>SUM(R110:U110)</f>
        <v>0</v>
      </c>
      <c r="R110" s="3">
        <v>0</v>
      </c>
      <c r="S110" s="3">
        <v>0</v>
      </c>
      <c r="T110" s="3">
        <v>0</v>
      </c>
      <c r="U110" s="3">
        <v>0</v>
      </c>
      <c r="V110" s="7">
        <f>SUM(W110:Y110)</f>
        <v>0</v>
      </c>
      <c r="W110" s="6">
        <v>0</v>
      </c>
      <c r="X110" s="6">
        <v>0</v>
      </c>
      <c r="Y110" s="6">
        <v>0</v>
      </c>
      <c r="Z110" s="7">
        <f>SUM(AA110:AC110)</f>
        <v>0</v>
      </c>
      <c r="AA110" s="6">
        <v>0</v>
      </c>
      <c r="AB110" s="6">
        <v>0</v>
      </c>
      <c r="AC110" s="6">
        <v>0</v>
      </c>
      <c r="AD110" s="7">
        <f>SUM(AE110:AG110)</f>
        <v>0</v>
      </c>
      <c r="AE110" s="6">
        <v>0</v>
      </c>
      <c r="AF110" s="6">
        <v>0</v>
      </c>
      <c r="AG110" s="6">
        <v>0</v>
      </c>
      <c r="AH110" s="5">
        <f>SUM(AI110:AN110)</f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3"/>
      <c r="AP110" s="3"/>
      <c r="AQ110" s="3"/>
    </row>
    <row r="111" spans="1:43" ht="30.75" customHeight="1" x14ac:dyDescent="0.25">
      <c r="B111" s="45" t="s">
        <v>128</v>
      </c>
      <c r="C111" s="44" t="s">
        <v>152</v>
      </c>
      <c r="D111" s="43">
        <f>IF(E111&gt;0,1,0)</f>
        <v>0</v>
      </c>
      <c r="E111" s="253">
        <f>E113</f>
        <v>0</v>
      </c>
      <c r="F111" s="41">
        <f>SUM(G111:N111)</f>
        <v>1</v>
      </c>
      <c r="G111" s="126">
        <f t="shared" ref="G111:P111" si="95">G113</f>
        <v>0</v>
      </c>
      <c r="H111" s="126">
        <f t="shared" si="95"/>
        <v>0</v>
      </c>
      <c r="I111" s="126">
        <f t="shared" si="95"/>
        <v>1</v>
      </c>
      <c r="J111" s="126">
        <f t="shared" si="95"/>
        <v>0</v>
      </c>
      <c r="K111" s="126">
        <f t="shared" si="95"/>
        <v>0</v>
      </c>
      <c r="L111" s="126">
        <f t="shared" si="95"/>
        <v>0</v>
      </c>
      <c r="M111" s="126">
        <f t="shared" si="95"/>
        <v>0</v>
      </c>
      <c r="N111" s="126">
        <f t="shared" si="95"/>
        <v>0</v>
      </c>
      <c r="O111" s="126">
        <f t="shared" si="95"/>
        <v>0</v>
      </c>
      <c r="P111" s="126">
        <f t="shared" si="95"/>
        <v>0</v>
      </c>
      <c r="Q111" s="87">
        <f>SUM(R111:U111)</f>
        <v>0</v>
      </c>
      <c r="R111" s="36">
        <f>R113</f>
        <v>0</v>
      </c>
      <c r="S111" s="36">
        <f>S113</f>
        <v>0</v>
      </c>
      <c r="T111" s="36">
        <f>T113</f>
        <v>0</v>
      </c>
      <c r="U111" s="36">
        <f>U113</f>
        <v>0</v>
      </c>
      <c r="V111" s="86">
        <f>SUM(W111:Y111)</f>
        <v>0</v>
      </c>
      <c r="W111" s="39">
        <f>W113</f>
        <v>0</v>
      </c>
      <c r="X111" s="39">
        <f>X113</f>
        <v>0</v>
      </c>
      <c r="Y111" s="39">
        <f>Y113</f>
        <v>0</v>
      </c>
      <c r="Z111" s="86">
        <f>SUM(AA111:AC111)</f>
        <v>0</v>
      </c>
      <c r="AA111" s="39">
        <f>AA113</f>
        <v>0</v>
      </c>
      <c r="AB111" s="39">
        <f>AB113</f>
        <v>0</v>
      </c>
      <c r="AC111" s="39">
        <f>AC113</f>
        <v>0</v>
      </c>
      <c r="AD111" s="86">
        <f>SUM(AE111:AG111)</f>
        <v>0</v>
      </c>
      <c r="AE111" s="39">
        <f>AE113</f>
        <v>0</v>
      </c>
      <c r="AF111" s="39">
        <f>AF113</f>
        <v>0</v>
      </c>
      <c r="AG111" s="39">
        <f>AG113</f>
        <v>0</v>
      </c>
      <c r="AH111" s="41">
        <f>SUM(AI111:AN111)</f>
        <v>0</v>
      </c>
      <c r="AI111" s="37">
        <f t="shared" ref="AI111:AN111" si="96">AI113</f>
        <v>0</v>
      </c>
      <c r="AJ111" s="37">
        <f t="shared" si="96"/>
        <v>0</v>
      </c>
      <c r="AK111" s="37">
        <f t="shared" si="96"/>
        <v>0</v>
      </c>
      <c r="AL111" s="37">
        <f t="shared" si="96"/>
        <v>0</v>
      </c>
      <c r="AM111" s="37">
        <f t="shared" si="96"/>
        <v>0</v>
      </c>
      <c r="AN111" s="37">
        <f t="shared" si="96"/>
        <v>0</v>
      </c>
      <c r="AO111" s="130"/>
      <c r="AP111" s="130"/>
      <c r="AQ111" s="36"/>
    </row>
    <row r="112" spans="1:43" ht="26.45" customHeight="1" x14ac:dyDescent="0.25">
      <c r="B112" s="11" t="s">
        <v>128</v>
      </c>
      <c r="C112" s="35" t="s">
        <v>2</v>
      </c>
      <c r="D112" s="12"/>
      <c r="E112" s="12"/>
      <c r="F112" s="12"/>
      <c r="G112" s="13"/>
      <c r="H112" s="4"/>
      <c r="I112" s="4"/>
      <c r="J112" s="4"/>
      <c r="K112" s="4"/>
      <c r="L112" s="4"/>
      <c r="M112" s="4"/>
      <c r="N112" s="4"/>
      <c r="O112" s="183"/>
      <c r="P112" s="4"/>
      <c r="Q112" s="12"/>
      <c r="R112" s="3"/>
      <c r="S112" s="3"/>
      <c r="T112" s="3"/>
      <c r="U112" s="3"/>
      <c r="V112" s="7"/>
      <c r="W112" s="6"/>
      <c r="X112" s="6"/>
      <c r="Y112" s="6"/>
      <c r="Z112" s="7"/>
      <c r="AA112" s="6"/>
      <c r="AB112" s="6"/>
      <c r="AC112" s="6"/>
      <c r="AD112" s="7"/>
      <c r="AE112" s="6"/>
      <c r="AF112" s="6"/>
      <c r="AG112" s="6"/>
      <c r="AH112" s="5"/>
      <c r="AI112" s="4"/>
      <c r="AJ112" s="4"/>
      <c r="AK112" s="4"/>
      <c r="AL112" s="4"/>
      <c r="AM112" s="4"/>
      <c r="AN112" s="4"/>
      <c r="AO112" s="3"/>
      <c r="AP112" s="3"/>
      <c r="AQ112" s="3"/>
    </row>
    <row r="113" spans="1:43" ht="64.5" customHeight="1" x14ac:dyDescent="0.25">
      <c r="B113" s="11" t="s">
        <v>128</v>
      </c>
      <c r="C113" s="35" t="s">
        <v>151</v>
      </c>
      <c r="D113" s="33">
        <v>0</v>
      </c>
      <c r="E113" s="196">
        <v>0</v>
      </c>
      <c r="F113" s="121">
        <f>SUM(G113:N113)</f>
        <v>1</v>
      </c>
      <c r="G113" s="34">
        <v>0</v>
      </c>
      <c r="H113" s="120">
        <v>0</v>
      </c>
      <c r="I113" s="4">
        <v>1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183">
        <v>0</v>
      </c>
      <c r="P113" s="4">
        <v>0</v>
      </c>
      <c r="Q113" s="121">
        <f>SUM(R113:U113)</f>
        <v>0</v>
      </c>
      <c r="R113" s="3">
        <v>0</v>
      </c>
      <c r="S113" s="3">
        <v>0</v>
      </c>
      <c r="T113" s="3">
        <v>0</v>
      </c>
      <c r="U113" s="3">
        <v>0</v>
      </c>
      <c r="V113" s="7">
        <f>SUM(W113:Y113)</f>
        <v>0</v>
      </c>
      <c r="W113" s="6">
        <v>0</v>
      </c>
      <c r="X113" s="6">
        <v>0</v>
      </c>
      <c r="Y113" s="6">
        <v>0</v>
      </c>
      <c r="Z113" s="7">
        <f>SUM(AA113:AC113)</f>
        <v>0</v>
      </c>
      <c r="AA113" s="6">
        <v>0</v>
      </c>
      <c r="AB113" s="6">
        <v>0</v>
      </c>
      <c r="AC113" s="6">
        <v>0</v>
      </c>
      <c r="AD113" s="7">
        <f>SUM(AE113:AG113)</f>
        <v>0</v>
      </c>
      <c r="AE113" s="6">
        <v>0</v>
      </c>
      <c r="AF113" s="6">
        <v>0</v>
      </c>
      <c r="AG113" s="6">
        <v>0</v>
      </c>
      <c r="AH113" s="5">
        <f>SUM(AI113:AN113)</f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3"/>
      <c r="AP113" s="3"/>
      <c r="AQ113" s="3"/>
    </row>
    <row r="114" spans="1:43" ht="37.5" customHeight="1" x14ac:dyDescent="0.25">
      <c r="B114" s="45" t="s">
        <v>128</v>
      </c>
      <c r="C114" s="44" t="s">
        <v>150</v>
      </c>
      <c r="D114" s="43">
        <f>IF(E114&gt;0,1,0)</f>
        <v>0</v>
      </c>
      <c r="E114" s="41">
        <f>E116</f>
        <v>0</v>
      </c>
      <c r="F114" s="41">
        <f>SUM(G114:N114)</f>
        <v>1</v>
      </c>
      <c r="G114" s="42">
        <f t="shared" ref="G114:P114" si="97">G116</f>
        <v>0</v>
      </c>
      <c r="H114" s="188">
        <f t="shared" si="97"/>
        <v>1</v>
      </c>
      <c r="I114" s="42">
        <f t="shared" si="97"/>
        <v>0</v>
      </c>
      <c r="J114" s="42">
        <f t="shared" si="97"/>
        <v>0</v>
      </c>
      <c r="K114" s="42">
        <f t="shared" si="97"/>
        <v>0</v>
      </c>
      <c r="L114" s="42">
        <f t="shared" si="97"/>
        <v>0</v>
      </c>
      <c r="M114" s="42">
        <f t="shared" si="97"/>
        <v>0</v>
      </c>
      <c r="N114" s="42">
        <f t="shared" si="97"/>
        <v>0</v>
      </c>
      <c r="O114" s="42">
        <f t="shared" si="97"/>
        <v>0</v>
      </c>
      <c r="P114" s="42">
        <f t="shared" si="97"/>
        <v>0</v>
      </c>
      <c r="Q114" s="87">
        <f>SUM(R114:U114)</f>
        <v>0</v>
      </c>
      <c r="R114" s="36">
        <f>R116</f>
        <v>0</v>
      </c>
      <c r="S114" s="36">
        <f>S116</f>
        <v>0</v>
      </c>
      <c r="T114" s="36">
        <f>T116</f>
        <v>0</v>
      </c>
      <c r="U114" s="36">
        <f>U116</f>
        <v>0</v>
      </c>
      <c r="V114" s="86">
        <f>SUM(W114:Y114)</f>
        <v>0</v>
      </c>
      <c r="W114" s="39">
        <f>W116</f>
        <v>0</v>
      </c>
      <c r="X114" s="39">
        <f>X116</f>
        <v>0</v>
      </c>
      <c r="Y114" s="39">
        <f>Y116</f>
        <v>0</v>
      </c>
      <c r="Z114" s="86">
        <f>SUM(AA114:AC114)</f>
        <v>0</v>
      </c>
      <c r="AA114" s="39">
        <f>AA116</f>
        <v>0</v>
      </c>
      <c r="AB114" s="39">
        <f>AB116</f>
        <v>0</v>
      </c>
      <c r="AC114" s="39">
        <f>AC116</f>
        <v>0</v>
      </c>
      <c r="AD114" s="86">
        <f>SUM(AE114:AG114)</f>
        <v>0</v>
      </c>
      <c r="AE114" s="39">
        <f>AE116</f>
        <v>0</v>
      </c>
      <c r="AF114" s="39">
        <f>AF116</f>
        <v>0</v>
      </c>
      <c r="AG114" s="39">
        <f>AG116</f>
        <v>0</v>
      </c>
      <c r="AH114" s="41">
        <f>SUM(AI114:AN114)</f>
        <v>0</v>
      </c>
      <c r="AI114" s="37">
        <f t="shared" ref="AI114:AN114" si="98">AI116</f>
        <v>0</v>
      </c>
      <c r="AJ114" s="37">
        <f t="shared" si="98"/>
        <v>0</v>
      </c>
      <c r="AK114" s="37">
        <f t="shared" si="98"/>
        <v>0</v>
      </c>
      <c r="AL114" s="37">
        <f t="shared" si="98"/>
        <v>0</v>
      </c>
      <c r="AM114" s="37">
        <f t="shared" si="98"/>
        <v>0</v>
      </c>
      <c r="AN114" s="37">
        <f t="shared" si="98"/>
        <v>0</v>
      </c>
      <c r="AO114" s="36"/>
      <c r="AP114" s="36"/>
      <c r="AQ114" s="36"/>
    </row>
    <row r="115" spans="1:43" ht="55.5" customHeight="1" x14ac:dyDescent="0.25">
      <c r="B115" s="11" t="s">
        <v>128</v>
      </c>
      <c r="C115" s="35" t="s">
        <v>2</v>
      </c>
      <c r="D115" s="33"/>
      <c r="E115" s="196"/>
      <c r="F115" s="33"/>
      <c r="G115" s="34"/>
      <c r="H115" s="120"/>
      <c r="I115" s="4"/>
      <c r="J115" s="4"/>
      <c r="K115" s="4"/>
      <c r="L115" s="4"/>
      <c r="M115" s="4"/>
      <c r="N115" s="4"/>
      <c r="O115" s="183"/>
      <c r="P115" s="4"/>
      <c r="Q115" s="33"/>
      <c r="R115" s="3"/>
      <c r="S115" s="3"/>
      <c r="T115" s="3"/>
      <c r="U115" s="3"/>
      <c r="V115" s="7"/>
      <c r="W115" s="6"/>
      <c r="X115" s="6"/>
      <c r="Y115" s="6"/>
      <c r="Z115" s="7"/>
      <c r="AA115" s="6"/>
      <c r="AB115" s="6"/>
      <c r="AC115" s="6"/>
      <c r="AD115" s="7"/>
      <c r="AE115" s="6"/>
      <c r="AF115" s="6"/>
      <c r="AG115" s="6"/>
      <c r="AH115" s="5"/>
      <c r="AI115" s="4"/>
      <c r="AJ115" s="4"/>
      <c r="AK115" s="4"/>
      <c r="AL115" s="4"/>
      <c r="AM115" s="4"/>
      <c r="AN115" s="4"/>
      <c r="AO115" s="3"/>
      <c r="AP115" s="3"/>
      <c r="AQ115" s="3"/>
    </row>
    <row r="116" spans="1:43" ht="51.75" customHeight="1" x14ac:dyDescent="0.25">
      <c r="B116" s="11" t="s">
        <v>128</v>
      </c>
      <c r="C116" s="35" t="s">
        <v>149</v>
      </c>
      <c r="D116" s="12">
        <v>0</v>
      </c>
      <c r="E116" s="12">
        <v>0</v>
      </c>
      <c r="F116" s="191">
        <f>SUM(G116:N116)</f>
        <v>1</v>
      </c>
      <c r="G116" s="13">
        <v>0</v>
      </c>
      <c r="H116" s="185">
        <v>1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183">
        <v>0</v>
      </c>
      <c r="P116" s="4">
        <v>0</v>
      </c>
      <c r="Q116" s="121">
        <f>SUM(R116:U116)</f>
        <v>0</v>
      </c>
      <c r="R116" s="3">
        <v>0</v>
      </c>
      <c r="S116" s="3">
        <v>0</v>
      </c>
      <c r="T116" s="3">
        <v>0</v>
      </c>
      <c r="U116" s="3">
        <v>0</v>
      </c>
      <c r="V116" s="7">
        <f>SUM(W116:Y116)</f>
        <v>0</v>
      </c>
      <c r="W116" s="6">
        <v>0</v>
      </c>
      <c r="X116" s="6">
        <v>0</v>
      </c>
      <c r="Y116" s="6">
        <v>0</v>
      </c>
      <c r="Z116" s="7">
        <f>SUM(AA116:AC116)</f>
        <v>0</v>
      </c>
      <c r="AA116" s="6">
        <v>0</v>
      </c>
      <c r="AB116" s="6">
        <v>0</v>
      </c>
      <c r="AC116" s="6">
        <v>0</v>
      </c>
      <c r="AD116" s="7">
        <f>SUM(AE116:AG116)</f>
        <v>0</v>
      </c>
      <c r="AE116" s="6">
        <v>0</v>
      </c>
      <c r="AF116" s="6">
        <v>0</v>
      </c>
      <c r="AG116" s="6">
        <v>0</v>
      </c>
      <c r="AH116" s="5">
        <f>SUM(AI116:AN116)</f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3"/>
      <c r="AP116" s="3"/>
      <c r="AQ116" s="3"/>
    </row>
    <row r="117" spans="1:43" ht="36.75" customHeight="1" x14ac:dyDescent="0.25">
      <c r="B117" s="24" t="s">
        <v>128</v>
      </c>
      <c r="C117" s="23" t="s">
        <v>148</v>
      </c>
      <c r="D117" s="22">
        <f>IF(E117&gt;0,1,0)</f>
        <v>1</v>
      </c>
      <c r="E117" s="22">
        <f>SUM(E119:E123)</f>
        <v>1</v>
      </c>
      <c r="F117" s="20">
        <f>SUM(G117:N117)</f>
        <v>4</v>
      </c>
      <c r="G117" s="78">
        <f t="shared" ref="G117:P117" si="99">SUM(G119:G123)</f>
        <v>0</v>
      </c>
      <c r="H117" s="139">
        <f t="shared" si="99"/>
        <v>1</v>
      </c>
      <c r="I117" s="78">
        <f t="shared" si="99"/>
        <v>3</v>
      </c>
      <c r="J117" s="78">
        <f t="shared" si="99"/>
        <v>0</v>
      </c>
      <c r="K117" s="78">
        <f t="shared" si="99"/>
        <v>0</v>
      </c>
      <c r="L117" s="78">
        <f t="shared" si="99"/>
        <v>0</v>
      </c>
      <c r="M117" s="78">
        <f t="shared" si="99"/>
        <v>0</v>
      </c>
      <c r="N117" s="78">
        <f t="shared" si="99"/>
        <v>0</v>
      </c>
      <c r="O117" s="78">
        <f t="shared" si="99"/>
        <v>1</v>
      </c>
      <c r="P117" s="78">
        <f t="shared" si="99"/>
        <v>0</v>
      </c>
      <c r="Q117" s="92">
        <f>SUM(R117:U117)</f>
        <v>0</v>
      </c>
      <c r="R117" s="78">
        <f>SUM(R119:R123)</f>
        <v>0</v>
      </c>
      <c r="S117" s="78">
        <f>SUM(S119:S123)</f>
        <v>0</v>
      </c>
      <c r="T117" s="78">
        <f>SUM(T119:T123)</f>
        <v>0</v>
      </c>
      <c r="U117" s="78">
        <f>SUM(U119:U123)</f>
        <v>0</v>
      </c>
      <c r="V117" s="81">
        <f>SUM(W117:Y117)</f>
        <v>794.05</v>
      </c>
      <c r="W117" s="18">
        <f>SUM(W119:W123)</f>
        <v>0</v>
      </c>
      <c r="X117" s="18">
        <f>SUM(X119:X123)</f>
        <v>786</v>
      </c>
      <c r="Y117" s="18">
        <f>SUM(Y119:Y123)</f>
        <v>8.0500000000000007</v>
      </c>
      <c r="Z117" s="81">
        <f>SUM(AA117:AC117)</f>
        <v>794.05</v>
      </c>
      <c r="AA117" s="18">
        <f>SUM(AA119:AA123)</f>
        <v>0</v>
      </c>
      <c r="AB117" s="18">
        <f>SUM(AB119:AB123)</f>
        <v>786</v>
      </c>
      <c r="AC117" s="18">
        <f>SUM(AC119:AC123)</f>
        <v>8.0500000000000007</v>
      </c>
      <c r="AD117" s="81">
        <f>SUM(AE117:AG117)</f>
        <v>794.05</v>
      </c>
      <c r="AE117" s="18">
        <f>SUM(AE119:AE123)</f>
        <v>0</v>
      </c>
      <c r="AF117" s="18">
        <f>SUM(AF119:AF123)</f>
        <v>786</v>
      </c>
      <c r="AG117" s="18">
        <f>SUM(AG119:AG123)</f>
        <v>8.0500000000000007</v>
      </c>
      <c r="AH117" s="20">
        <f>SUM(AI117:AN117)</f>
        <v>0</v>
      </c>
      <c r="AI117" s="16">
        <f t="shared" ref="AI117:AN117" si="100">SUM(AI119:AI123)</f>
        <v>0</v>
      </c>
      <c r="AJ117" s="16">
        <f t="shared" si="100"/>
        <v>0</v>
      </c>
      <c r="AK117" s="16">
        <f t="shared" si="100"/>
        <v>0</v>
      </c>
      <c r="AL117" s="16">
        <f t="shared" si="100"/>
        <v>0</v>
      </c>
      <c r="AM117" s="16">
        <f t="shared" si="100"/>
        <v>0</v>
      </c>
      <c r="AN117" s="16">
        <f t="shared" si="100"/>
        <v>0</v>
      </c>
      <c r="AO117" s="15"/>
      <c r="AP117" s="15"/>
      <c r="AQ117" s="15"/>
    </row>
    <row r="118" spans="1:43" ht="21.75" customHeight="1" x14ac:dyDescent="0.25">
      <c r="B118" s="11" t="s">
        <v>128</v>
      </c>
      <c r="C118" s="35" t="s">
        <v>2</v>
      </c>
      <c r="D118" s="12"/>
      <c r="E118" s="12"/>
      <c r="F118" s="12"/>
      <c r="G118" s="13"/>
      <c r="H118" s="120"/>
      <c r="I118" s="4"/>
      <c r="J118" s="4"/>
      <c r="K118" s="4"/>
      <c r="L118" s="4"/>
      <c r="M118" s="4"/>
      <c r="N118" s="4"/>
      <c r="O118" s="183"/>
      <c r="P118" s="4"/>
      <c r="Q118" s="12"/>
      <c r="R118" s="3"/>
      <c r="S118" s="3"/>
      <c r="T118" s="3"/>
      <c r="U118" s="3"/>
      <c r="V118" s="7"/>
      <c r="W118" s="6"/>
      <c r="X118" s="6"/>
      <c r="Y118" s="6"/>
      <c r="Z118" s="7"/>
      <c r="AA118" s="6"/>
      <c r="AB118" s="6"/>
      <c r="AC118" s="6"/>
      <c r="AD118" s="7"/>
      <c r="AE118" s="6"/>
      <c r="AF118" s="6"/>
      <c r="AG118" s="6"/>
      <c r="AH118" s="5"/>
      <c r="AI118" s="4"/>
      <c r="AJ118" s="4"/>
      <c r="AK118" s="4"/>
      <c r="AL118" s="4"/>
      <c r="AM118" s="4"/>
      <c r="AN118" s="4"/>
      <c r="AO118" s="3"/>
      <c r="AP118" s="3"/>
      <c r="AQ118" s="3"/>
    </row>
    <row r="119" spans="1:43" ht="81" customHeight="1" x14ac:dyDescent="0.25">
      <c r="B119" s="11" t="s">
        <v>128</v>
      </c>
      <c r="C119" s="10" t="s">
        <v>147</v>
      </c>
      <c r="D119" s="12">
        <v>0</v>
      </c>
      <c r="E119" s="12">
        <v>0</v>
      </c>
      <c r="F119" s="121">
        <f t="shared" ref="F119:F124" si="101">SUM(G119:N119)</f>
        <v>1</v>
      </c>
      <c r="G119" s="13">
        <v>0</v>
      </c>
      <c r="H119" s="185">
        <v>0</v>
      </c>
      <c r="I119" s="183">
        <v>1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183">
        <v>0</v>
      </c>
      <c r="P119" s="4">
        <v>0</v>
      </c>
      <c r="Q119" s="121">
        <f t="shared" ref="Q119:Q124" si="102">SUM(R119:U119)</f>
        <v>0</v>
      </c>
      <c r="R119" s="3">
        <v>0</v>
      </c>
      <c r="S119" s="3">
        <v>0</v>
      </c>
      <c r="T119" s="3">
        <v>0</v>
      </c>
      <c r="U119" s="3">
        <v>0</v>
      </c>
      <c r="V119" s="7">
        <f t="shared" ref="V119:V124" si="103">SUM(W119:Y119)</f>
        <v>0</v>
      </c>
      <c r="W119" s="6">
        <v>0</v>
      </c>
      <c r="X119" s="6">
        <v>0</v>
      </c>
      <c r="Y119" s="6">
        <v>0</v>
      </c>
      <c r="Z119" s="7">
        <f t="shared" ref="Z119:Z124" si="104">SUM(AA119:AC119)</f>
        <v>0</v>
      </c>
      <c r="AA119" s="6">
        <v>0</v>
      </c>
      <c r="AB119" s="6">
        <v>0</v>
      </c>
      <c r="AC119" s="6">
        <v>0</v>
      </c>
      <c r="AD119" s="7">
        <f t="shared" ref="AD119:AD124" si="105">SUM(AE119:AG119)</f>
        <v>0</v>
      </c>
      <c r="AE119" s="6">
        <v>0</v>
      </c>
      <c r="AF119" s="6">
        <v>0</v>
      </c>
      <c r="AG119" s="6">
        <v>0</v>
      </c>
      <c r="AH119" s="5">
        <f t="shared" ref="AH119:AH124" si="106">SUM(AI119:AN119)</f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3"/>
      <c r="AP119" s="3"/>
      <c r="AQ119" s="3"/>
    </row>
    <row r="120" spans="1:43" ht="60" customHeight="1" x14ac:dyDescent="0.25">
      <c r="A120" s="1">
        <v>0</v>
      </c>
      <c r="B120" s="11" t="s">
        <v>128</v>
      </c>
      <c r="C120" s="10" t="s">
        <v>146</v>
      </c>
      <c r="D120" s="12">
        <v>0</v>
      </c>
      <c r="E120" s="12">
        <v>0</v>
      </c>
      <c r="F120" s="121">
        <f t="shared" si="101"/>
        <v>1</v>
      </c>
      <c r="G120" s="13">
        <v>0</v>
      </c>
      <c r="H120" s="185">
        <v>0</v>
      </c>
      <c r="I120" s="183">
        <v>1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183">
        <v>0</v>
      </c>
      <c r="P120" s="4">
        <v>0</v>
      </c>
      <c r="Q120" s="121">
        <f t="shared" si="102"/>
        <v>0</v>
      </c>
      <c r="R120" s="3">
        <v>0</v>
      </c>
      <c r="S120" s="3">
        <v>0</v>
      </c>
      <c r="T120" s="3">
        <v>0</v>
      </c>
      <c r="U120" s="3">
        <v>0</v>
      </c>
      <c r="V120" s="7">
        <f t="shared" si="103"/>
        <v>0</v>
      </c>
      <c r="W120" s="6">
        <v>0</v>
      </c>
      <c r="X120" s="6">
        <v>0</v>
      </c>
      <c r="Y120" s="6">
        <v>0</v>
      </c>
      <c r="Z120" s="7">
        <f t="shared" si="104"/>
        <v>0</v>
      </c>
      <c r="AA120" s="6">
        <v>0</v>
      </c>
      <c r="AB120" s="6">
        <v>0</v>
      </c>
      <c r="AC120" s="6">
        <v>0</v>
      </c>
      <c r="AD120" s="7">
        <f t="shared" si="105"/>
        <v>0</v>
      </c>
      <c r="AE120" s="6">
        <v>0</v>
      </c>
      <c r="AF120" s="6">
        <v>0</v>
      </c>
      <c r="AG120" s="6">
        <v>0</v>
      </c>
      <c r="AH120" s="5">
        <f t="shared" si="106"/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3"/>
      <c r="AP120" s="3"/>
      <c r="AQ120" s="3"/>
    </row>
    <row r="121" spans="1:43" ht="120.75" customHeight="1" x14ac:dyDescent="0.25">
      <c r="B121" s="11" t="s">
        <v>128</v>
      </c>
      <c r="C121" s="10" t="s">
        <v>145</v>
      </c>
      <c r="D121" s="12">
        <v>0</v>
      </c>
      <c r="E121" s="12">
        <v>0</v>
      </c>
      <c r="F121" s="121">
        <f t="shared" si="101"/>
        <v>1</v>
      </c>
      <c r="G121" s="13">
        <v>0</v>
      </c>
      <c r="H121" s="120">
        <v>0</v>
      </c>
      <c r="I121" s="120">
        <v>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183">
        <v>0</v>
      </c>
      <c r="P121" s="4">
        <v>0</v>
      </c>
      <c r="Q121" s="121">
        <f t="shared" si="102"/>
        <v>0</v>
      </c>
      <c r="R121" s="3">
        <v>0</v>
      </c>
      <c r="S121" s="3">
        <v>0</v>
      </c>
      <c r="T121" s="3">
        <v>0</v>
      </c>
      <c r="U121" s="3">
        <v>0</v>
      </c>
      <c r="V121" s="7">
        <f t="shared" si="103"/>
        <v>0</v>
      </c>
      <c r="W121" s="6">
        <v>0</v>
      </c>
      <c r="X121" s="6">
        <v>0</v>
      </c>
      <c r="Y121" s="6">
        <v>0</v>
      </c>
      <c r="Z121" s="7">
        <f t="shared" si="104"/>
        <v>0</v>
      </c>
      <c r="AA121" s="6">
        <v>0</v>
      </c>
      <c r="AB121" s="6">
        <v>0</v>
      </c>
      <c r="AC121" s="6">
        <v>0</v>
      </c>
      <c r="AD121" s="7">
        <f t="shared" si="105"/>
        <v>0</v>
      </c>
      <c r="AE121" s="6">
        <v>0</v>
      </c>
      <c r="AF121" s="6">
        <v>0</v>
      </c>
      <c r="AG121" s="6">
        <v>0</v>
      </c>
      <c r="AH121" s="5">
        <f t="shared" si="106"/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3"/>
      <c r="AP121" s="3"/>
      <c r="AQ121" s="3"/>
    </row>
    <row r="122" spans="1:43" ht="79.5" customHeight="1" x14ac:dyDescent="0.25">
      <c r="B122" s="11" t="s">
        <v>128</v>
      </c>
      <c r="C122" s="10" t="s">
        <v>144</v>
      </c>
      <c r="D122" s="12">
        <v>0</v>
      </c>
      <c r="E122" s="12">
        <v>0</v>
      </c>
      <c r="F122" s="121">
        <f t="shared" si="101"/>
        <v>1</v>
      </c>
      <c r="G122" s="13">
        <v>0</v>
      </c>
      <c r="H122" s="120">
        <v>1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183">
        <v>0</v>
      </c>
      <c r="P122" s="4">
        <v>0</v>
      </c>
      <c r="Q122" s="121">
        <f t="shared" si="102"/>
        <v>0</v>
      </c>
      <c r="R122" s="3">
        <v>0</v>
      </c>
      <c r="S122" s="3">
        <v>0</v>
      </c>
      <c r="T122" s="3">
        <v>0</v>
      </c>
      <c r="U122" s="3">
        <v>0</v>
      </c>
      <c r="V122" s="7">
        <f t="shared" si="103"/>
        <v>0</v>
      </c>
      <c r="W122" s="6">
        <v>0</v>
      </c>
      <c r="X122" s="6">
        <v>0</v>
      </c>
      <c r="Y122" s="6">
        <v>0</v>
      </c>
      <c r="Z122" s="7">
        <f t="shared" si="104"/>
        <v>0</v>
      </c>
      <c r="AA122" s="6">
        <v>0</v>
      </c>
      <c r="AB122" s="6">
        <v>0</v>
      </c>
      <c r="AC122" s="6">
        <v>0</v>
      </c>
      <c r="AD122" s="7">
        <f t="shared" si="105"/>
        <v>0</v>
      </c>
      <c r="AE122" s="6">
        <v>0</v>
      </c>
      <c r="AF122" s="6">
        <v>0</v>
      </c>
      <c r="AG122" s="6">
        <v>0</v>
      </c>
      <c r="AH122" s="5">
        <f t="shared" si="106"/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3"/>
      <c r="AP122" s="3"/>
      <c r="AQ122" s="3"/>
    </row>
    <row r="123" spans="1:43" ht="74.25" customHeight="1" x14ac:dyDescent="0.25">
      <c r="B123" s="11" t="s">
        <v>128</v>
      </c>
      <c r="C123" s="10" t="s">
        <v>143</v>
      </c>
      <c r="D123" s="12">
        <v>1</v>
      </c>
      <c r="E123" s="12">
        <v>1</v>
      </c>
      <c r="F123" s="121">
        <f t="shared" si="101"/>
        <v>0</v>
      </c>
      <c r="G123" s="13">
        <v>0</v>
      </c>
      <c r="H123" s="120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183">
        <v>1</v>
      </c>
      <c r="P123" s="4">
        <v>0</v>
      </c>
      <c r="Q123" s="121">
        <f t="shared" si="102"/>
        <v>0</v>
      </c>
      <c r="R123" s="3">
        <v>0</v>
      </c>
      <c r="S123" s="3">
        <v>0</v>
      </c>
      <c r="T123" s="3">
        <v>0</v>
      </c>
      <c r="U123" s="3">
        <v>0</v>
      </c>
      <c r="V123" s="7">
        <f t="shared" si="103"/>
        <v>794.05</v>
      </c>
      <c r="W123" s="6">
        <v>0</v>
      </c>
      <c r="X123" s="6">
        <v>786</v>
      </c>
      <c r="Y123" s="6">
        <v>8.0500000000000007</v>
      </c>
      <c r="Z123" s="7">
        <f t="shared" si="104"/>
        <v>794.05</v>
      </c>
      <c r="AA123" s="6">
        <v>0</v>
      </c>
      <c r="AB123" s="6">
        <v>786</v>
      </c>
      <c r="AC123" s="6">
        <v>8.0500000000000007</v>
      </c>
      <c r="AD123" s="7">
        <f t="shared" si="105"/>
        <v>794.05</v>
      </c>
      <c r="AE123" s="6">
        <v>0</v>
      </c>
      <c r="AF123" s="6">
        <v>786</v>
      </c>
      <c r="AG123" s="6">
        <v>8.0500000000000007</v>
      </c>
      <c r="AH123" s="5">
        <f t="shared" si="106"/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3" t="s">
        <v>298</v>
      </c>
      <c r="AP123" s="3" t="s">
        <v>298</v>
      </c>
      <c r="AQ123" s="3"/>
    </row>
    <row r="124" spans="1:43" ht="30.2" customHeight="1" x14ac:dyDescent="0.25">
      <c r="B124" s="24" t="s">
        <v>128</v>
      </c>
      <c r="C124" s="23" t="s">
        <v>142</v>
      </c>
      <c r="D124" s="22">
        <f>IF(E124&gt;0,1,0)</f>
        <v>1</v>
      </c>
      <c r="E124" s="22">
        <f>SUM(E126:E133)</f>
        <v>2</v>
      </c>
      <c r="F124" s="20">
        <f t="shared" si="101"/>
        <v>2</v>
      </c>
      <c r="G124" s="78">
        <f t="shared" ref="G124:P124" si="107">SUM(G126:G133)</f>
        <v>0</v>
      </c>
      <c r="H124" s="139">
        <f t="shared" si="107"/>
        <v>1</v>
      </c>
      <c r="I124" s="78">
        <f t="shared" si="107"/>
        <v>1</v>
      </c>
      <c r="J124" s="78">
        <f t="shared" si="107"/>
        <v>0</v>
      </c>
      <c r="K124" s="78">
        <f t="shared" si="107"/>
        <v>0</v>
      </c>
      <c r="L124" s="78">
        <f t="shared" si="107"/>
        <v>0</v>
      </c>
      <c r="M124" s="78">
        <f t="shared" si="107"/>
        <v>0</v>
      </c>
      <c r="N124" s="78">
        <f t="shared" si="107"/>
        <v>0</v>
      </c>
      <c r="O124" s="78">
        <f t="shared" si="107"/>
        <v>2</v>
      </c>
      <c r="P124" s="78">
        <f t="shared" si="107"/>
        <v>0</v>
      </c>
      <c r="Q124" s="92">
        <f t="shared" si="102"/>
        <v>0</v>
      </c>
      <c r="R124" s="15">
        <f>SUM(R126:R133)</f>
        <v>0</v>
      </c>
      <c r="S124" s="15">
        <f>SUM(S126:S133)</f>
        <v>0</v>
      </c>
      <c r="T124" s="15">
        <f>SUM(T126:T133)</f>
        <v>0</v>
      </c>
      <c r="U124" s="15">
        <f>SUM(U126:U133)</f>
        <v>0</v>
      </c>
      <c r="V124" s="81">
        <f t="shared" si="103"/>
        <v>837.53</v>
      </c>
      <c r="W124" s="18">
        <f>SUM(W126:W133)</f>
        <v>228.1</v>
      </c>
      <c r="X124" s="18">
        <f>SUM(X126:X133)</f>
        <v>503.3</v>
      </c>
      <c r="Y124" s="18">
        <f>SUM(Y126:Y133)</f>
        <v>106.13</v>
      </c>
      <c r="Z124" s="81">
        <f t="shared" si="104"/>
        <v>837.53</v>
      </c>
      <c r="AA124" s="18">
        <f>SUM(AA126:AA133)</f>
        <v>228.1</v>
      </c>
      <c r="AB124" s="18">
        <f>SUM(AB126:AB133)</f>
        <v>503.3</v>
      </c>
      <c r="AC124" s="18">
        <f>SUM(AC126:AC133)</f>
        <v>106.13</v>
      </c>
      <c r="AD124" s="81">
        <f t="shared" si="105"/>
        <v>837.53</v>
      </c>
      <c r="AE124" s="18">
        <f>SUM(AE126:AE133)</f>
        <v>228.1</v>
      </c>
      <c r="AF124" s="18">
        <f>SUM(AF126:AF133)</f>
        <v>503.3</v>
      </c>
      <c r="AG124" s="18">
        <f>SUM(AG126:AG133)</f>
        <v>106.13</v>
      </c>
      <c r="AH124" s="20">
        <f t="shared" si="106"/>
        <v>0</v>
      </c>
      <c r="AI124" s="16">
        <f t="shared" ref="AI124:AN124" si="108">SUM(AI126:AI133)</f>
        <v>0</v>
      </c>
      <c r="AJ124" s="16">
        <f t="shared" si="108"/>
        <v>0</v>
      </c>
      <c r="AK124" s="16">
        <f t="shared" si="108"/>
        <v>0</v>
      </c>
      <c r="AL124" s="16">
        <f t="shared" si="108"/>
        <v>0</v>
      </c>
      <c r="AM124" s="16">
        <f t="shared" si="108"/>
        <v>0</v>
      </c>
      <c r="AN124" s="16">
        <f t="shared" si="108"/>
        <v>0</v>
      </c>
      <c r="AO124" s="15"/>
      <c r="AP124" s="15"/>
      <c r="AQ124" s="15"/>
    </row>
    <row r="125" spans="1:43" ht="35.450000000000003" customHeight="1" x14ac:dyDescent="0.25">
      <c r="B125" s="11" t="s">
        <v>128</v>
      </c>
      <c r="C125" s="35" t="s">
        <v>2</v>
      </c>
      <c r="D125" s="12"/>
      <c r="E125" s="12"/>
      <c r="F125" s="12"/>
      <c r="G125" s="13"/>
      <c r="H125" s="120"/>
      <c r="I125" s="4"/>
      <c r="J125" s="4"/>
      <c r="K125" s="4"/>
      <c r="L125" s="4"/>
      <c r="M125" s="4"/>
      <c r="N125" s="4"/>
      <c r="O125" s="183"/>
      <c r="P125" s="4"/>
      <c r="Q125" s="12"/>
      <c r="R125" s="3"/>
      <c r="S125" s="3"/>
      <c r="T125" s="3"/>
      <c r="U125" s="3"/>
      <c r="V125" s="7"/>
      <c r="W125" s="6"/>
      <c r="X125" s="6"/>
      <c r="Y125" s="6"/>
      <c r="Z125" s="7"/>
      <c r="AA125" s="6"/>
      <c r="AB125" s="6"/>
      <c r="AC125" s="6"/>
      <c r="AD125" s="7"/>
      <c r="AE125" s="6"/>
      <c r="AF125" s="6"/>
      <c r="AG125" s="6"/>
      <c r="AH125" s="5"/>
      <c r="AI125" s="4"/>
      <c r="AJ125" s="4"/>
      <c r="AK125" s="4"/>
      <c r="AL125" s="4"/>
      <c r="AM125" s="4"/>
      <c r="AN125" s="4"/>
      <c r="AO125" s="3"/>
      <c r="AP125" s="3"/>
      <c r="AQ125" s="3"/>
    </row>
    <row r="126" spans="1:43" ht="66" customHeight="1" x14ac:dyDescent="0.25">
      <c r="B126" s="11" t="s">
        <v>128</v>
      </c>
      <c r="C126" s="190" t="s">
        <v>141</v>
      </c>
      <c r="D126" s="12">
        <v>0</v>
      </c>
      <c r="E126" s="12">
        <v>0</v>
      </c>
      <c r="F126" s="191">
        <f t="shared" ref="F126:F134" si="109">SUM(G126:N126)</f>
        <v>1</v>
      </c>
      <c r="G126" s="13">
        <v>0</v>
      </c>
      <c r="H126" s="185">
        <v>0</v>
      </c>
      <c r="I126" s="183">
        <v>1</v>
      </c>
      <c r="J126" s="183">
        <v>0</v>
      </c>
      <c r="K126" s="183">
        <v>0</v>
      </c>
      <c r="L126" s="183">
        <v>0</v>
      </c>
      <c r="M126" s="183">
        <v>0</v>
      </c>
      <c r="N126" s="183">
        <v>0</v>
      </c>
      <c r="O126" s="183">
        <v>0</v>
      </c>
      <c r="P126" s="183">
        <v>0</v>
      </c>
      <c r="Q126" s="191">
        <f t="shared" ref="Q126:Q134" si="110">SUM(R126:U126)</f>
        <v>0</v>
      </c>
      <c r="R126" s="184">
        <v>0</v>
      </c>
      <c r="S126" s="184">
        <v>0</v>
      </c>
      <c r="T126" s="184">
        <v>0</v>
      </c>
      <c r="U126" s="184">
        <v>0</v>
      </c>
      <c r="V126" s="192">
        <f t="shared" ref="V126:V134" si="111">SUM(W126:Y126)</f>
        <v>0</v>
      </c>
      <c r="W126" s="193">
        <v>0</v>
      </c>
      <c r="X126" s="193">
        <v>0</v>
      </c>
      <c r="Y126" s="193">
        <v>0</v>
      </c>
      <c r="Z126" s="192">
        <f t="shared" ref="Z126:Z134" si="112">SUM(AA126:AC126)</f>
        <v>0</v>
      </c>
      <c r="AA126" s="193">
        <v>0</v>
      </c>
      <c r="AB126" s="193">
        <v>0</v>
      </c>
      <c r="AC126" s="193">
        <v>0</v>
      </c>
      <c r="AD126" s="192">
        <f t="shared" ref="AD126:AD134" si="113">SUM(AE126:AG126)</f>
        <v>0</v>
      </c>
      <c r="AE126" s="193">
        <v>0</v>
      </c>
      <c r="AF126" s="193">
        <v>0</v>
      </c>
      <c r="AG126" s="193">
        <v>0</v>
      </c>
      <c r="AH126" s="194">
        <f t="shared" ref="AH126:AH134" si="114">SUM(AI126:AN126)</f>
        <v>0</v>
      </c>
      <c r="AI126" s="183">
        <v>0</v>
      </c>
      <c r="AJ126" s="183">
        <v>0</v>
      </c>
      <c r="AK126" s="183">
        <v>0</v>
      </c>
      <c r="AL126" s="183">
        <v>0</v>
      </c>
      <c r="AM126" s="183">
        <v>0</v>
      </c>
      <c r="AN126" s="183">
        <v>0</v>
      </c>
      <c r="AO126" s="184"/>
      <c r="AP126" s="184"/>
      <c r="AQ126" s="184"/>
    </row>
    <row r="127" spans="1:43" ht="57" customHeight="1" x14ac:dyDescent="0.25">
      <c r="B127" s="11" t="s">
        <v>128</v>
      </c>
      <c r="C127" s="190" t="s">
        <v>140</v>
      </c>
      <c r="D127" s="12">
        <v>1</v>
      </c>
      <c r="E127" s="12">
        <v>1</v>
      </c>
      <c r="F127" s="191">
        <f t="shared" si="109"/>
        <v>0</v>
      </c>
      <c r="G127" s="13">
        <v>0</v>
      </c>
      <c r="H127" s="185">
        <v>0</v>
      </c>
      <c r="I127" s="183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1</v>
      </c>
      <c r="P127" s="183">
        <v>0</v>
      </c>
      <c r="Q127" s="121">
        <f t="shared" si="110"/>
        <v>0</v>
      </c>
      <c r="R127" s="3">
        <v>0</v>
      </c>
      <c r="S127" s="3">
        <v>0</v>
      </c>
      <c r="T127" s="3">
        <v>0</v>
      </c>
      <c r="U127" s="3">
        <v>0</v>
      </c>
      <c r="V127" s="7">
        <f t="shared" si="111"/>
        <v>512.63</v>
      </c>
      <c r="W127" s="6">
        <v>0</v>
      </c>
      <c r="X127" s="6">
        <v>410.1</v>
      </c>
      <c r="Y127" s="6">
        <v>102.53</v>
      </c>
      <c r="Z127" s="7">
        <f t="shared" si="112"/>
        <v>512.63</v>
      </c>
      <c r="AA127" s="6">
        <v>0</v>
      </c>
      <c r="AB127" s="6">
        <v>410.1</v>
      </c>
      <c r="AC127" s="6">
        <v>102.53</v>
      </c>
      <c r="AD127" s="7">
        <f t="shared" si="113"/>
        <v>512.63</v>
      </c>
      <c r="AE127" s="6">
        <v>0</v>
      </c>
      <c r="AF127" s="6">
        <v>410.1</v>
      </c>
      <c r="AG127" s="6">
        <v>102.53</v>
      </c>
      <c r="AH127" s="5">
        <f t="shared" si="114"/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184" t="s">
        <v>312</v>
      </c>
      <c r="AP127" s="184" t="s">
        <v>313</v>
      </c>
      <c r="AQ127" s="3"/>
    </row>
    <row r="128" spans="1:43" ht="63.75" customHeight="1" x14ac:dyDescent="0.25">
      <c r="B128" s="11" t="s">
        <v>128</v>
      </c>
      <c r="C128" s="10" t="s">
        <v>139</v>
      </c>
      <c r="D128" s="12">
        <v>1</v>
      </c>
      <c r="E128" s="12">
        <v>1</v>
      </c>
      <c r="F128" s="121">
        <f t="shared" si="109"/>
        <v>0</v>
      </c>
      <c r="G128" s="13">
        <v>0</v>
      </c>
      <c r="H128" s="120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183">
        <v>1</v>
      </c>
      <c r="P128" s="4">
        <v>0</v>
      </c>
      <c r="Q128" s="121">
        <f t="shared" si="110"/>
        <v>0</v>
      </c>
      <c r="R128" s="3">
        <v>0</v>
      </c>
      <c r="S128" s="3">
        <v>0</v>
      </c>
      <c r="T128" s="3">
        <v>0</v>
      </c>
      <c r="U128" s="3">
        <v>0</v>
      </c>
      <c r="V128" s="7">
        <f t="shared" si="111"/>
        <v>324.90000000000003</v>
      </c>
      <c r="W128" s="6">
        <v>228.1</v>
      </c>
      <c r="X128" s="6">
        <v>93.2</v>
      </c>
      <c r="Y128" s="6">
        <v>3.6</v>
      </c>
      <c r="Z128" s="7">
        <f t="shared" si="112"/>
        <v>324.90000000000003</v>
      </c>
      <c r="AA128" s="6">
        <v>228.1</v>
      </c>
      <c r="AB128" s="6">
        <v>93.2</v>
      </c>
      <c r="AC128" s="6">
        <v>3.6</v>
      </c>
      <c r="AD128" s="7">
        <f t="shared" si="113"/>
        <v>324.90000000000003</v>
      </c>
      <c r="AE128" s="6">
        <v>228.1</v>
      </c>
      <c r="AF128" s="6">
        <v>93.2</v>
      </c>
      <c r="AG128" s="6">
        <v>3.6</v>
      </c>
      <c r="AH128" s="5">
        <f t="shared" si="114"/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184" t="s">
        <v>314</v>
      </c>
      <c r="AP128" s="184" t="s">
        <v>315</v>
      </c>
      <c r="AQ128" s="3"/>
    </row>
    <row r="129" spans="1:43" ht="63.75" customHeight="1" x14ac:dyDescent="0.25">
      <c r="B129" s="11" t="s">
        <v>128</v>
      </c>
      <c r="C129" s="10" t="s">
        <v>138</v>
      </c>
      <c r="D129" s="12">
        <v>0</v>
      </c>
      <c r="E129" s="12">
        <v>0</v>
      </c>
      <c r="F129" s="121">
        <v>0</v>
      </c>
      <c r="G129" s="13">
        <v>0</v>
      </c>
      <c r="H129" s="120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183">
        <v>0</v>
      </c>
      <c r="P129" s="4">
        <v>0</v>
      </c>
      <c r="Q129" s="121">
        <f t="shared" si="110"/>
        <v>0</v>
      </c>
      <c r="R129" s="3">
        <v>0</v>
      </c>
      <c r="S129" s="3">
        <v>0</v>
      </c>
      <c r="T129" s="3">
        <v>0</v>
      </c>
      <c r="U129" s="3">
        <v>0</v>
      </c>
      <c r="V129" s="7">
        <v>0</v>
      </c>
      <c r="W129" s="6">
        <v>0</v>
      </c>
      <c r="X129" s="6">
        <v>0</v>
      </c>
      <c r="Y129" s="6">
        <v>0</v>
      </c>
      <c r="Z129" s="7">
        <v>0</v>
      </c>
      <c r="AA129" s="6">
        <v>0</v>
      </c>
      <c r="AB129" s="6">
        <v>0</v>
      </c>
      <c r="AC129" s="6">
        <v>0</v>
      </c>
      <c r="AD129" s="7">
        <v>0</v>
      </c>
      <c r="AE129" s="6">
        <v>0</v>
      </c>
      <c r="AF129" s="6">
        <v>0</v>
      </c>
      <c r="AG129" s="6">
        <v>0</v>
      </c>
      <c r="AH129" s="5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3"/>
      <c r="AP129" s="3"/>
      <c r="AQ129" s="3"/>
    </row>
    <row r="130" spans="1:43" ht="51.75" x14ac:dyDescent="0.25">
      <c r="B130" s="11" t="s">
        <v>128</v>
      </c>
      <c r="C130" s="10" t="s">
        <v>137</v>
      </c>
      <c r="D130" s="33">
        <v>0</v>
      </c>
      <c r="E130" s="196">
        <v>0</v>
      </c>
      <c r="F130" s="121">
        <f t="shared" si="109"/>
        <v>0</v>
      </c>
      <c r="G130" s="34">
        <v>0</v>
      </c>
      <c r="H130" s="120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183">
        <v>0</v>
      </c>
      <c r="P130" s="4">
        <v>0</v>
      </c>
      <c r="Q130" s="121">
        <f t="shared" si="110"/>
        <v>0</v>
      </c>
      <c r="R130" s="3">
        <v>0</v>
      </c>
      <c r="S130" s="3">
        <v>0</v>
      </c>
      <c r="T130" s="3">
        <v>0</v>
      </c>
      <c r="U130" s="3">
        <v>0</v>
      </c>
      <c r="V130" s="7">
        <f t="shared" si="111"/>
        <v>0</v>
      </c>
      <c r="W130" s="6">
        <v>0</v>
      </c>
      <c r="X130" s="6">
        <v>0</v>
      </c>
      <c r="Y130" s="6">
        <v>0</v>
      </c>
      <c r="Z130" s="7">
        <f t="shared" si="112"/>
        <v>0</v>
      </c>
      <c r="AA130" s="6">
        <v>0</v>
      </c>
      <c r="AB130" s="6">
        <v>0</v>
      </c>
      <c r="AC130" s="6">
        <v>0</v>
      </c>
      <c r="AD130" s="7">
        <f t="shared" si="113"/>
        <v>0</v>
      </c>
      <c r="AE130" s="6">
        <v>0</v>
      </c>
      <c r="AF130" s="6">
        <v>0</v>
      </c>
      <c r="AG130" s="6">
        <v>0</v>
      </c>
      <c r="AH130" s="5">
        <f t="shared" si="114"/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3"/>
      <c r="AP130" s="3"/>
      <c r="AQ130" s="3"/>
    </row>
    <row r="131" spans="1:43" ht="72" customHeight="1" x14ac:dyDescent="0.25">
      <c r="B131" s="11" t="s">
        <v>128</v>
      </c>
      <c r="C131" s="10" t="s">
        <v>136</v>
      </c>
      <c r="D131" s="33">
        <v>0</v>
      </c>
      <c r="E131" s="196">
        <v>0</v>
      </c>
      <c r="F131" s="121">
        <f t="shared" si="109"/>
        <v>0</v>
      </c>
      <c r="G131" s="34">
        <v>0</v>
      </c>
      <c r="H131" s="120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183">
        <v>0</v>
      </c>
      <c r="P131" s="4">
        <v>0</v>
      </c>
      <c r="Q131" s="121">
        <f t="shared" si="110"/>
        <v>0</v>
      </c>
      <c r="R131" s="3">
        <v>0</v>
      </c>
      <c r="S131" s="3">
        <v>0</v>
      </c>
      <c r="T131" s="3">
        <v>0</v>
      </c>
      <c r="U131" s="3">
        <v>0</v>
      </c>
      <c r="V131" s="7">
        <f t="shared" si="111"/>
        <v>0</v>
      </c>
      <c r="W131" s="6">
        <v>0</v>
      </c>
      <c r="X131" s="6">
        <v>0</v>
      </c>
      <c r="Y131" s="6">
        <v>0</v>
      </c>
      <c r="Z131" s="7">
        <f t="shared" si="112"/>
        <v>0</v>
      </c>
      <c r="AA131" s="6">
        <v>0</v>
      </c>
      <c r="AB131" s="6">
        <v>0</v>
      </c>
      <c r="AC131" s="6">
        <v>0</v>
      </c>
      <c r="AD131" s="7">
        <f t="shared" si="113"/>
        <v>0</v>
      </c>
      <c r="AE131" s="6">
        <v>0</v>
      </c>
      <c r="AF131" s="6">
        <v>0</v>
      </c>
      <c r="AG131" s="6">
        <v>0</v>
      </c>
      <c r="AH131" s="5">
        <f t="shared" si="114"/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3"/>
      <c r="AP131" s="3"/>
      <c r="AQ131" s="3"/>
    </row>
    <row r="132" spans="1:43" ht="78.75" customHeight="1" x14ac:dyDescent="0.25">
      <c r="B132" s="11" t="s">
        <v>128</v>
      </c>
      <c r="C132" s="10" t="s">
        <v>135</v>
      </c>
      <c r="D132" s="12">
        <v>0</v>
      </c>
      <c r="E132" s="12">
        <v>0</v>
      </c>
      <c r="F132" s="121">
        <f t="shared" si="109"/>
        <v>1</v>
      </c>
      <c r="G132" s="13">
        <v>0</v>
      </c>
      <c r="H132" s="120">
        <v>1</v>
      </c>
      <c r="I132" s="120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183">
        <v>0</v>
      </c>
      <c r="P132" s="4">
        <v>0</v>
      </c>
      <c r="Q132" s="121">
        <f t="shared" si="110"/>
        <v>0</v>
      </c>
      <c r="R132" s="3">
        <v>0</v>
      </c>
      <c r="S132" s="3">
        <v>0</v>
      </c>
      <c r="T132" s="3">
        <v>0</v>
      </c>
      <c r="U132" s="3">
        <v>0</v>
      </c>
      <c r="V132" s="7">
        <f t="shared" si="111"/>
        <v>0</v>
      </c>
      <c r="W132" s="6">
        <v>0</v>
      </c>
      <c r="X132" s="6">
        <v>0</v>
      </c>
      <c r="Y132" s="6">
        <v>0</v>
      </c>
      <c r="Z132" s="7">
        <f t="shared" si="112"/>
        <v>0</v>
      </c>
      <c r="AA132" s="6">
        <v>0</v>
      </c>
      <c r="AB132" s="6">
        <v>0</v>
      </c>
      <c r="AC132" s="6">
        <v>0</v>
      </c>
      <c r="AD132" s="7">
        <f t="shared" si="113"/>
        <v>0</v>
      </c>
      <c r="AE132" s="6">
        <v>0</v>
      </c>
      <c r="AF132" s="6">
        <v>0</v>
      </c>
      <c r="AG132" s="6">
        <v>0</v>
      </c>
      <c r="AH132" s="5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3"/>
      <c r="AP132" s="3"/>
      <c r="AQ132" s="3"/>
    </row>
    <row r="133" spans="1:43" ht="69.75" customHeight="1" x14ac:dyDescent="0.25">
      <c r="B133" s="11" t="s">
        <v>128</v>
      </c>
      <c r="C133" s="10" t="s">
        <v>134</v>
      </c>
      <c r="D133" s="8">
        <v>0</v>
      </c>
      <c r="E133" s="209">
        <v>0</v>
      </c>
      <c r="F133" s="121">
        <f t="shared" si="109"/>
        <v>0</v>
      </c>
      <c r="G133" s="9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183">
        <v>0</v>
      </c>
      <c r="P133" s="4">
        <v>0</v>
      </c>
      <c r="Q133" s="121">
        <v>0</v>
      </c>
      <c r="R133" s="3">
        <v>0</v>
      </c>
      <c r="S133" s="3">
        <v>0</v>
      </c>
      <c r="T133" s="3">
        <v>0</v>
      </c>
      <c r="U133" s="3">
        <v>0</v>
      </c>
      <c r="V133" s="7">
        <v>0</v>
      </c>
      <c r="W133" s="6">
        <v>0</v>
      </c>
      <c r="X133" s="6">
        <v>0</v>
      </c>
      <c r="Y133" s="6">
        <v>0</v>
      </c>
      <c r="Z133" s="7">
        <v>0</v>
      </c>
      <c r="AA133" s="6">
        <v>0</v>
      </c>
      <c r="AB133" s="6">
        <v>0</v>
      </c>
      <c r="AC133" s="6">
        <v>0</v>
      </c>
      <c r="AD133" s="7">
        <v>0</v>
      </c>
      <c r="AE133" s="6">
        <v>0</v>
      </c>
      <c r="AF133" s="6">
        <v>0</v>
      </c>
      <c r="AG133" s="6">
        <v>0</v>
      </c>
      <c r="AH133" s="5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3"/>
      <c r="AP133" s="3"/>
      <c r="AQ133" s="3"/>
    </row>
    <row r="134" spans="1:43" ht="46.5" customHeight="1" x14ac:dyDescent="0.25">
      <c r="B134" s="24" t="s">
        <v>128</v>
      </c>
      <c r="C134" s="23" t="s">
        <v>133</v>
      </c>
      <c r="D134" s="22">
        <f>IF(E134&gt;0,1,0)</f>
        <v>1</v>
      </c>
      <c r="E134" s="254">
        <f>E136</f>
        <v>1</v>
      </c>
      <c r="F134" s="20">
        <f t="shared" si="109"/>
        <v>0</v>
      </c>
      <c r="G134" s="78">
        <f t="shared" ref="G134:P134" si="115">G136</f>
        <v>0</v>
      </c>
      <c r="H134" s="78">
        <f t="shared" si="115"/>
        <v>0</v>
      </c>
      <c r="I134" s="78">
        <f t="shared" si="115"/>
        <v>0</v>
      </c>
      <c r="J134" s="78">
        <f t="shared" si="115"/>
        <v>0</v>
      </c>
      <c r="K134" s="78">
        <f t="shared" si="115"/>
        <v>0</v>
      </c>
      <c r="L134" s="78">
        <f t="shared" si="115"/>
        <v>0</v>
      </c>
      <c r="M134" s="78">
        <f t="shared" si="115"/>
        <v>0</v>
      </c>
      <c r="N134" s="78">
        <f t="shared" si="115"/>
        <v>0</v>
      </c>
      <c r="O134" s="78">
        <f t="shared" si="115"/>
        <v>1</v>
      </c>
      <c r="P134" s="78">
        <f t="shared" si="115"/>
        <v>0</v>
      </c>
      <c r="Q134" s="92">
        <f t="shared" si="110"/>
        <v>0</v>
      </c>
      <c r="R134" s="15">
        <f>R136</f>
        <v>0</v>
      </c>
      <c r="S134" s="15">
        <f>S136</f>
        <v>0</v>
      </c>
      <c r="T134" s="15">
        <f>T136</f>
        <v>0</v>
      </c>
      <c r="U134" s="15">
        <f>U136</f>
        <v>0</v>
      </c>
      <c r="V134" s="81">
        <f t="shared" si="111"/>
        <v>19403.199999999997</v>
      </c>
      <c r="W134" s="18">
        <f>W136</f>
        <v>0</v>
      </c>
      <c r="X134" s="18">
        <f>X136</f>
        <v>19192.099999999999</v>
      </c>
      <c r="Y134" s="18">
        <f>Y136</f>
        <v>211.1</v>
      </c>
      <c r="Z134" s="81">
        <f t="shared" si="112"/>
        <v>19386</v>
      </c>
      <c r="AA134" s="18">
        <f>AA136</f>
        <v>0</v>
      </c>
      <c r="AB134" s="18">
        <f>AB136</f>
        <v>19192.099999999999</v>
      </c>
      <c r="AC134" s="18">
        <f>AC136</f>
        <v>193.9</v>
      </c>
      <c r="AD134" s="81">
        <f t="shared" si="113"/>
        <v>19386</v>
      </c>
      <c r="AE134" s="18">
        <f>AE136</f>
        <v>0</v>
      </c>
      <c r="AF134" s="18">
        <f>AF136</f>
        <v>19192.099999999999</v>
      </c>
      <c r="AG134" s="18">
        <f>AG136</f>
        <v>193.9</v>
      </c>
      <c r="AH134" s="20">
        <f t="shared" si="114"/>
        <v>1</v>
      </c>
      <c r="AI134" s="16">
        <f t="shared" ref="AI134:AN134" si="116">AI136</f>
        <v>1</v>
      </c>
      <c r="AJ134" s="16">
        <f t="shared" si="116"/>
        <v>0</v>
      </c>
      <c r="AK134" s="16">
        <f t="shared" si="116"/>
        <v>0</v>
      </c>
      <c r="AL134" s="16">
        <f t="shared" si="116"/>
        <v>0</v>
      </c>
      <c r="AM134" s="16">
        <f t="shared" si="116"/>
        <v>0</v>
      </c>
      <c r="AN134" s="16">
        <f t="shared" si="116"/>
        <v>0</v>
      </c>
      <c r="AO134" s="15"/>
      <c r="AP134" s="15"/>
      <c r="AQ134" s="15"/>
    </row>
    <row r="135" spans="1:43" ht="23.25" customHeight="1" x14ac:dyDescent="0.25">
      <c r="B135" s="11" t="s">
        <v>128</v>
      </c>
      <c r="C135" s="35" t="s">
        <v>2</v>
      </c>
      <c r="D135" s="33"/>
      <c r="E135" s="196"/>
      <c r="F135" s="33"/>
      <c r="G135" s="34"/>
      <c r="H135" s="4"/>
      <c r="I135" s="4"/>
      <c r="J135" s="4"/>
      <c r="K135" s="4"/>
      <c r="L135" s="4"/>
      <c r="M135" s="4"/>
      <c r="N135" s="4"/>
      <c r="O135" s="183"/>
      <c r="P135" s="4"/>
      <c r="Q135" s="33"/>
      <c r="R135" s="3"/>
      <c r="S135" s="3"/>
      <c r="T135" s="3"/>
      <c r="U135" s="3"/>
      <c r="V135" s="7"/>
      <c r="W135" s="6"/>
      <c r="X135" s="6"/>
      <c r="Y135" s="6"/>
      <c r="Z135" s="7"/>
      <c r="AA135" s="6"/>
      <c r="AB135" s="6"/>
      <c r="AC135" s="6"/>
      <c r="AD135" s="7"/>
      <c r="AE135" s="6"/>
      <c r="AF135" s="6"/>
      <c r="AG135" s="6"/>
      <c r="AH135" s="5"/>
      <c r="AI135" s="4"/>
      <c r="AJ135" s="4"/>
      <c r="AK135" s="4"/>
      <c r="AL135" s="4"/>
      <c r="AM135" s="4"/>
      <c r="AN135" s="4"/>
      <c r="AO135" s="3"/>
      <c r="AP135" s="3"/>
      <c r="AQ135" s="3"/>
    </row>
    <row r="136" spans="1:43" s="195" customFormat="1" ht="72" customHeight="1" x14ac:dyDescent="0.25">
      <c r="B136" s="189" t="s">
        <v>128</v>
      </c>
      <c r="C136" s="190" t="s">
        <v>132</v>
      </c>
      <c r="D136" s="196">
        <v>1</v>
      </c>
      <c r="E136" s="12">
        <v>1</v>
      </c>
      <c r="F136" s="191">
        <f>SUM(G136:N136)</f>
        <v>0</v>
      </c>
      <c r="G136" s="182">
        <v>0</v>
      </c>
      <c r="H136" s="183">
        <v>0</v>
      </c>
      <c r="I136" s="183">
        <v>0</v>
      </c>
      <c r="J136" s="183">
        <v>0</v>
      </c>
      <c r="K136" s="183">
        <v>0</v>
      </c>
      <c r="L136" s="183">
        <v>0</v>
      </c>
      <c r="M136" s="183">
        <v>0</v>
      </c>
      <c r="N136" s="183">
        <v>0</v>
      </c>
      <c r="O136" s="183">
        <v>1</v>
      </c>
      <c r="P136" s="183">
        <v>0</v>
      </c>
      <c r="Q136" s="191">
        <f>SUM(R136:U136)</f>
        <v>0</v>
      </c>
      <c r="R136" s="184">
        <v>0</v>
      </c>
      <c r="S136" s="184">
        <v>0</v>
      </c>
      <c r="T136" s="184">
        <v>0</v>
      </c>
      <c r="U136" s="184">
        <v>0</v>
      </c>
      <c r="V136" s="192">
        <f>SUM(W136:Y136)</f>
        <v>19403.199999999997</v>
      </c>
      <c r="W136" s="193">
        <v>0</v>
      </c>
      <c r="X136" s="193">
        <v>19192.099999999999</v>
      </c>
      <c r="Y136" s="193">
        <v>211.1</v>
      </c>
      <c r="Z136" s="192">
        <f>SUM(AA136:AC136)</f>
        <v>19386</v>
      </c>
      <c r="AA136" s="193">
        <v>0</v>
      </c>
      <c r="AB136" s="193">
        <v>19192.099999999999</v>
      </c>
      <c r="AC136" s="193">
        <v>193.9</v>
      </c>
      <c r="AD136" s="192">
        <f>SUM(AE136:AG136)</f>
        <v>19386</v>
      </c>
      <c r="AE136" s="193">
        <v>0</v>
      </c>
      <c r="AF136" s="193">
        <v>19192.099999999999</v>
      </c>
      <c r="AG136" s="193">
        <v>193.9</v>
      </c>
      <c r="AH136" s="194">
        <f>SUM(AI136:AN136)</f>
        <v>1</v>
      </c>
      <c r="AI136" s="183">
        <v>1</v>
      </c>
      <c r="AJ136" s="183">
        <v>0</v>
      </c>
      <c r="AK136" s="183">
        <v>0</v>
      </c>
      <c r="AL136" s="183">
        <v>0</v>
      </c>
      <c r="AM136" s="183">
        <v>0</v>
      </c>
      <c r="AN136" s="183">
        <v>0</v>
      </c>
      <c r="AO136" s="184" t="s">
        <v>298</v>
      </c>
      <c r="AP136" s="184" t="s">
        <v>298</v>
      </c>
      <c r="AQ136" s="184"/>
    </row>
    <row r="137" spans="1:43" ht="47.25" customHeight="1" x14ac:dyDescent="0.25">
      <c r="B137" s="24" t="s">
        <v>128</v>
      </c>
      <c r="C137" s="23" t="s">
        <v>131</v>
      </c>
      <c r="D137" s="22">
        <f>IF(E137&gt;0,1,0)</f>
        <v>0</v>
      </c>
      <c r="E137" s="22">
        <f>E139</f>
        <v>0</v>
      </c>
      <c r="F137" s="20">
        <f>SUM(G137:N137)</f>
        <v>1</v>
      </c>
      <c r="G137" s="78">
        <f t="shared" ref="G137:P137" si="117">G139</f>
        <v>0</v>
      </c>
      <c r="H137" s="78">
        <f t="shared" si="117"/>
        <v>0</v>
      </c>
      <c r="I137" s="78">
        <f t="shared" si="117"/>
        <v>0</v>
      </c>
      <c r="J137" s="78">
        <f t="shared" si="117"/>
        <v>0</v>
      </c>
      <c r="K137" s="78">
        <f t="shared" si="117"/>
        <v>0</v>
      </c>
      <c r="L137" s="78">
        <f t="shared" si="117"/>
        <v>1</v>
      </c>
      <c r="M137" s="78">
        <f t="shared" si="117"/>
        <v>0</v>
      </c>
      <c r="N137" s="78">
        <f t="shared" si="117"/>
        <v>0</v>
      </c>
      <c r="O137" s="78">
        <f t="shared" si="117"/>
        <v>0</v>
      </c>
      <c r="P137" s="78">
        <f t="shared" si="117"/>
        <v>0</v>
      </c>
      <c r="Q137" s="92">
        <f>SUM(R137:U137)</f>
        <v>0</v>
      </c>
      <c r="R137" s="15">
        <f>R139</f>
        <v>0</v>
      </c>
      <c r="S137" s="15">
        <f>S139</f>
        <v>0</v>
      </c>
      <c r="T137" s="15">
        <f>T139</f>
        <v>0</v>
      </c>
      <c r="U137" s="15">
        <f>U139</f>
        <v>0</v>
      </c>
      <c r="V137" s="81">
        <f>SUM(W137:Y137)</f>
        <v>0</v>
      </c>
      <c r="W137" s="18">
        <f>W139</f>
        <v>0</v>
      </c>
      <c r="X137" s="18">
        <f>X139</f>
        <v>0</v>
      </c>
      <c r="Y137" s="18">
        <f>Y139</f>
        <v>0</v>
      </c>
      <c r="Z137" s="81">
        <f>SUM(AA137:AC137)</f>
        <v>0</v>
      </c>
      <c r="AA137" s="18">
        <f>AA139</f>
        <v>0</v>
      </c>
      <c r="AB137" s="18">
        <f>AB139</f>
        <v>0</v>
      </c>
      <c r="AC137" s="18">
        <f>AC139</f>
        <v>0</v>
      </c>
      <c r="AD137" s="81">
        <f>SUM(AE137:AG137)</f>
        <v>0</v>
      </c>
      <c r="AE137" s="18">
        <f>AE139</f>
        <v>0</v>
      </c>
      <c r="AF137" s="18">
        <f>AF139</f>
        <v>0</v>
      </c>
      <c r="AG137" s="18">
        <f>AG139</f>
        <v>0</v>
      </c>
      <c r="AH137" s="20">
        <f>SUM(AI137:AN137)</f>
        <v>0</v>
      </c>
      <c r="AI137" s="16">
        <f t="shared" ref="AI137:AN137" si="118">AI139</f>
        <v>0</v>
      </c>
      <c r="AJ137" s="16">
        <f t="shared" si="118"/>
        <v>0</v>
      </c>
      <c r="AK137" s="16">
        <f t="shared" si="118"/>
        <v>0</v>
      </c>
      <c r="AL137" s="16">
        <f t="shared" si="118"/>
        <v>0</v>
      </c>
      <c r="AM137" s="16">
        <f t="shared" si="118"/>
        <v>0</v>
      </c>
      <c r="AN137" s="16">
        <f t="shared" si="118"/>
        <v>0</v>
      </c>
      <c r="AO137" s="15"/>
      <c r="AP137" s="15"/>
      <c r="AQ137" s="15"/>
    </row>
    <row r="138" spans="1:43" ht="24" customHeight="1" x14ac:dyDescent="0.25">
      <c r="B138" s="11" t="s">
        <v>128</v>
      </c>
      <c r="C138" s="35" t="s">
        <v>2</v>
      </c>
      <c r="D138" s="12"/>
      <c r="E138" s="12"/>
      <c r="F138" s="12"/>
      <c r="G138" s="13"/>
      <c r="H138" s="4"/>
      <c r="I138" s="4"/>
      <c r="J138" s="4"/>
      <c r="K138" s="4"/>
      <c r="L138" s="4"/>
      <c r="M138" s="4"/>
      <c r="N138" s="4"/>
      <c r="O138" s="183"/>
      <c r="P138" s="4"/>
      <c r="Q138" s="12"/>
      <c r="R138" s="3"/>
      <c r="S138" s="3"/>
      <c r="T138" s="3"/>
      <c r="U138" s="3"/>
      <c r="V138" s="7"/>
      <c r="W138" s="6"/>
      <c r="X138" s="6"/>
      <c r="Y138" s="6"/>
      <c r="Z138" s="7"/>
      <c r="AA138" s="6"/>
      <c r="AB138" s="6"/>
      <c r="AC138" s="6"/>
      <c r="AD138" s="7"/>
      <c r="AE138" s="6"/>
      <c r="AF138" s="6"/>
      <c r="AG138" s="6"/>
      <c r="AH138" s="5"/>
      <c r="AI138" s="4"/>
      <c r="AJ138" s="4"/>
      <c r="AK138" s="4"/>
      <c r="AL138" s="4"/>
      <c r="AM138" s="4"/>
      <c r="AN138" s="4"/>
      <c r="AO138" s="3"/>
      <c r="AP138" s="3"/>
      <c r="AQ138" s="3"/>
    </row>
    <row r="139" spans="1:43" s="195" customFormat="1" ht="44.25" customHeight="1" x14ac:dyDescent="0.25">
      <c r="A139" s="234"/>
      <c r="B139" s="189" t="s">
        <v>128</v>
      </c>
      <c r="C139" s="190" t="s">
        <v>130</v>
      </c>
      <c r="D139" s="12">
        <v>0</v>
      </c>
      <c r="E139" s="12">
        <v>0</v>
      </c>
      <c r="F139" s="191">
        <f>SUM(G139:N139)</f>
        <v>1</v>
      </c>
      <c r="G139" s="13">
        <v>0</v>
      </c>
      <c r="H139" s="183">
        <v>0</v>
      </c>
      <c r="I139" s="183">
        <v>0</v>
      </c>
      <c r="J139" s="183">
        <v>0</v>
      </c>
      <c r="K139" s="183">
        <v>0</v>
      </c>
      <c r="L139" s="183">
        <v>1</v>
      </c>
      <c r="M139" s="183">
        <v>0</v>
      </c>
      <c r="N139" s="183">
        <v>0</v>
      </c>
      <c r="O139" s="183">
        <v>0</v>
      </c>
      <c r="P139" s="183">
        <v>0</v>
      </c>
      <c r="Q139" s="191">
        <f>SUM(R139:U139)</f>
        <v>0</v>
      </c>
      <c r="R139" s="184">
        <v>0</v>
      </c>
      <c r="S139" s="184">
        <v>0</v>
      </c>
      <c r="T139" s="184">
        <v>0</v>
      </c>
      <c r="U139" s="184">
        <v>0</v>
      </c>
      <c r="V139" s="192">
        <f>SUM(W139:Y139)</f>
        <v>0</v>
      </c>
      <c r="W139" s="193">
        <v>0</v>
      </c>
      <c r="X139" s="193">
        <v>0</v>
      </c>
      <c r="Y139" s="193">
        <v>0</v>
      </c>
      <c r="Z139" s="192">
        <f>SUM(AA139:AC139)</f>
        <v>0</v>
      </c>
      <c r="AA139" s="193">
        <v>0</v>
      </c>
      <c r="AB139" s="193">
        <v>0</v>
      </c>
      <c r="AC139" s="193">
        <v>0</v>
      </c>
      <c r="AD139" s="192">
        <f>SUM(AE139:AG139)</f>
        <v>0</v>
      </c>
      <c r="AE139" s="193">
        <v>0</v>
      </c>
      <c r="AF139" s="193">
        <v>0</v>
      </c>
      <c r="AG139" s="193">
        <v>0</v>
      </c>
      <c r="AH139" s="194">
        <f>SUM(AI139:AN139)</f>
        <v>0</v>
      </c>
      <c r="AI139" s="183">
        <v>0</v>
      </c>
      <c r="AJ139" s="183">
        <v>0</v>
      </c>
      <c r="AK139" s="183">
        <v>0</v>
      </c>
      <c r="AL139" s="183">
        <v>0</v>
      </c>
      <c r="AM139" s="183">
        <v>0</v>
      </c>
      <c r="AN139" s="183">
        <v>0</v>
      </c>
      <c r="AO139" s="184"/>
      <c r="AP139" s="184"/>
      <c r="AQ139" s="184"/>
    </row>
    <row r="140" spans="1:43" ht="54.75" customHeight="1" x14ac:dyDescent="0.25">
      <c r="A140" s="234"/>
      <c r="B140" s="24" t="s">
        <v>128</v>
      </c>
      <c r="C140" s="23" t="s">
        <v>129</v>
      </c>
      <c r="D140" s="22">
        <f>IF(E140&gt;0,1,0)</f>
        <v>1</v>
      </c>
      <c r="E140" s="22">
        <f>E142</f>
        <v>1</v>
      </c>
      <c r="F140" s="20">
        <f>SUM(G140:N140)</f>
        <v>0</v>
      </c>
      <c r="G140" s="78">
        <f t="shared" ref="G140:P140" si="119">G142</f>
        <v>0</v>
      </c>
      <c r="H140" s="78">
        <f t="shared" si="119"/>
        <v>0</v>
      </c>
      <c r="I140" s="78">
        <f t="shared" si="119"/>
        <v>0</v>
      </c>
      <c r="J140" s="78">
        <f t="shared" si="119"/>
        <v>0</v>
      </c>
      <c r="K140" s="78">
        <f t="shared" si="119"/>
        <v>0</v>
      </c>
      <c r="L140" s="78">
        <f t="shared" si="119"/>
        <v>0</v>
      </c>
      <c r="M140" s="78">
        <f t="shared" si="119"/>
        <v>0</v>
      </c>
      <c r="N140" s="78">
        <f t="shared" si="119"/>
        <v>0</v>
      </c>
      <c r="O140" s="78">
        <f t="shared" si="119"/>
        <v>1</v>
      </c>
      <c r="P140" s="78">
        <f t="shared" si="119"/>
        <v>0</v>
      </c>
      <c r="Q140" s="92">
        <f>SUM(R140:U140)</f>
        <v>1</v>
      </c>
      <c r="R140" s="15">
        <f>R142</f>
        <v>1</v>
      </c>
      <c r="S140" s="15">
        <f>S142</f>
        <v>0</v>
      </c>
      <c r="T140" s="15">
        <f>T142</f>
        <v>0</v>
      </c>
      <c r="U140" s="15">
        <f>U142</f>
        <v>0</v>
      </c>
      <c r="V140" s="81">
        <f>SUM(W140:Y140)</f>
        <v>0</v>
      </c>
      <c r="W140" s="18">
        <f>W142</f>
        <v>0</v>
      </c>
      <c r="X140" s="18">
        <f>X142</f>
        <v>0</v>
      </c>
      <c r="Y140" s="18">
        <f>Y142</f>
        <v>0</v>
      </c>
      <c r="Z140" s="81">
        <f>SUM(AA140:AC140)</f>
        <v>0</v>
      </c>
      <c r="AA140" s="18">
        <f>AA142</f>
        <v>0</v>
      </c>
      <c r="AB140" s="18">
        <f>AB142</f>
        <v>0</v>
      </c>
      <c r="AC140" s="18">
        <f>AC142</f>
        <v>0</v>
      </c>
      <c r="AD140" s="81">
        <f>SUM(AE140:AG140)</f>
        <v>0</v>
      </c>
      <c r="AE140" s="18">
        <f>AE142</f>
        <v>0</v>
      </c>
      <c r="AF140" s="18">
        <f>AF142</f>
        <v>0</v>
      </c>
      <c r="AG140" s="18">
        <f>AG142</f>
        <v>0</v>
      </c>
      <c r="AH140" s="20">
        <f>SUM(AI140:AN140)</f>
        <v>0</v>
      </c>
      <c r="AI140" s="16">
        <f t="shared" ref="AI140:AN140" si="120">AI142</f>
        <v>0</v>
      </c>
      <c r="AJ140" s="16">
        <f t="shared" si="120"/>
        <v>0</v>
      </c>
      <c r="AK140" s="16">
        <f t="shared" si="120"/>
        <v>0</v>
      </c>
      <c r="AL140" s="16">
        <f t="shared" si="120"/>
        <v>0</v>
      </c>
      <c r="AM140" s="16">
        <f t="shared" si="120"/>
        <v>0</v>
      </c>
      <c r="AN140" s="16">
        <f t="shared" si="120"/>
        <v>0</v>
      </c>
      <c r="AO140" s="15"/>
      <c r="AP140" s="15"/>
      <c r="AQ140" s="15"/>
    </row>
    <row r="141" spans="1:43" ht="32.25" customHeight="1" x14ac:dyDescent="0.25">
      <c r="B141" s="11" t="s">
        <v>128</v>
      </c>
      <c r="C141" s="35" t="s">
        <v>2</v>
      </c>
      <c r="D141" s="12"/>
      <c r="E141" s="12"/>
      <c r="F141" s="12"/>
      <c r="G141" s="13"/>
      <c r="H141" s="4"/>
      <c r="I141" s="4"/>
      <c r="J141" s="4"/>
      <c r="K141" s="4"/>
      <c r="L141" s="4"/>
      <c r="M141" s="4"/>
      <c r="N141" s="4"/>
      <c r="O141" s="183"/>
      <c r="P141" s="4"/>
      <c r="Q141" s="12"/>
      <c r="R141" s="3"/>
      <c r="S141" s="3"/>
      <c r="T141" s="3"/>
      <c r="U141" s="3"/>
      <c r="V141" s="7"/>
      <c r="W141" s="6"/>
      <c r="X141" s="6"/>
      <c r="Y141" s="6"/>
      <c r="Z141" s="7"/>
      <c r="AA141" s="6"/>
      <c r="AB141" s="6"/>
      <c r="AC141" s="6"/>
      <c r="AD141" s="7"/>
      <c r="AE141" s="6"/>
      <c r="AF141" s="6"/>
      <c r="AG141" s="6"/>
      <c r="AH141" s="5"/>
      <c r="AI141" s="4"/>
      <c r="AJ141" s="4"/>
      <c r="AK141" s="4"/>
      <c r="AL141" s="4"/>
      <c r="AM141" s="4"/>
      <c r="AN141" s="4"/>
      <c r="AO141" s="3"/>
      <c r="AP141" s="3"/>
      <c r="AQ141" s="3"/>
    </row>
    <row r="142" spans="1:43" s="195" customFormat="1" ht="46.5" customHeight="1" x14ac:dyDescent="0.25">
      <c r="B142" s="197" t="s">
        <v>128</v>
      </c>
      <c r="C142" s="198" t="s">
        <v>127</v>
      </c>
      <c r="D142" s="70">
        <v>1</v>
      </c>
      <c r="E142" s="70">
        <v>1</v>
      </c>
      <c r="F142" s="191">
        <f>SUM(G142:N142)</f>
        <v>0</v>
      </c>
      <c r="G142" s="69">
        <v>0</v>
      </c>
      <c r="H142" s="199">
        <v>0</v>
      </c>
      <c r="I142" s="199">
        <v>0</v>
      </c>
      <c r="J142" s="199">
        <v>0</v>
      </c>
      <c r="K142" s="199">
        <v>0</v>
      </c>
      <c r="L142" s="199">
        <v>0</v>
      </c>
      <c r="M142" s="199">
        <v>0</v>
      </c>
      <c r="N142" s="199">
        <v>0</v>
      </c>
      <c r="O142" s="199">
        <v>1</v>
      </c>
      <c r="P142" s="199">
        <v>0</v>
      </c>
      <c r="Q142" s="191">
        <f>SUM(R142:U142)</f>
        <v>1</v>
      </c>
      <c r="R142" s="200">
        <v>1</v>
      </c>
      <c r="S142" s="200">
        <v>0</v>
      </c>
      <c r="T142" s="200">
        <v>0</v>
      </c>
      <c r="U142" s="200">
        <v>0</v>
      </c>
      <c r="V142" s="192">
        <v>0</v>
      </c>
      <c r="W142" s="201">
        <v>0</v>
      </c>
      <c r="X142" s="201">
        <v>0</v>
      </c>
      <c r="Y142" s="201">
        <v>0</v>
      </c>
      <c r="Z142" s="192">
        <v>0</v>
      </c>
      <c r="AA142" s="201">
        <v>0</v>
      </c>
      <c r="AB142" s="201">
        <v>0</v>
      </c>
      <c r="AC142" s="201">
        <v>0</v>
      </c>
      <c r="AD142" s="192">
        <f>SUM(AE142:AG142)</f>
        <v>0</v>
      </c>
      <c r="AE142" s="201">
        <v>0</v>
      </c>
      <c r="AF142" s="201">
        <v>0</v>
      </c>
      <c r="AG142" s="201">
        <v>0</v>
      </c>
      <c r="AH142" s="194">
        <f>SUM(AI142:AN142)</f>
        <v>0</v>
      </c>
      <c r="AI142" s="199">
        <v>0</v>
      </c>
      <c r="AJ142" s="199">
        <v>0</v>
      </c>
      <c r="AK142" s="199">
        <v>0</v>
      </c>
      <c r="AL142" s="199">
        <v>0</v>
      </c>
      <c r="AM142" s="199">
        <v>0</v>
      </c>
      <c r="AN142" s="199">
        <v>0</v>
      </c>
      <c r="AO142" s="200"/>
      <c r="AP142" s="200"/>
      <c r="AQ142" s="200"/>
    </row>
    <row r="143" spans="1:43" s="64" customFormat="1" ht="69.75" customHeight="1" x14ac:dyDescent="0.25">
      <c r="B143" s="32" t="s">
        <v>115</v>
      </c>
      <c r="C143" s="31" t="s">
        <v>126</v>
      </c>
      <c r="D143" s="27">
        <f>IF(E143&gt;0,1,0)</f>
        <v>1</v>
      </c>
      <c r="E143" s="48">
        <f>E144+E152</f>
        <v>4</v>
      </c>
      <c r="F143" s="48">
        <f>SUM(G143:N143)</f>
        <v>3</v>
      </c>
      <c r="G143" s="47">
        <f t="shared" ref="G143:P143" si="121">G144+G147+G150+G155</f>
        <v>0</v>
      </c>
      <c r="H143" s="47">
        <f t="shared" si="121"/>
        <v>3</v>
      </c>
      <c r="I143" s="47">
        <f t="shared" si="121"/>
        <v>0</v>
      </c>
      <c r="J143" s="47">
        <f t="shared" si="121"/>
        <v>0</v>
      </c>
      <c r="K143" s="47">
        <f t="shared" si="121"/>
        <v>0</v>
      </c>
      <c r="L143" s="47">
        <f t="shared" si="121"/>
        <v>0</v>
      </c>
      <c r="M143" s="47">
        <f t="shared" si="121"/>
        <v>0</v>
      </c>
      <c r="N143" s="47">
        <f t="shared" si="121"/>
        <v>0</v>
      </c>
      <c r="O143" s="47">
        <f t="shared" si="121"/>
        <v>4</v>
      </c>
      <c r="P143" s="47">
        <f t="shared" si="121"/>
        <v>0</v>
      </c>
      <c r="Q143" s="48">
        <f>SUM(R143:U143)</f>
        <v>0</v>
      </c>
      <c r="R143" s="47">
        <f>R144+R147+R150+R155</f>
        <v>0</v>
      </c>
      <c r="S143" s="47">
        <f>S144+S147+S150+S155</f>
        <v>0</v>
      </c>
      <c r="T143" s="47">
        <f>T144+T147+T150+T155</f>
        <v>0</v>
      </c>
      <c r="U143" s="47">
        <f>U144</f>
        <v>0</v>
      </c>
      <c r="V143" s="50">
        <f>SUM(W143:Y143)</f>
        <v>9747.4599999999991</v>
      </c>
      <c r="W143" s="49">
        <f>W144+W147+W150+W155</f>
        <v>0</v>
      </c>
      <c r="X143" s="49">
        <f>X144+X152</f>
        <v>9618.4</v>
      </c>
      <c r="Y143" s="49">
        <f>Y144+Y152</f>
        <v>129.06</v>
      </c>
      <c r="Z143" s="50">
        <f>SUM(AA143:AC143)</f>
        <v>8874.1400000000012</v>
      </c>
      <c r="AA143" s="49">
        <f>AA144+AA147+AA150+AA155</f>
        <v>0</v>
      </c>
      <c r="AB143" s="49">
        <f>AB144+AB152</f>
        <v>8754.3000000000011</v>
      </c>
      <c r="AC143" s="49">
        <f>AC144+AC152</f>
        <v>119.84</v>
      </c>
      <c r="AD143" s="50">
        <f>SUM(AE143:AG143)</f>
        <v>8874.1</v>
      </c>
      <c r="AE143" s="49">
        <f>AE144+AE147+AE150+AE155</f>
        <v>0</v>
      </c>
      <c r="AF143" s="49">
        <f>AF144+AF152</f>
        <v>8754.3000000000011</v>
      </c>
      <c r="AG143" s="49">
        <f>AG144+AG152</f>
        <v>119.8</v>
      </c>
      <c r="AH143" s="48">
        <f>SUM(AI143:AN143)</f>
        <v>4</v>
      </c>
      <c r="AI143" s="47">
        <f t="shared" ref="AI143:AN143" si="122">AI144+AI147+AI150+AI155</f>
        <v>4</v>
      </c>
      <c r="AJ143" s="47">
        <f t="shared" si="122"/>
        <v>0</v>
      </c>
      <c r="AK143" s="47">
        <f t="shared" si="122"/>
        <v>0</v>
      </c>
      <c r="AL143" s="47">
        <f t="shared" si="122"/>
        <v>0</v>
      </c>
      <c r="AM143" s="47">
        <f t="shared" si="122"/>
        <v>0</v>
      </c>
      <c r="AN143" s="47">
        <f t="shared" si="122"/>
        <v>0</v>
      </c>
      <c r="AO143" s="46"/>
      <c r="AP143" s="46"/>
      <c r="AQ143" s="46"/>
    </row>
    <row r="144" spans="1:43" ht="34.5" customHeight="1" x14ac:dyDescent="0.25">
      <c r="B144" s="129" t="s">
        <v>115</v>
      </c>
      <c r="C144" s="98" t="s">
        <v>125</v>
      </c>
      <c r="D144" s="22">
        <f>IF(E144&gt;0,1,0)</f>
        <v>1</v>
      </c>
      <c r="E144" s="20">
        <f>SUM(E146:E151)</f>
        <v>3</v>
      </c>
      <c r="F144" s="20">
        <f>SUM(G144:N144)</f>
        <v>2</v>
      </c>
      <c r="G144" s="21">
        <f t="shared" ref="G144:P144" si="123">SUM(G146:G151)</f>
        <v>0</v>
      </c>
      <c r="H144" s="21">
        <f t="shared" si="123"/>
        <v>2</v>
      </c>
      <c r="I144" s="21">
        <f t="shared" si="123"/>
        <v>0</v>
      </c>
      <c r="J144" s="21">
        <f t="shared" si="123"/>
        <v>0</v>
      </c>
      <c r="K144" s="21">
        <f t="shared" si="123"/>
        <v>0</v>
      </c>
      <c r="L144" s="21">
        <f t="shared" si="123"/>
        <v>0</v>
      </c>
      <c r="M144" s="21">
        <f t="shared" si="123"/>
        <v>0</v>
      </c>
      <c r="N144" s="21">
        <f t="shared" si="123"/>
        <v>0</v>
      </c>
      <c r="O144" s="21">
        <f t="shared" si="123"/>
        <v>3</v>
      </c>
      <c r="P144" s="21">
        <f t="shared" si="123"/>
        <v>0</v>
      </c>
      <c r="Q144" s="92">
        <f>SUM(R144:U144)</f>
        <v>0</v>
      </c>
      <c r="R144" s="21">
        <f>SUM(R146:R151)</f>
        <v>0</v>
      </c>
      <c r="S144" s="21">
        <f>SUM(S146:S151)</f>
        <v>0</v>
      </c>
      <c r="T144" s="21">
        <f>SUM(T146:T151)</f>
        <v>0</v>
      </c>
      <c r="U144" s="21">
        <f>SUM(U146:U151)</f>
        <v>0</v>
      </c>
      <c r="V144" s="81">
        <f>SUM(W144:Y144)</f>
        <v>9208.5199999999986</v>
      </c>
      <c r="W144" s="80">
        <f>SUM(W146:W151)</f>
        <v>0</v>
      </c>
      <c r="X144" s="80">
        <f>SUM(X146:X151)</f>
        <v>9111.7999999999993</v>
      </c>
      <c r="Y144" s="80">
        <f>SUM(Y146:Y151)</f>
        <v>96.72</v>
      </c>
      <c r="Z144" s="81">
        <f>SUM(AA144:AC144)</f>
        <v>8335.2000000000007</v>
      </c>
      <c r="AA144" s="80">
        <f>SUM(AA146:AA151)</f>
        <v>0</v>
      </c>
      <c r="AB144" s="80">
        <f>SUM(AB146:AB151)</f>
        <v>8247.7000000000007</v>
      </c>
      <c r="AC144" s="80">
        <f>SUM(AC146:AC151)</f>
        <v>87.5</v>
      </c>
      <c r="AD144" s="81">
        <f>SUM(AE144:AG144)</f>
        <v>8335.2000000000007</v>
      </c>
      <c r="AE144" s="80">
        <f>SUM(AE146:AE151)</f>
        <v>0</v>
      </c>
      <c r="AF144" s="80">
        <f>SUM(AF146:AF151)</f>
        <v>8247.7000000000007</v>
      </c>
      <c r="AG144" s="80">
        <f>SUM(AG146:AG151)</f>
        <v>87.5</v>
      </c>
      <c r="AH144" s="20">
        <f>SUM(AI144:AN144)</f>
        <v>3</v>
      </c>
      <c r="AI144" s="21">
        <f t="shared" ref="AI144:AN144" si="124">SUM(AI146:AI151)</f>
        <v>3</v>
      </c>
      <c r="AJ144" s="21">
        <f t="shared" si="124"/>
        <v>0</v>
      </c>
      <c r="AK144" s="21">
        <f t="shared" si="124"/>
        <v>0</v>
      </c>
      <c r="AL144" s="21">
        <f t="shared" si="124"/>
        <v>0</v>
      </c>
      <c r="AM144" s="21">
        <f t="shared" si="124"/>
        <v>0</v>
      </c>
      <c r="AN144" s="21">
        <f t="shared" si="124"/>
        <v>0</v>
      </c>
      <c r="AO144" s="93"/>
      <c r="AP144" s="93"/>
      <c r="AQ144" s="93"/>
    </row>
    <row r="145" spans="1:43" ht="21" customHeight="1" x14ac:dyDescent="0.25">
      <c r="B145" s="72" t="s">
        <v>115</v>
      </c>
      <c r="C145" s="35" t="s">
        <v>2</v>
      </c>
      <c r="D145" s="33"/>
      <c r="E145" s="196"/>
      <c r="F145" s="33"/>
      <c r="G145" s="34"/>
      <c r="H145" s="4"/>
      <c r="I145" s="4"/>
      <c r="J145" s="4"/>
      <c r="K145" s="4"/>
      <c r="L145" s="4"/>
      <c r="M145" s="4"/>
      <c r="N145" s="4"/>
      <c r="O145" s="183"/>
      <c r="P145" s="4"/>
      <c r="Q145" s="33"/>
      <c r="R145" s="3"/>
      <c r="S145" s="3"/>
      <c r="T145" s="3"/>
      <c r="U145" s="3"/>
      <c r="V145" s="7"/>
      <c r="W145" s="6"/>
      <c r="X145" s="6"/>
      <c r="Y145" s="6"/>
      <c r="Z145" s="7"/>
      <c r="AA145" s="6"/>
      <c r="AB145" s="6"/>
      <c r="AC145" s="6"/>
      <c r="AD145" s="7"/>
      <c r="AE145" s="6"/>
      <c r="AF145" s="6"/>
      <c r="AG145" s="6"/>
      <c r="AH145" s="5"/>
      <c r="AI145" s="4"/>
      <c r="AJ145" s="4"/>
      <c r="AK145" s="4"/>
      <c r="AL145" s="4"/>
      <c r="AM145" s="4"/>
      <c r="AN145" s="4"/>
      <c r="AO145" s="3"/>
      <c r="AP145" s="3"/>
      <c r="AQ145" s="3"/>
    </row>
    <row r="146" spans="1:43" ht="60.75" customHeight="1" x14ac:dyDescent="0.25">
      <c r="B146" s="72" t="s">
        <v>115</v>
      </c>
      <c r="C146" s="10" t="s">
        <v>124</v>
      </c>
      <c r="D146" s="33">
        <v>1</v>
      </c>
      <c r="E146" s="196">
        <v>1</v>
      </c>
      <c r="F146" s="121">
        <f t="shared" ref="F146:F152" si="125">SUM(G146:N146)</f>
        <v>0</v>
      </c>
      <c r="G146" s="3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183">
        <v>1</v>
      </c>
      <c r="P146" s="4">
        <v>0</v>
      </c>
      <c r="Q146" s="121">
        <f t="shared" ref="Q146:Q152" si="126">SUM(R146:U146)</f>
        <v>0</v>
      </c>
      <c r="R146" s="3">
        <v>0</v>
      </c>
      <c r="S146" s="3">
        <v>0</v>
      </c>
      <c r="T146" s="3">
        <v>0</v>
      </c>
      <c r="U146" s="3">
        <v>0</v>
      </c>
      <c r="V146" s="7">
        <f t="shared" ref="V146:V152" si="127">SUM(W146:Y146)</f>
        <v>311.8</v>
      </c>
      <c r="W146" s="6">
        <v>0</v>
      </c>
      <c r="X146" s="6">
        <v>311.8</v>
      </c>
      <c r="Y146" s="6">
        <v>0</v>
      </c>
      <c r="Z146" s="7">
        <f t="shared" ref="Z146:Z152" si="128">SUM(AA146:AC146)</f>
        <v>311</v>
      </c>
      <c r="AA146" s="6">
        <v>0</v>
      </c>
      <c r="AB146" s="6">
        <v>311</v>
      </c>
      <c r="AC146" s="6">
        <v>0</v>
      </c>
      <c r="AD146" s="7">
        <f t="shared" ref="AD146:AD152" si="129">SUM(AE146:AG146)</f>
        <v>311</v>
      </c>
      <c r="AE146" s="193">
        <v>0</v>
      </c>
      <c r="AF146" s="193">
        <v>311</v>
      </c>
      <c r="AG146" s="193">
        <v>0</v>
      </c>
      <c r="AH146" s="194">
        <v>1</v>
      </c>
      <c r="AI146" s="242">
        <v>1</v>
      </c>
      <c r="AJ146" s="229">
        <v>0</v>
      </c>
      <c r="AK146" s="229">
        <v>0</v>
      </c>
      <c r="AL146" s="229">
        <v>0</v>
      </c>
      <c r="AM146" s="229">
        <v>0</v>
      </c>
      <c r="AN146" s="229">
        <v>0</v>
      </c>
      <c r="AO146" s="3" t="s">
        <v>299</v>
      </c>
      <c r="AP146" s="3" t="s">
        <v>299</v>
      </c>
      <c r="AQ146" s="3"/>
    </row>
    <row r="147" spans="1:43" ht="78.75" customHeight="1" x14ac:dyDescent="0.25">
      <c r="B147" s="72" t="s">
        <v>115</v>
      </c>
      <c r="C147" s="10" t="s">
        <v>123</v>
      </c>
      <c r="D147" s="33">
        <v>1</v>
      </c>
      <c r="E147" s="196">
        <v>1</v>
      </c>
      <c r="F147" s="121">
        <f t="shared" si="125"/>
        <v>0</v>
      </c>
      <c r="G147" s="3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183">
        <v>1</v>
      </c>
      <c r="P147" s="4">
        <v>0</v>
      </c>
      <c r="Q147" s="121">
        <f t="shared" si="126"/>
        <v>0</v>
      </c>
      <c r="R147" s="3">
        <v>0</v>
      </c>
      <c r="S147" s="3">
        <v>0</v>
      </c>
      <c r="T147" s="3">
        <v>0</v>
      </c>
      <c r="U147" s="3">
        <v>0</v>
      </c>
      <c r="V147" s="7">
        <f t="shared" si="127"/>
        <v>4856.22</v>
      </c>
      <c r="W147" s="6">
        <v>0</v>
      </c>
      <c r="X147" s="6">
        <v>4800</v>
      </c>
      <c r="Y147" s="6">
        <v>56.22</v>
      </c>
      <c r="Z147" s="7">
        <f t="shared" si="128"/>
        <v>4516.3</v>
      </c>
      <c r="AA147" s="6">
        <v>0</v>
      </c>
      <c r="AB147" s="6">
        <v>4464</v>
      </c>
      <c r="AC147" s="6">
        <v>52.3</v>
      </c>
      <c r="AD147" s="7">
        <f t="shared" si="129"/>
        <v>4516.3</v>
      </c>
      <c r="AE147" s="6">
        <v>0</v>
      </c>
      <c r="AF147" s="6">
        <v>4464</v>
      </c>
      <c r="AG147" s="6">
        <v>52.3</v>
      </c>
      <c r="AH147" s="243">
        <f t="shared" ref="AH147:AH148" si="130">SUM(AI147:AN147)</f>
        <v>1</v>
      </c>
      <c r="AI147" s="242">
        <v>1</v>
      </c>
      <c r="AJ147" s="229">
        <v>0</v>
      </c>
      <c r="AK147" s="229">
        <v>0</v>
      </c>
      <c r="AL147" s="229">
        <v>0</v>
      </c>
      <c r="AM147" s="229">
        <v>0</v>
      </c>
      <c r="AN147" s="229">
        <v>0</v>
      </c>
      <c r="AO147" s="181" t="s">
        <v>300</v>
      </c>
      <c r="AP147" s="181" t="s">
        <v>300</v>
      </c>
      <c r="AQ147" s="3"/>
    </row>
    <row r="148" spans="1:43" ht="57.75" customHeight="1" x14ac:dyDescent="0.25">
      <c r="B148" s="72" t="s">
        <v>115</v>
      </c>
      <c r="C148" s="10" t="s">
        <v>122</v>
      </c>
      <c r="D148" s="12">
        <v>1</v>
      </c>
      <c r="E148" s="12">
        <v>1</v>
      </c>
      <c r="F148" s="121">
        <f t="shared" si="125"/>
        <v>0</v>
      </c>
      <c r="G148" s="13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183">
        <v>1</v>
      </c>
      <c r="P148" s="4">
        <v>0</v>
      </c>
      <c r="Q148" s="121">
        <f t="shared" si="126"/>
        <v>0</v>
      </c>
      <c r="R148" s="3">
        <v>0</v>
      </c>
      <c r="S148" s="3">
        <v>0</v>
      </c>
      <c r="T148" s="3">
        <v>0</v>
      </c>
      <c r="U148" s="3">
        <v>0</v>
      </c>
      <c r="V148" s="7">
        <f t="shared" si="127"/>
        <v>4040.5</v>
      </c>
      <c r="W148" s="6">
        <v>0</v>
      </c>
      <c r="X148" s="6">
        <v>4000</v>
      </c>
      <c r="Y148" s="6">
        <v>40.5</v>
      </c>
      <c r="Z148" s="7">
        <f t="shared" si="128"/>
        <v>3507.8999999999996</v>
      </c>
      <c r="AA148" s="6">
        <v>0</v>
      </c>
      <c r="AB148" s="6">
        <v>3472.7</v>
      </c>
      <c r="AC148" s="6">
        <v>35.200000000000003</v>
      </c>
      <c r="AD148" s="7">
        <f t="shared" si="129"/>
        <v>3507.8999999999996</v>
      </c>
      <c r="AE148" s="193">
        <v>0</v>
      </c>
      <c r="AF148" s="193">
        <v>3472.7</v>
      </c>
      <c r="AG148" s="193">
        <v>35.200000000000003</v>
      </c>
      <c r="AH148" s="194">
        <f t="shared" si="130"/>
        <v>1</v>
      </c>
      <c r="AI148" s="242">
        <v>1</v>
      </c>
      <c r="AJ148" s="229">
        <v>0</v>
      </c>
      <c r="AK148" s="229">
        <v>0</v>
      </c>
      <c r="AL148" s="229">
        <v>0</v>
      </c>
      <c r="AM148" s="229">
        <v>0</v>
      </c>
      <c r="AN148" s="229">
        <v>0</v>
      </c>
      <c r="AO148" s="181" t="s">
        <v>301</v>
      </c>
      <c r="AP148" s="181" t="s">
        <v>301</v>
      </c>
      <c r="AQ148" s="3"/>
    </row>
    <row r="149" spans="1:43" ht="48.75" customHeight="1" x14ac:dyDescent="0.25">
      <c r="B149" s="72" t="s">
        <v>115</v>
      </c>
      <c r="C149" s="10" t="s">
        <v>121</v>
      </c>
      <c r="D149" s="12">
        <v>0</v>
      </c>
      <c r="E149" s="12">
        <v>0</v>
      </c>
      <c r="F149" s="121">
        <f t="shared" si="125"/>
        <v>1</v>
      </c>
      <c r="G149" s="213">
        <v>0</v>
      </c>
      <c r="H149" s="4">
        <v>1</v>
      </c>
      <c r="I149" s="214">
        <v>0</v>
      </c>
      <c r="J149" s="214">
        <v>0</v>
      </c>
      <c r="K149" s="214">
        <v>0</v>
      </c>
      <c r="L149" s="214">
        <v>0</v>
      </c>
      <c r="M149" s="214">
        <v>0</v>
      </c>
      <c r="N149" s="214">
        <v>0</v>
      </c>
      <c r="O149" s="183">
        <v>0</v>
      </c>
      <c r="P149" s="4">
        <v>0</v>
      </c>
      <c r="Q149" s="121">
        <f t="shared" si="126"/>
        <v>0</v>
      </c>
      <c r="R149" s="3">
        <v>0</v>
      </c>
      <c r="S149" s="3">
        <v>0</v>
      </c>
      <c r="T149" s="3">
        <v>0</v>
      </c>
      <c r="U149" s="3">
        <v>0</v>
      </c>
      <c r="V149" s="7">
        <f t="shared" si="127"/>
        <v>0</v>
      </c>
      <c r="W149" s="6">
        <v>0</v>
      </c>
      <c r="X149" s="6">
        <v>0</v>
      </c>
      <c r="Y149" s="6">
        <v>0</v>
      </c>
      <c r="Z149" s="7">
        <f t="shared" si="128"/>
        <v>0</v>
      </c>
      <c r="AA149" s="6">
        <v>0</v>
      </c>
      <c r="AB149" s="6">
        <v>0</v>
      </c>
      <c r="AC149" s="6">
        <v>0</v>
      </c>
      <c r="AD149" s="7">
        <f t="shared" si="129"/>
        <v>0</v>
      </c>
      <c r="AE149" s="6">
        <v>0</v>
      </c>
      <c r="AF149" s="6">
        <v>0</v>
      </c>
      <c r="AG149" s="6">
        <v>0</v>
      </c>
      <c r="AH149" s="5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3"/>
      <c r="AP149" s="3"/>
      <c r="AQ149" s="3"/>
    </row>
    <row r="150" spans="1:43" ht="64.5" customHeight="1" x14ac:dyDescent="0.25">
      <c r="B150" s="72" t="s">
        <v>115</v>
      </c>
      <c r="C150" s="10" t="s">
        <v>120</v>
      </c>
      <c r="D150" s="12">
        <v>0</v>
      </c>
      <c r="E150" s="12">
        <v>0</v>
      </c>
      <c r="F150" s="121">
        <f t="shared" si="125"/>
        <v>0</v>
      </c>
      <c r="G150" s="13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183">
        <v>0</v>
      </c>
      <c r="P150" s="4">
        <v>0</v>
      </c>
      <c r="Q150" s="121">
        <f t="shared" si="126"/>
        <v>0</v>
      </c>
      <c r="R150" s="3">
        <v>0</v>
      </c>
      <c r="S150" s="3">
        <v>0</v>
      </c>
      <c r="T150" s="3">
        <v>0</v>
      </c>
      <c r="U150" s="3">
        <v>0</v>
      </c>
      <c r="V150" s="7">
        <v>0</v>
      </c>
      <c r="W150" s="6">
        <v>0</v>
      </c>
      <c r="X150" s="6">
        <v>0</v>
      </c>
      <c r="Y150" s="6">
        <v>0</v>
      </c>
      <c r="Z150" s="7">
        <f t="shared" si="128"/>
        <v>0</v>
      </c>
      <c r="AA150" s="6">
        <v>0</v>
      </c>
      <c r="AB150" s="6">
        <v>0</v>
      </c>
      <c r="AC150" s="6">
        <v>0</v>
      </c>
      <c r="AD150" s="7">
        <f t="shared" si="129"/>
        <v>0</v>
      </c>
      <c r="AE150" s="6">
        <v>0</v>
      </c>
      <c r="AF150" s="6">
        <v>0</v>
      </c>
      <c r="AG150" s="6">
        <v>0</v>
      </c>
      <c r="AH150" s="5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3"/>
      <c r="AP150" s="3"/>
      <c r="AQ150" s="3"/>
    </row>
    <row r="151" spans="1:43" ht="89.45" customHeight="1" x14ac:dyDescent="0.25">
      <c r="A151" s="1">
        <v>15</v>
      </c>
      <c r="B151" s="72" t="s">
        <v>115</v>
      </c>
      <c r="C151" s="10" t="s">
        <v>119</v>
      </c>
      <c r="D151" s="12">
        <v>0</v>
      </c>
      <c r="E151" s="12">
        <v>0</v>
      </c>
      <c r="F151" s="121">
        <f t="shared" si="125"/>
        <v>1</v>
      </c>
      <c r="G151" s="13">
        <v>0</v>
      </c>
      <c r="H151" s="4">
        <v>1</v>
      </c>
      <c r="I151" s="183">
        <v>0</v>
      </c>
      <c r="J151" s="183">
        <v>0</v>
      </c>
      <c r="K151" s="183">
        <v>0</v>
      </c>
      <c r="L151" s="183">
        <v>0</v>
      </c>
      <c r="M151" s="183">
        <v>0</v>
      </c>
      <c r="N151" s="183">
        <v>0</v>
      </c>
      <c r="O151" s="183">
        <v>0</v>
      </c>
      <c r="P151" s="4">
        <v>0</v>
      </c>
      <c r="Q151" s="121">
        <v>0</v>
      </c>
      <c r="R151" s="3">
        <v>0</v>
      </c>
      <c r="S151" s="3">
        <v>0</v>
      </c>
      <c r="T151" s="3">
        <v>0</v>
      </c>
      <c r="U151" s="3">
        <v>0</v>
      </c>
      <c r="V151" s="7">
        <f t="shared" si="127"/>
        <v>0</v>
      </c>
      <c r="W151" s="6">
        <v>0</v>
      </c>
      <c r="X151" s="6">
        <v>0</v>
      </c>
      <c r="Y151" s="6">
        <v>0</v>
      </c>
      <c r="Z151" s="7">
        <f t="shared" si="128"/>
        <v>0</v>
      </c>
      <c r="AA151" s="6">
        <v>0</v>
      </c>
      <c r="AB151" s="6">
        <v>0</v>
      </c>
      <c r="AC151" s="6">
        <v>0</v>
      </c>
      <c r="AD151" s="7">
        <f t="shared" si="129"/>
        <v>0</v>
      </c>
      <c r="AE151" s="6">
        <v>0</v>
      </c>
      <c r="AF151" s="6">
        <v>0</v>
      </c>
      <c r="AG151" s="6">
        <v>0</v>
      </c>
      <c r="AH151" s="5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3"/>
      <c r="AP151" s="3"/>
      <c r="AQ151" s="3"/>
    </row>
    <row r="152" spans="1:43" ht="59.25" customHeight="1" x14ac:dyDescent="0.25">
      <c r="B152" s="128" t="s">
        <v>115</v>
      </c>
      <c r="C152" s="23" t="s">
        <v>118</v>
      </c>
      <c r="D152" s="22">
        <f>IF(E152&gt;0,1,0)</f>
        <v>1</v>
      </c>
      <c r="E152" s="20">
        <f>SUM(E154:E156)</f>
        <v>1</v>
      </c>
      <c r="F152" s="20">
        <f t="shared" si="125"/>
        <v>2</v>
      </c>
      <c r="G152" s="21">
        <f t="shared" ref="G152:P152" si="131">SUM(G154:G156)</f>
        <v>0</v>
      </c>
      <c r="H152" s="21">
        <f t="shared" si="131"/>
        <v>2</v>
      </c>
      <c r="I152" s="21">
        <f t="shared" si="131"/>
        <v>0</v>
      </c>
      <c r="J152" s="21">
        <f t="shared" si="131"/>
        <v>0</v>
      </c>
      <c r="K152" s="21">
        <f t="shared" si="131"/>
        <v>0</v>
      </c>
      <c r="L152" s="21">
        <f t="shared" si="131"/>
        <v>0</v>
      </c>
      <c r="M152" s="21">
        <f t="shared" si="131"/>
        <v>0</v>
      </c>
      <c r="N152" s="21">
        <f t="shared" si="131"/>
        <v>0</v>
      </c>
      <c r="O152" s="21">
        <f t="shared" si="131"/>
        <v>1</v>
      </c>
      <c r="P152" s="21">
        <f t="shared" si="131"/>
        <v>0</v>
      </c>
      <c r="Q152" s="92">
        <f t="shared" si="126"/>
        <v>0</v>
      </c>
      <c r="R152" s="21">
        <f>SUM(R154:R156)</f>
        <v>0</v>
      </c>
      <c r="S152" s="21">
        <f>SUM(S154:S156)</f>
        <v>0</v>
      </c>
      <c r="T152" s="21">
        <f>SUM(T154:T156)</f>
        <v>0</v>
      </c>
      <c r="U152" s="21">
        <f>SUM(U154:U156)</f>
        <v>0</v>
      </c>
      <c r="V152" s="81">
        <f t="shared" si="127"/>
        <v>538.94000000000005</v>
      </c>
      <c r="W152" s="80">
        <f>SUM(W154:W156)</f>
        <v>0</v>
      </c>
      <c r="X152" s="80">
        <f>SUM(X154:X156)</f>
        <v>506.6</v>
      </c>
      <c r="Y152" s="80">
        <f>SUM(Y154:Y156)</f>
        <v>32.340000000000003</v>
      </c>
      <c r="Z152" s="81">
        <f t="shared" si="128"/>
        <v>538.94000000000005</v>
      </c>
      <c r="AA152" s="80">
        <f>SUM(AA154:AA156)</f>
        <v>0</v>
      </c>
      <c r="AB152" s="80">
        <f>SUM(AB154:AB156)</f>
        <v>506.6</v>
      </c>
      <c r="AC152" s="80">
        <f>SUM(AC154:AC156)</f>
        <v>32.340000000000003</v>
      </c>
      <c r="AD152" s="81">
        <f t="shared" si="129"/>
        <v>538.9</v>
      </c>
      <c r="AE152" s="80">
        <f>SUM(AE154:AE156)</f>
        <v>0</v>
      </c>
      <c r="AF152" s="80">
        <f>SUM(AF154:AF156)</f>
        <v>506.6</v>
      </c>
      <c r="AG152" s="80">
        <f>SUM(AG154:AG156)</f>
        <v>32.299999999999997</v>
      </c>
      <c r="AH152" s="20">
        <f t="shared" ref="AH152" si="132">SUM(AI152:AN152)</f>
        <v>0</v>
      </c>
      <c r="AI152" s="21">
        <f t="shared" ref="AI152:AN152" si="133">SUM(AI154:AI156)</f>
        <v>0</v>
      </c>
      <c r="AJ152" s="21">
        <f t="shared" si="133"/>
        <v>0</v>
      </c>
      <c r="AK152" s="21">
        <f t="shared" si="133"/>
        <v>0</v>
      </c>
      <c r="AL152" s="21">
        <f t="shared" si="133"/>
        <v>0</v>
      </c>
      <c r="AM152" s="21">
        <f t="shared" si="133"/>
        <v>0</v>
      </c>
      <c r="AN152" s="21">
        <f t="shared" si="133"/>
        <v>0</v>
      </c>
      <c r="AO152" s="15"/>
      <c r="AP152" s="15"/>
      <c r="AQ152" s="15"/>
    </row>
    <row r="153" spans="1:43" ht="18.75" customHeight="1" x14ac:dyDescent="0.25">
      <c r="B153" s="72" t="s">
        <v>115</v>
      </c>
      <c r="C153" s="35" t="s">
        <v>2</v>
      </c>
      <c r="D153" s="8"/>
      <c r="E153" s="209"/>
      <c r="F153" s="8"/>
      <c r="G153" s="9"/>
      <c r="H153" s="4"/>
      <c r="I153" s="4"/>
      <c r="J153" s="4"/>
      <c r="K153" s="4"/>
      <c r="L153" s="4"/>
      <c r="M153" s="4"/>
      <c r="N153" s="4"/>
      <c r="O153" s="183"/>
      <c r="P153" s="4"/>
      <c r="Q153" s="8"/>
      <c r="R153" s="3"/>
      <c r="S153" s="3"/>
      <c r="T153" s="3"/>
      <c r="U153" s="3"/>
      <c r="V153" s="7"/>
      <c r="W153" s="6"/>
      <c r="X153" s="6"/>
      <c r="Y153" s="6"/>
      <c r="Z153" s="7"/>
      <c r="AA153" s="6"/>
      <c r="AB153" s="6"/>
      <c r="AC153" s="6"/>
      <c r="AD153" s="7"/>
      <c r="AE153" s="6"/>
      <c r="AF153" s="6"/>
      <c r="AG153" s="6"/>
      <c r="AH153" s="5"/>
      <c r="AI153" s="4"/>
      <c r="AJ153" s="4"/>
      <c r="AK153" s="4"/>
      <c r="AL153" s="4"/>
      <c r="AM153" s="4"/>
      <c r="AN153" s="4"/>
      <c r="AO153" s="3"/>
      <c r="AP153" s="3"/>
      <c r="AQ153" s="3"/>
    </row>
    <row r="154" spans="1:43" ht="104.25" customHeight="1" x14ac:dyDescent="0.25">
      <c r="B154" s="72" t="s">
        <v>115</v>
      </c>
      <c r="C154" s="10" t="s">
        <v>117</v>
      </c>
      <c r="D154" s="121">
        <v>0</v>
      </c>
      <c r="E154" s="191">
        <v>0</v>
      </c>
      <c r="F154" s="121">
        <f>SUM(G154:N154)</f>
        <v>1</v>
      </c>
      <c r="G154" s="120">
        <v>0</v>
      </c>
      <c r="H154" s="120">
        <v>1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183">
        <v>0</v>
      </c>
      <c r="P154" s="4">
        <v>0</v>
      </c>
      <c r="Q154" s="121">
        <v>0</v>
      </c>
      <c r="R154" s="3">
        <v>0</v>
      </c>
      <c r="S154" s="3">
        <v>0</v>
      </c>
      <c r="T154" s="3">
        <v>0</v>
      </c>
      <c r="U154" s="3">
        <v>0</v>
      </c>
      <c r="V154" s="7">
        <f>SUM(W154:Y154)</f>
        <v>0</v>
      </c>
      <c r="W154" s="6">
        <v>0</v>
      </c>
      <c r="X154" s="6">
        <v>0</v>
      </c>
      <c r="Y154" s="6">
        <v>0</v>
      </c>
      <c r="Z154" s="7">
        <v>0</v>
      </c>
      <c r="AA154" s="6">
        <v>0</v>
      </c>
      <c r="AB154" s="6">
        <v>0</v>
      </c>
      <c r="AC154" s="6">
        <v>0</v>
      </c>
      <c r="AD154" s="7">
        <v>0</v>
      </c>
      <c r="AE154" s="6">
        <v>0</v>
      </c>
      <c r="AF154" s="6">
        <v>0</v>
      </c>
      <c r="AG154" s="6">
        <v>0</v>
      </c>
      <c r="AH154" s="5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3"/>
      <c r="AP154" s="3"/>
      <c r="AQ154" s="3"/>
    </row>
    <row r="155" spans="1:43" ht="50.25" customHeight="1" x14ac:dyDescent="0.25">
      <c r="B155" s="72" t="s">
        <v>115</v>
      </c>
      <c r="C155" s="10" t="s">
        <v>116</v>
      </c>
      <c r="D155" s="33">
        <v>0</v>
      </c>
      <c r="E155" s="196">
        <v>0</v>
      </c>
      <c r="F155" s="121">
        <f>SUM(G155:N155)</f>
        <v>1</v>
      </c>
      <c r="G155" s="34">
        <v>0</v>
      </c>
      <c r="H155" s="120">
        <v>1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183">
        <v>0</v>
      </c>
      <c r="P155" s="4">
        <v>0</v>
      </c>
      <c r="Q155" s="121">
        <f>SUM(R155:U155)</f>
        <v>0</v>
      </c>
      <c r="R155" s="3">
        <v>0</v>
      </c>
      <c r="S155" s="3">
        <v>0</v>
      </c>
      <c r="T155" s="3">
        <v>0</v>
      </c>
      <c r="U155" s="3">
        <v>0</v>
      </c>
      <c r="V155" s="7">
        <f>SUM(W155:Y155)</f>
        <v>0</v>
      </c>
      <c r="W155" s="6">
        <v>0</v>
      </c>
      <c r="X155" s="6">
        <v>0</v>
      </c>
      <c r="Y155" s="6">
        <v>0</v>
      </c>
      <c r="Z155" s="7">
        <v>0</v>
      </c>
      <c r="AA155" s="6">
        <v>0</v>
      </c>
      <c r="AB155" s="6">
        <v>0</v>
      </c>
      <c r="AC155" s="6">
        <v>0</v>
      </c>
      <c r="AD155" s="7">
        <f>SUM(AE155:AG155)</f>
        <v>0</v>
      </c>
      <c r="AE155" s="6">
        <v>0</v>
      </c>
      <c r="AF155" s="6">
        <v>0</v>
      </c>
      <c r="AG155" s="6">
        <v>0</v>
      </c>
      <c r="AH155" s="5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3"/>
      <c r="AP155" s="3"/>
      <c r="AQ155" s="3"/>
    </row>
    <row r="156" spans="1:43" ht="81" customHeight="1" x14ac:dyDescent="0.25">
      <c r="B156" s="72" t="s">
        <v>115</v>
      </c>
      <c r="C156" s="71" t="s">
        <v>114</v>
      </c>
      <c r="D156" s="77">
        <v>1</v>
      </c>
      <c r="E156" s="246">
        <v>1</v>
      </c>
      <c r="F156" s="121">
        <f>SUM(G156:N156)</f>
        <v>0</v>
      </c>
      <c r="G156" s="76">
        <v>0</v>
      </c>
      <c r="H156" s="66">
        <v>0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6">
        <v>0</v>
      </c>
      <c r="O156" s="199">
        <v>1</v>
      </c>
      <c r="P156" s="66">
        <v>0</v>
      </c>
      <c r="Q156" s="121">
        <f>SUM(R156:U156)</f>
        <v>0</v>
      </c>
      <c r="R156" s="65">
        <v>0</v>
      </c>
      <c r="S156" s="65">
        <v>0</v>
      </c>
      <c r="T156" s="65">
        <v>0</v>
      </c>
      <c r="U156" s="65">
        <v>0</v>
      </c>
      <c r="V156" s="7">
        <f>SUM(W156:Y156)</f>
        <v>538.94000000000005</v>
      </c>
      <c r="W156" s="67">
        <v>0</v>
      </c>
      <c r="X156" s="67">
        <v>506.6</v>
      </c>
      <c r="Y156" s="67">
        <v>32.340000000000003</v>
      </c>
      <c r="Z156" s="7">
        <f>SUM(AA156:AC156)</f>
        <v>538.94000000000005</v>
      </c>
      <c r="AA156" s="67">
        <v>0</v>
      </c>
      <c r="AB156" s="67">
        <v>506.6</v>
      </c>
      <c r="AC156" s="67">
        <v>32.340000000000003</v>
      </c>
      <c r="AD156" s="7">
        <f>SUM(AE156:AG156)</f>
        <v>538.9</v>
      </c>
      <c r="AE156" s="67">
        <v>0</v>
      </c>
      <c r="AF156" s="67">
        <v>506.6</v>
      </c>
      <c r="AG156" s="67">
        <v>32.299999999999997</v>
      </c>
      <c r="AH156" s="5">
        <f>SUM(AI156:AN156)</f>
        <v>0</v>
      </c>
      <c r="AI156" s="66">
        <v>0</v>
      </c>
      <c r="AJ156" s="66">
        <v>0</v>
      </c>
      <c r="AK156" s="66">
        <v>0</v>
      </c>
      <c r="AL156" s="66">
        <v>0</v>
      </c>
      <c r="AM156" s="66">
        <v>0</v>
      </c>
      <c r="AN156" s="66">
        <v>0</v>
      </c>
      <c r="AO156" s="230" t="s">
        <v>317</v>
      </c>
      <c r="AP156" s="230" t="s">
        <v>317</v>
      </c>
      <c r="AQ156" s="65"/>
    </row>
    <row r="157" spans="1:43" s="64" customFormat="1" ht="110.25" customHeight="1" x14ac:dyDescent="0.25">
      <c r="B157" s="32" t="s">
        <v>103</v>
      </c>
      <c r="C157" s="31" t="s">
        <v>113</v>
      </c>
      <c r="D157" s="27">
        <f>IF(E157&gt;0,1,0)</f>
        <v>1</v>
      </c>
      <c r="E157" s="48">
        <f>E158+E161+E164+E169</f>
        <v>3</v>
      </c>
      <c r="F157" s="48">
        <f>SUM(G157:N157)</f>
        <v>3</v>
      </c>
      <c r="G157" s="47">
        <f t="shared" ref="G157:P157" si="134">G158+G161+G164+G169</f>
        <v>0</v>
      </c>
      <c r="H157" s="47">
        <f t="shared" si="134"/>
        <v>1</v>
      </c>
      <c r="I157" s="47">
        <f t="shared" si="134"/>
        <v>2</v>
      </c>
      <c r="J157" s="47">
        <f t="shared" si="134"/>
        <v>0</v>
      </c>
      <c r="K157" s="47">
        <f t="shared" si="134"/>
        <v>0</v>
      </c>
      <c r="L157" s="47">
        <f t="shared" si="134"/>
        <v>0</v>
      </c>
      <c r="M157" s="47">
        <f t="shared" si="134"/>
        <v>0</v>
      </c>
      <c r="N157" s="47">
        <f t="shared" si="134"/>
        <v>0</v>
      </c>
      <c r="O157" s="47">
        <f t="shared" si="134"/>
        <v>3</v>
      </c>
      <c r="P157" s="47">
        <f t="shared" si="134"/>
        <v>0</v>
      </c>
      <c r="Q157" s="48">
        <f>SUM(R157:U157)</f>
        <v>1</v>
      </c>
      <c r="R157" s="47">
        <f>R158+R161+R164+R169</f>
        <v>0</v>
      </c>
      <c r="S157" s="47">
        <f>S158+S161+S164+S169</f>
        <v>0</v>
      </c>
      <c r="T157" s="47">
        <f>T158+T161+T164+T169</f>
        <v>1</v>
      </c>
      <c r="U157" s="47">
        <f>U158</f>
        <v>0</v>
      </c>
      <c r="V157" s="50">
        <f>SUM(W157:Y157)</f>
        <v>673.1</v>
      </c>
      <c r="W157" s="49">
        <f>W158+W161+W164+W169</f>
        <v>0</v>
      </c>
      <c r="X157" s="49">
        <f>X158+X161+X164+X169</f>
        <v>586.5</v>
      </c>
      <c r="Y157" s="49">
        <f>Y158+Y161+Y164+Y169</f>
        <v>86.6</v>
      </c>
      <c r="Z157" s="50">
        <f>SUM(AA157:AC157)</f>
        <v>673.1</v>
      </c>
      <c r="AA157" s="49">
        <f>AA158+AA161+AA164+AA169</f>
        <v>0</v>
      </c>
      <c r="AB157" s="49">
        <f>AB158+AB161+AB164+AB169</f>
        <v>586.5</v>
      </c>
      <c r="AC157" s="49">
        <f>AC158+AC161+AC164+AC169</f>
        <v>86.6</v>
      </c>
      <c r="AD157" s="50">
        <f>SUM(AE157:AG157)</f>
        <v>673.12</v>
      </c>
      <c r="AE157" s="49">
        <f>AE158+AE161+AE164+AE169</f>
        <v>0</v>
      </c>
      <c r="AF157" s="49">
        <f>AF158+AF161+AF164+AF169</f>
        <v>586.5</v>
      </c>
      <c r="AG157" s="49">
        <f>AG158+AG161+AG164+AG169</f>
        <v>86.62</v>
      </c>
      <c r="AH157" s="48">
        <f>SUM(AI157:AN157)</f>
        <v>0</v>
      </c>
      <c r="AI157" s="47">
        <f t="shared" ref="AI157:AN157" si="135">AI158+AI161+AI164+AI169</f>
        <v>0</v>
      </c>
      <c r="AJ157" s="47">
        <f t="shared" si="135"/>
        <v>0</v>
      </c>
      <c r="AK157" s="47">
        <f t="shared" si="135"/>
        <v>0</v>
      </c>
      <c r="AL157" s="47">
        <f t="shared" si="135"/>
        <v>0</v>
      </c>
      <c r="AM157" s="47">
        <f t="shared" si="135"/>
        <v>0</v>
      </c>
      <c r="AN157" s="47">
        <f t="shared" si="135"/>
        <v>0</v>
      </c>
      <c r="AO157" s="46"/>
      <c r="AP157" s="46"/>
      <c r="AQ157" s="46"/>
    </row>
    <row r="158" spans="1:43" ht="81.75" customHeight="1" x14ac:dyDescent="0.25">
      <c r="B158" s="89" t="s">
        <v>103</v>
      </c>
      <c r="C158" s="88" t="s">
        <v>112</v>
      </c>
      <c r="D158" s="43">
        <f>IF(E158&gt;0,1,0)</f>
        <v>0</v>
      </c>
      <c r="E158" s="119">
        <f>E160</f>
        <v>0</v>
      </c>
      <c r="F158" s="41">
        <f>SUM(G158:N158)</f>
        <v>1</v>
      </c>
      <c r="G158" s="126">
        <f t="shared" ref="G158:P158" si="136">G160</f>
        <v>0</v>
      </c>
      <c r="H158" s="126">
        <f t="shared" si="136"/>
        <v>1</v>
      </c>
      <c r="I158" s="126">
        <f t="shared" si="136"/>
        <v>0</v>
      </c>
      <c r="J158" s="126">
        <f t="shared" si="136"/>
        <v>0</v>
      </c>
      <c r="K158" s="126">
        <f t="shared" si="136"/>
        <v>0</v>
      </c>
      <c r="L158" s="126">
        <f t="shared" si="136"/>
        <v>0</v>
      </c>
      <c r="M158" s="126">
        <f t="shared" si="136"/>
        <v>0</v>
      </c>
      <c r="N158" s="126">
        <f t="shared" si="136"/>
        <v>0</v>
      </c>
      <c r="O158" s="126">
        <f t="shared" si="136"/>
        <v>0</v>
      </c>
      <c r="P158" s="126">
        <f t="shared" si="136"/>
        <v>0</v>
      </c>
      <c r="Q158" s="87">
        <f>SUM(R158:U158)</f>
        <v>0</v>
      </c>
      <c r="R158" s="126">
        <f>R160</f>
        <v>0</v>
      </c>
      <c r="S158" s="126">
        <f>S160</f>
        <v>0</v>
      </c>
      <c r="T158" s="126">
        <f>T160</f>
        <v>0</v>
      </c>
      <c r="U158" s="126">
        <f>U160</f>
        <v>0</v>
      </c>
      <c r="V158" s="86">
        <f>SUM(W158:Y158)</f>
        <v>0</v>
      </c>
      <c r="W158" s="127">
        <f>W160</f>
        <v>0</v>
      </c>
      <c r="X158" s="127">
        <f>X160</f>
        <v>0</v>
      </c>
      <c r="Y158" s="127">
        <f>Y160</f>
        <v>0</v>
      </c>
      <c r="Z158" s="86">
        <f>SUM(AA158:AC158)</f>
        <v>0</v>
      </c>
      <c r="AA158" s="127">
        <f>AA160</f>
        <v>0</v>
      </c>
      <c r="AB158" s="127">
        <f>AB160</f>
        <v>0</v>
      </c>
      <c r="AC158" s="127">
        <f>AC160</f>
        <v>0</v>
      </c>
      <c r="AD158" s="86">
        <f>SUM(AE158:AG158)</f>
        <v>0</v>
      </c>
      <c r="AE158" s="127">
        <f>AE160</f>
        <v>0</v>
      </c>
      <c r="AF158" s="127">
        <f>AF160</f>
        <v>0</v>
      </c>
      <c r="AG158" s="127">
        <f>AG160</f>
        <v>0</v>
      </c>
      <c r="AH158" s="41">
        <f>SUM(AI158:AN158)</f>
        <v>0</v>
      </c>
      <c r="AI158" s="126">
        <f t="shared" ref="AI158:AN158" si="137">AI160</f>
        <v>0</v>
      </c>
      <c r="AJ158" s="126">
        <f t="shared" si="137"/>
        <v>0</v>
      </c>
      <c r="AK158" s="126">
        <f t="shared" si="137"/>
        <v>0</v>
      </c>
      <c r="AL158" s="126">
        <f t="shared" si="137"/>
        <v>0</v>
      </c>
      <c r="AM158" s="126">
        <f t="shared" si="137"/>
        <v>0</v>
      </c>
      <c r="AN158" s="126">
        <f t="shared" si="137"/>
        <v>0</v>
      </c>
      <c r="AO158" s="83"/>
      <c r="AP158" s="83"/>
      <c r="AQ158" s="83"/>
    </row>
    <row r="159" spans="1:43" ht="18.75" customHeight="1" x14ac:dyDescent="0.25">
      <c r="B159" s="11" t="s">
        <v>103</v>
      </c>
      <c r="C159" s="35" t="s">
        <v>2</v>
      </c>
      <c r="D159" s="12"/>
      <c r="E159" s="12"/>
      <c r="F159" s="12"/>
      <c r="G159" s="13"/>
      <c r="H159" s="4"/>
      <c r="I159" s="4"/>
      <c r="J159" s="4"/>
      <c r="K159" s="4"/>
      <c r="L159" s="4"/>
      <c r="M159" s="4"/>
      <c r="N159" s="4"/>
      <c r="O159" s="183"/>
      <c r="P159" s="4"/>
      <c r="Q159" s="12"/>
      <c r="R159" s="3"/>
      <c r="S159" s="3"/>
      <c r="T159" s="3"/>
      <c r="U159" s="3"/>
      <c r="V159" s="7"/>
      <c r="W159" s="6"/>
      <c r="X159" s="6"/>
      <c r="Y159" s="6"/>
      <c r="Z159" s="7"/>
      <c r="AA159" s="6"/>
      <c r="AB159" s="6"/>
      <c r="AC159" s="6"/>
      <c r="AD159" s="7"/>
      <c r="AE159" s="6"/>
      <c r="AF159" s="6"/>
      <c r="AG159" s="6"/>
      <c r="AH159" s="5"/>
      <c r="AI159" s="4"/>
      <c r="AJ159" s="4"/>
      <c r="AK159" s="4"/>
      <c r="AL159" s="4"/>
      <c r="AM159" s="4"/>
      <c r="AN159" s="4"/>
      <c r="AO159" s="3"/>
      <c r="AP159" s="3"/>
      <c r="AQ159" s="3"/>
    </row>
    <row r="160" spans="1:43" ht="60.75" customHeight="1" x14ac:dyDescent="0.25">
      <c r="B160" s="11" t="s">
        <v>103</v>
      </c>
      <c r="C160" s="10" t="s">
        <v>111</v>
      </c>
      <c r="D160" s="12">
        <v>0</v>
      </c>
      <c r="E160" s="12">
        <v>0</v>
      </c>
      <c r="F160" s="209">
        <f>SUM(G160:N160)</f>
        <v>1</v>
      </c>
      <c r="G160" s="13">
        <v>0</v>
      </c>
      <c r="H160" s="185">
        <v>1</v>
      </c>
      <c r="I160" s="183">
        <v>0</v>
      </c>
      <c r="J160" s="183">
        <v>0</v>
      </c>
      <c r="K160" s="183">
        <v>0</v>
      </c>
      <c r="L160" s="183">
        <v>0</v>
      </c>
      <c r="M160" s="183">
        <v>0</v>
      </c>
      <c r="N160" s="183">
        <v>0</v>
      </c>
      <c r="O160" s="183">
        <v>0</v>
      </c>
      <c r="P160" s="4">
        <v>0</v>
      </c>
      <c r="Q160" s="8">
        <f>SUM(R160:U160)</f>
        <v>0</v>
      </c>
      <c r="R160" s="3">
        <v>0</v>
      </c>
      <c r="S160" s="3">
        <v>0</v>
      </c>
      <c r="T160" s="3">
        <v>0</v>
      </c>
      <c r="U160" s="3">
        <v>0</v>
      </c>
      <c r="V160" s="7">
        <f>SUM(W160:Y160)</f>
        <v>0</v>
      </c>
      <c r="W160" s="6">
        <v>0</v>
      </c>
      <c r="X160" s="6">
        <v>0</v>
      </c>
      <c r="Y160" s="6">
        <v>0</v>
      </c>
      <c r="Z160" s="7">
        <f>SUM(AA160:AC160)</f>
        <v>0</v>
      </c>
      <c r="AA160" s="6">
        <v>0</v>
      </c>
      <c r="AB160" s="6">
        <v>0</v>
      </c>
      <c r="AC160" s="6">
        <v>0</v>
      </c>
      <c r="AD160" s="7">
        <f>SUM(AE160:AG160)</f>
        <v>0</v>
      </c>
      <c r="AE160" s="6">
        <v>0</v>
      </c>
      <c r="AF160" s="6">
        <v>0</v>
      </c>
      <c r="AG160" s="6">
        <v>0</v>
      </c>
      <c r="AH160" s="5">
        <f>SUM(AI160:AN160)</f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3"/>
      <c r="AP160" s="3"/>
      <c r="AQ160" s="3"/>
    </row>
    <row r="161" spans="2:43" ht="32.25" customHeight="1" x14ac:dyDescent="0.25">
      <c r="B161" s="24" t="s">
        <v>103</v>
      </c>
      <c r="C161" s="23" t="s">
        <v>110</v>
      </c>
      <c r="D161" s="22">
        <f>IF(E161&gt;0,1,0)</f>
        <v>0</v>
      </c>
      <c r="E161" s="22">
        <f>E163</f>
        <v>0</v>
      </c>
      <c r="F161" s="20">
        <f>SUM(G161:N161)</f>
        <v>1</v>
      </c>
      <c r="G161" s="78">
        <f t="shared" ref="G161:P161" si="138">G163</f>
        <v>0</v>
      </c>
      <c r="H161" s="78">
        <f t="shared" si="138"/>
        <v>0</v>
      </c>
      <c r="I161" s="78">
        <f t="shared" si="138"/>
        <v>1</v>
      </c>
      <c r="J161" s="78">
        <f t="shared" si="138"/>
        <v>0</v>
      </c>
      <c r="K161" s="78">
        <f t="shared" si="138"/>
        <v>0</v>
      </c>
      <c r="L161" s="78">
        <f t="shared" si="138"/>
        <v>0</v>
      </c>
      <c r="M161" s="78">
        <f t="shared" si="138"/>
        <v>0</v>
      </c>
      <c r="N161" s="78">
        <f t="shared" si="138"/>
        <v>0</v>
      </c>
      <c r="O161" s="78">
        <f t="shared" si="138"/>
        <v>0</v>
      </c>
      <c r="P161" s="78">
        <f t="shared" si="138"/>
        <v>0</v>
      </c>
      <c r="Q161" s="92">
        <f>SUM(R161:U161)</f>
        <v>0</v>
      </c>
      <c r="R161" s="78">
        <f>R163</f>
        <v>0</v>
      </c>
      <c r="S161" s="78">
        <f>S163</f>
        <v>0</v>
      </c>
      <c r="T161" s="78">
        <f>T163</f>
        <v>0</v>
      </c>
      <c r="U161" s="78">
        <f>U163</f>
        <v>0</v>
      </c>
      <c r="V161" s="81">
        <f>SUM(W161:Y161)</f>
        <v>0</v>
      </c>
      <c r="W161" s="125">
        <f>W163</f>
        <v>0</v>
      </c>
      <c r="X161" s="125">
        <f>X163</f>
        <v>0</v>
      </c>
      <c r="Y161" s="125">
        <f>Y163</f>
        <v>0</v>
      </c>
      <c r="Z161" s="81">
        <f>SUM(AA161:AC161)</f>
        <v>0</v>
      </c>
      <c r="AA161" s="125">
        <f>AA163</f>
        <v>0</v>
      </c>
      <c r="AB161" s="125">
        <f>AB163</f>
        <v>0</v>
      </c>
      <c r="AC161" s="125">
        <f>AC163</f>
        <v>0</v>
      </c>
      <c r="AD161" s="81">
        <f>SUM(AE161:AG161)</f>
        <v>0</v>
      </c>
      <c r="AE161" s="125">
        <f>AE163</f>
        <v>0</v>
      </c>
      <c r="AF161" s="125">
        <f>AF163</f>
        <v>0</v>
      </c>
      <c r="AG161" s="125">
        <f>AG163</f>
        <v>0</v>
      </c>
      <c r="AH161" s="20">
        <f>SUM(AI161:AN161)</f>
        <v>0</v>
      </c>
      <c r="AI161" s="78">
        <f t="shared" ref="AI161:AN161" si="139">AI163</f>
        <v>0</v>
      </c>
      <c r="AJ161" s="78">
        <f t="shared" si="139"/>
        <v>0</v>
      </c>
      <c r="AK161" s="78">
        <f t="shared" si="139"/>
        <v>0</v>
      </c>
      <c r="AL161" s="78">
        <f t="shared" si="139"/>
        <v>0</v>
      </c>
      <c r="AM161" s="78">
        <f t="shared" si="139"/>
        <v>0</v>
      </c>
      <c r="AN161" s="78">
        <f t="shared" si="139"/>
        <v>0</v>
      </c>
      <c r="AO161" s="15"/>
      <c r="AP161" s="15"/>
      <c r="AQ161" s="15"/>
    </row>
    <row r="162" spans="2:43" ht="21.2" customHeight="1" x14ac:dyDescent="0.25">
      <c r="B162" s="11" t="s">
        <v>103</v>
      </c>
      <c r="C162" s="35" t="s">
        <v>2</v>
      </c>
      <c r="D162" s="12"/>
      <c r="E162" s="12"/>
      <c r="F162" s="12"/>
      <c r="G162" s="13"/>
      <c r="H162" s="183"/>
      <c r="I162" s="183"/>
      <c r="J162" s="183"/>
      <c r="K162" s="183"/>
      <c r="L162" s="183"/>
      <c r="M162" s="183"/>
      <c r="N162" s="183"/>
      <c r="O162" s="183"/>
      <c r="P162" s="4"/>
      <c r="Q162" s="12"/>
      <c r="R162" s="3"/>
      <c r="S162" s="3"/>
      <c r="T162" s="3"/>
      <c r="U162" s="3"/>
      <c r="V162" s="7"/>
      <c r="W162" s="6"/>
      <c r="X162" s="6"/>
      <c r="Y162" s="6"/>
      <c r="Z162" s="7"/>
      <c r="AA162" s="6"/>
      <c r="AB162" s="6"/>
      <c r="AC162" s="6"/>
      <c r="AD162" s="7"/>
      <c r="AE162" s="6"/>
      <c r="AF162" s="6"/>
      <c r="AG162" s="6"/>
      <c r="AH162" s="5"/>
      <c r="AI162" s="4"/>
      <c r="AJ162" s="4"/>
      <c r="AK162" s="4"/>
      <c r="AL162" s="4"/>
      <c r="AM162" s="4"/>
      <c r="AN162" s="4"/>
      <c r="AO162" s="3"/>
      <c r="AP162" s="3"/>
      <c r="AQ162" s="3"/>
    </row>
    <row r="163" spans="2:43" ht="59.25" customHeight="1" x14ac:dyDescent="0.25">
      <c r="B163" s="11" t="s">
        <v>103</v>
      </c>
      <c r="C163" s="10" t="s">
        <v>109</v>
      </c>
      <c r="D163" s="196">
        <v>0</v>
      </c>
      <c r="E163" s="196">
        <v>0</v>
      </c>
      <c r="F163" s="209">
        <f>SUM(G163:N163)</f>
        <v>1</v>
      </c>
      <c r="G163" s="182">
        <v>0</v>
      </c>
      <c r="H163" s="13">
        <v>0</v>
      </c>
      <c r="I163" s="183">
        <v>1</v>
      </c>
      <c r="J163" s="183">
        <v>0</v>
      </c>
      <c r="K163" s="183">
        <v>0</v>
      </c>
      <c r="L163" s="183">
        <v>0</v>
      </c>
      <c r="M163" s="183">
        <v>0</v>
      </c>
      <c r="N163" s="183">
        <v>0</v>
      </c>
      <c r="O163" s="183">
        <v>0</v>
      </c>
      <c r="P163" s="4">
        <v>0</v>
      </c>
      <c r="Q163" s="8">
        <f>SUM(R163:U163)</f>
        <v>0</v>
      </c>
      <c r="R163" s="3">
        <v>0</v>
      </c>
      <c r="S163" s="3">
        <v>0</v>
      </c>
      <c r="T163" s="3">
        <v>0</v>
      </c>
      <c r="U163" s="3">
        <v>0</v>
      </c>
      <c r="V163" s="7">
        <f>SUM(W163:Y163)</f>
        <v>0</v>
      </c>
      <c r="W163" s="6">
        <v>0</v>
      </c>
      <c r="X163" s="6">
        <v>0</v>
      </c>
      <c r="Y163" s="6">
        <v>0</v>
      </c>
      <c r="Z163" s="7">
        <f>SUM(AA163:AC163)</f>
        <v>0</v>
      </c>
      <c r="AA163" s="6">
        <v>0</v>
      </c>
      <c r="AB163" s="6">
        <v>0</v>
      </c>
      <c r="AC163" s="6">
        <v>0</v>
      </c>
      <c r="AD163" s="7">
        <f>SUM(AE163:AG163)</f>
        <v>0</v>
      </c>
      <c r="AE163" s="6">
        <v>0</v>
      </c>
      <c r="AF163" s="6">
        <v>0</v>
      </c>
      <c r="AG163" s="6">
        <v>0</v>
      </c>
      <c r="AH163" s="5">
        <f>SUM(AI163:AN163)</f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3"/>
      <c r="AP163" s="3"/>
      <c r="AQ163" s="3"/>
    </row>
    <row r="164" spans="2:43" ht="37.5" customHeight="1" x14ac:dyDescent="0.25">
      <c r="B164" s="116" t="s">
        <v>103</v>
      </c>
      <c r="C164" s="115" t="s">
        <v>108</v>
      </c>
      <c r="D164" s="60">
        <f>IF(E164&gt;0,1,0)</f>
        <v>1</v>
      </c>
      <c r="E164" s="110">
        <f>SUM(E166:E168)</f>
        <v>2</v>
      </c>
      <c r="F164" s="110">
        <f>SUM(G164:N164)</f>
        <v>1</v>
      </c>
      <c r="G164" s="114">
        <f t="shared" ref="G164:P164" si="140">SUM(G166:G168)</f>
        <v>0</v>
      </c>
      <c r="H164" s="114">
        <f t="shared" si="140"/>
        <v>0</v>
      </c>
      <c r="I164" s="114">
        <f t="shared" si="140"/>
        <v>1</v>
      </c>
      <c r="J164" s="114">
        <f t="shared" si="140"/>
        <v>0</v>
      </c>
      <c r="K164" s="114">
        <f t="shared" si="140"/>
        <v>0</v>
      </c>
      <c r="L164" s="114">
        <f t="shared" si="140"/>
        <v>0</v>
      </c>
      <c r="M164" s="114">
        <f t="shared" si="140"/>
        <v>0</v>
      </c>
      <c r="N164" s="114">
        <f t="shared" si="140"/>
        <v>0</v>
      </c>
      <c r="O164" s="114">
        <f t="shared" si="140"/>
        <v>2</v>
      </c>
      <c r="P164" s="114">
        <f t="shared" si="140"/>
        <v>0</v>
      </c>
      <c r="Q164" s="113">
        <f>SUM(R164:U164)</f>
        <v>1</v>
      </c>
      <c r="R164" s="114">
        <f>SUM(R166:R168)</f>
        <v>0</v>
      </c>
      <c r="S164" s="114">
        <f>SUM(S166:S168)</f>
        <v>0</v>
      </c>
      <c r="T164" s="114">
        <f>SUM(T166:T168)</f>
        <v>1</v>
      </c>
      <c r="U164" s="114">
        <f>SUM(U166:U168)</f>
        <v>0</v>
      </c>
      <c r="V164" s="112">
        <f>SUM(W164:Y164)</f>
        <v>460.1</v>
      </c>
      <c r="W164" s="124">
        <f>SUM(W166:W168)</f>
        <v>0</v>
      </c>
      <c r="X164" s="124">
        <f>SUM(X166:X168)</f>
        <v>386.5</v>
      </c>
      <c r="Y164" s="124">
        <f>SUM(Y166:Y168)</f>
        <v>73.599999999999994</v>
      </c>
      <c r="Z164" s="112">
        <f>SUM(AA164:AC164)</f>
        <v>460.1</v>
      </c>
      <c r="AA164" s="124">
        <f>SUM(AA166:AA168)</f>
        <v>0</v>
      </c>
      <c r="AB164" s="124">
        <f>SUM(AB166:AB168)</f>
        <v>386.5</v>
      </c>
      <c r="AC164" s="124">
        <f>SUM(AC166:AC168)</f>
        <v>73.599999999999994</v>
      </c>
      <c r="AD164" s="112">
        <f>SUM(AE164:AG164)</f>
        <v>460.12</v>
      </c>
      <c r="AE164" s="124">
        <f>SUM(AE166:AE168)</f>
        <v>0</v>
      </c>
      <c r="AF164" s="124">
        <f>SUM(AF166:AF168)</f>
        <v>386.5</v>
      </c>
      <c r="AG164" s="124">
        <f>SUM(AG166:AG168)</f>
        <v>73.62</v>
      </c>
      <c r="AH164" s="110">
        <f>SUM(AI164:AN164)</f>
        <v>0</v>
      </c>
      <c r="AI164" s="114">
        <f t="shared" ref="AI164:AN164" si="141">SUM(AI166:AI168)</f>
        <v>0</v>
      </c>
      <c r="AJ164" s="114">
        <f t="shared" si="141"/>
        <v>0</v>
      </c>
      <c r="AK164" s="114">
        <f t="shared" si="141"/>
        <v>0</v>
      </c>
      <c r="AL164" s="114">
        <f t="shared" si="141"/>
        <v>0</v>
      </c>
      <c r="AM164" s="114">
        <f t="shared" si="141"/>
        <v>0</v>
      </c>
      <c r="AN164" s="114">
        <f t="shared" si="141"/>
        <v>0</v>
      </c>
      <c r="AO164" s="108"/>
      <c r="AP164" s="108"/>
      <c r="AQ164" s="108"/>
    </row>
    <row r="165" spans="2:43" ht="24" customHeight="1" x14ac:dyDescent="0.25">
      <c r="B165" s="11" t="s">
        <v>103</v>
      </c>
      <c r="C165" s="35" t="s">
        <v>2</v>
      </c>
      <c r="D165" s="12"/>
      <c r="E165" s="12"/>
      <c r="F165" s="12"/>
      <c r="G165" s="13"/>
      <c r="H165" s="4"/>
      <c r="I165" s="4"/>
      <c r="J165" s="4"/>
      <c r="K165" s="4"/>
      <c r="L165" s="4"/>
      <c r="M165" s="4"/>
      <c r="N165" s="4"/>
      <c r="O165" s="183"/>
      <c r="P165" s="4"/>
      <c r="Q165" s="12"/>
      <c r="R165" s="3"/>
      <c r="S165" s="3"/>
      <c r="T165" s="3"/>
      <c r="U165" s="3"/>
      <c r="V165" s="7"/>
      <c r="W165" s="6"/>
      <c r="X165" s="6"/>
      <c r="Y165" s="6"/>
      <c r="Z165" s="7"/>
      <c r="AA165" s="6"/>
      <c r="AB165" s="6"/>
      <c r="AC165" s="6"/>
      <c r="AD165" s="7"/>
      <c r="AE165" s="6"/>
      <c r="AF165" s="6"/>
      <c r="AG165" s="6"/>
      <c r="AH165" s="5"/>
      <c r="AI165" s="4"/>
      <c r="AJ165" s="4"/>
      <c r="AK165" s="4"/>
      <c r="AL165" s="4"/>
      <c r="AM165" s="4"/>
      <c r="AN165" s="4"/>
      <c r="AO165" s="3"/>
      <c r="AP165" s="3"/>
      <c r="AQ165" s="3"/>
    </row>
    <row r="166" spans="2:43" ht="45.75" customHeight="1" x14ac:dyDescent="0.25">
      <c r="B166" s="11" t="s">
        <v>103</v>
      </c>
      <c r="C166" s="10" t="s">
        <v>107</v>
      </c>
      <c r="D166" s="8">
        <v>1</v>
      </c>
      <c r="E166" s="209">
        <v>1</v>
      </c>
      <c r="F166" s="8">
        <f>SUM(G166:N166)</f>
        <v>0</v>
      </c>
      <c r="G166" s="9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183">
        <v>1</v>
      </c>
      <c r="P166" s="4">
        <v>0</v>
      </c>
      <c r="Q166" s="8">
        <f>SUM(R166:U166)</f>
        <v>0</v>
      </c>
      <c r="R166" s="3">
        <v>0</v>
      </c>
      <c r="S166" s="3">
        <v>0</v>
      </c>
      <c r="T166" s="3">
        <v>0</v>
      </c>
      <c r="U166" s="3">
        <v>0</v>
      </c>
      <c r="V166" s="7">
        <f>SUM(W166:Y166)</f>
        <v>460.1</v>
      </c>
      <c r="W166" s="6">
        <v>0</v>
      </c>
      <c r="X166" s="6">
        <v>386.5</v>
      </c>
      <c r="Y166" s="6">
        <v>73.599999999999994</v>
      </c>
      <c r="Z166" s="7">
        <f>SUM(AA166:AC166)</f>
        <v>460.1</v>
      </c>
      <c r="AA166" s="6">
        <v>0</v>
      </c>
      <c r="AB166" s="6">
        <v>386.5</v>
      </c>
      <c r="AC166" s="6">
        <v>73.599999999999994</v>
      </c>
      <c r="AD166" s="7">
        <f>SUM(AE166:AG166)</f>
        <v>460.12</v>
      </c>
      <c r="AE166" s="6">
        <v>0</v>
      </c>
      <c r="AF166" s="6">
        <v>386.5</v>
      </c>
      <c r="AG166" s="6">
        <v>73.62</v>
      </c>
      <c r="AH166" s="5">
        <f>SUM(AI166:AN166)</f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3" t="s">
        <v>298</v>
      </c>
      <c r="AP166" s="3" t="s">
        <v>298</v>
      </c>
      <c r="AQ166" s="3"/>
    </row>
    <row r="167" spans="2:43" ht="64.5" customHeight="1" x14ac:dyDescent="0.25">
      <c r="B167" s="11" t="s">
        <v>103</v>
      </c>
      <c r="C167" s="10" t="s">
        <v>106</v>
      </c>
      <c r="D167" s="121">
        <v>1</v>
      </c>
      <c r="E167" s="191">
        <v>1</v>
      </c>
      <c r="F167" s="8">
        <f>SUM(G167:N167)</f>
        <v>0</v>
      </c>
      <c r="G167" s="120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183">
        <v>1</v>
      </c>
      <c r="P167" s="4">
        <v>0</v>
      </c>
      <c r="Q167" s="8">
        <f>SUM(R167:U167)</f>
        <v>1</v>
      </c>
      <c r="R167" s="3">
        <v>0</v>
      </c>
      <c r="S167" s="3">
        <v>0</v>
      </c>
      <c r="T167" s="3">
        <v>1</v>
      </c>
      <c r="U167" s="3">
        <v>0</v>
      </c>
      <c r="V167" s="7">
        <f>SUM(W167:Y167)</f>
        <v>0</v>
      </c>
      <c r="W167" s="6">
        <v>0</v>
      </c>
      <c r="X167" s="6">
        <v>0</v>
      </c>
      <c r="Y167" s="6">
        <v>0</v>
      </c>
      <c r="Z167" s="7">
        <f>SUM(AA167:AC167)</f>
        <v>0</v>
      </c>
      <c r="AA167" s="6">
        <v>0</v>
      </c>
      <c r="AB167" s="6">
        <v>0</v>
      </c>
      <c r="AC167" s="6">
        <v>0</v>
      </c>
      <c r="AD167" s="7">
        <f>SUM(AE167:AG167)</f>
        <v>0</v>
      </c>
      <c r="AE167" s="6">
        <v>0</v>
      </c>
      <c r="AF167" s="6">
        <v>0</v>
      </c>
      <c r="AG167" s="6">
        <v>0</v>
      </c>
      <c r="AH167" s="5">
        <f>SUM(AI167:AN167)</f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3"/>
      <c r="AP167" s="3"/>
      <c r="AQ167" s="3"/>
    </row>
    <row r="168" spans="2:43" ht="60.75" customHeight="1" x14ac:dyDescent="0.25">
      <c r="B168" s="11" t="s">
        <v>103</v>
      </c>
      <c r="C168" s="10" t="s">
        <v>105</v>
      </c>
      <c r="D168" s="33">
        <v>0</v>
      </c>
      <c r="E168" s="196">
        <v>0</v>
      </c>
      <c r="F168" s="8">
        <f>SUM(G168:N168)</f>
        <v>1</v>
      </c>
      <c r="G168" s="34">
        <v>0</v>
      </c>
      <c r="H168" s="120">
        <v>0</v>
      </c>
      <c r="I168" s="4">
        <v>1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183">
        <v>0</v>
      </c>
      <c r="P168" s="4">
        <v>0</v>
      </c>
      <c r="Q168" s="8">
        <f>SUM(R168:U168)</f>
        <v>0</v>
      </c>
      <c r="R168" s="3">
        <v>0</v>
      </c>
      <c r="S168" s="3">
        <v>0</v>
      </c>
      <c r="T168" s="3">
        <v>0</v>
      </c>
      <c r="U168" s="3">
        <v>0</v>
      </c>
      <c r="V168" s="7">
        <f>SUM(W168:Y168)</f>
        <v>0</v>
      </c>
      <c r="W168" s="6">
        <v>0</v>
      </c>
      <c r="X168" s="6">
        <v>0</v>
      </c>
      <c r="Y168" s="6">
        <v>0</v>
      </c>
      <c r="Z168" s="7">
        <f>SUM(AA168:AC168)</f>
        <v>0</v>
      </c>
      <c r="AA168" s="6">
        <v>0</v>
      </c>
      <c r="AB168" s="6">
        <v>0</v>
      </c>
      <c r="AC168" s="6">
        <v>0</v>
      </c>
      <c r="AD168" s="7">
        <f>SUM(AE168:AG168)</f>
        <v>0</v>
      </c>
      <c r="AE168" s="6">
        <v>0</v>
      </c>
      <c r="AF168" s="6">
        <v>0</v>
      </c>
      <c r="AG168" s="6">
        <v>0</v>
      </c>
      <c r="AH168" s="5">
        <f>SUM(AI168:AN168)</f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3"/>
      <c r="AP168" s="3"/>
      <c r="AQ168" s="3"/>
    </row>
    <row r="169" spans="2:43" ht="35.450000000000003" customHeight="1" x14ac:dyDescent="0.25">
      <c r="B169" s="116" t="s">
        <v>103</v>
      </c>
      <c r="C169" s="115" t="s">
        <v>104</v>
      </c>
      <c r="D169" s="60">
        <f>IF(E169&gt;0,1,0)</f>
        <v>1</v>
      </c>
      <c r="E169" s="110">
        <f>E171</f>
        <v>1</v>
      </c>
      <c r="F169" s="110">
        <f>SUM(G169:N169)</f>
        <v>0</v>
      </c>
      <c r="G169" s="114">
        <f t="shared" ref="G169:P169" si="142">G171</f>
        <v>0</v>
      </c>
      <c r="H169" s="114">
        <f t="shared" si="142"/>
        <v>0</v>
      </c>
      <c r="I169" s="114">
        <f t="shared" si="142"/>
        <v>0</v>
      </c>
      <c r="J169" s="114">
        <f t="shared" si="142"/>
        <v>0</v>
      </c>
      <c r="K169" s="114">
        <f t="shared" si="142"/>
        <v>0</v>
      </c>
      <c r="L169" s="114">
        <f t="shared" si="142"/>
        <v>0</v>
      </c>
      <c r="M169" s="114">
        <f t="shared" si="142"/>
        <v>0</v>
      </c>
      <c r="N169" s="114">
        <f t="shared" si="142"/>
        <v>0</v>
      </c>
      <c r="O169" s="114">
        <f t="shared" si="142"/>
        <v>1</v>
      </c>
      <c r="P169" s="114">
        <f t="shared" si="142"/>
        <v>0</v>
      </c>
      <c r="Q169" s="113">
        <f>SUM(R169:U169)</f>
        <v>0</v>
      </c>
      <c r="R169" s="114">
        <f>R171</f>
        <v>0</v>
      </c>
      <c r="S169" s="114">
        <f>S171</f>
        <v>0</v>
      </c>
      <c r="T169" s="114">
        <f>T171</f>
        <v>0</v>
      </c>
      <c r="U169" s="114">
        <f>U171</f>
        <v>0</v>
      </c>
      <c r="V169" s="112">
        <f>SUM(W169:Y169)</f>
        <v>213</v>
      </c>
      <c r="W169" s="124">
        <f>W171</f>
        <v>0</v>
      </c>
      <c r="X169" s="124">
        <f>X171</f>
        <v>200</v>
      </c>
      <c r="Y169" s="124">
        <f>Y171</f>
        <v>13</v>
      </c>
      <c r="Z169" s="112">
        <f>SUM(AA169:AC169)</f>
        <v>213</v>
      </c>
      <c r="AA169" s="124">
        <f>AA171</f>
        <v>0</v>
      </c>
      <c r="AB169" s="124">
        <f>AB171</f>
        <v>200</v>
      </c>
      <c r="AC169" s="124">
        <f>AC171</f>
        <v>13</v>
      </c>
      <c r="AD169" s="112">
        <f>SUM(AE169:AG169)</f>
        <v>213</v>
      </c>
      <c r="AE169" s="124">
        <f>AE171</f>
        <v>0</v>
      </c>
      <c r="AF169" s="124">
        <f>AF171</f>
        <v>200</v>
      </c>
      <c r="AG169" s="124">
        <f>AG171</f>
        <v>13</v>
      </c>
      <c r="AH169" s="110">
        <f>SUM(AI169:AN169)</f>
        <v>0</v>
      </c>
      <c r="AI169" s="114">
        <f t="shared" ref="AI169:AN169" si="143">AI171</f>
        <v>0</v>
      </c>
      <c r="AJ169" s="114">
        <f t="shared" si="143"/>
        <v>0</v>
      </c>
      <c r="AK169" s="114">
        <f t="shared" si="143"/>
        <v>0</v>
      </c>
      <c r="AL169" s="114">
        <f t="shared" si="143"/>
        <v>0</v>
      </c>
      <c r="AM169" s="114">
        <f t="shared" si="143"/>
        <v>0</v>
      </c>
      <c r="AN169" s="114">
        <f t="shared" si="143"/>
        <v>0</v>
      </c>
      <c r="AO169" s="108"/>
      <c r="AP169" s="108"/>
      <c r="AQ169" s="108"/>
    </row>
    <row r="170" spans="2:43" ht="19.5" customHeight="1" x14ac:dyDescent="0.25">
      <c r="B170" s="11" t="s">
        <v>103</v>
      </c>
      <c r="C170" s="35" t="s">
        <v>2</v>
      </c>
      <c r="D170" s="33"/>
      <c r="E170" s="196"/>
      <c r="F170" s="33"/>
      <c r="G170" s="34"/>
      <c r="H170" s="4"/>
      <c r="I170" s="4"/>
      <c r="J170" s="4"/>
      <c r="K170" s="4"/>
      <c r="L170" s="4"/>
      <c r="M170" s="4"/>
      <c r="N170" s="4"/>
      <c r="O170" s="183"/>
      <c r="P170" s="4"/>
      <c r="Q170" s="33"/>
      <c r="R170" s="3"/>
      <c r="S170" s="3"/>
      <c r="T170" s="3"/>
      <c r="U170" s="3"/>
      <c r="V170" s="7"/>
      <c r="W170" s="6"/>
      <c r="X170" s="6"/>
      <c r="Y170" s="6"/>
      <c r="Z170" s="7"/>
      <c r="AA170" s="6"/>
      <c r="AB170" s="6"/>
      <c r="AC170" s="6"/>
      <c r="AD170" s="7"/>
      <c r="AE170" s="6"/>
      <c r="AF170" s="6"/>
      <c r="AG170" s="6"/>
      <c r="AH170" s="5"/>
      <c r="AI170" s="4"/>
      <c r="AJ170" s="4"/>
      <c r="AK170" s="4"/>
      <c r="AL170" s="4"/>
      <c r="AM170" s="4"/>
      <c r="AN170" s="4"/>
      <c r="AO170" s="3"/>
      <c r="AP170" s="3"/>
      <c r="AQ170" s="3"/>
    </row>
    <row r="171" spans="2:43" ht="55.5" customHeight="1" x14ac:dyDescent="0.25">
      <c r="B171" s="72" t="s">
        <v>103</v>
      </c>
      <c r="C171" s="71" t="s">
        <v>102</v>
      </c>
      <c r="D171" s="70">
        <v>1</v>
      </c>
      <c r="E171" s="70">
        <v>1</v>
      </c>
      <c r="F171" s="12">
        <f>SUM(G171:N171)</f>
        <v>0</v>
      </c>
      <c r="G171" s="69">
        <v>0</v>
      </c>
      <c r="H171" s="66">
        <v>0</v>
      </c>
      <c r="I171" s="66">
        <v>0</v>
      </c>
      <c r="J171" s="66">
        <v>0</v>
      </c>
      <c r="K171" s="66">
        <v>0</v>
      </c>
      <c r="L171" s="66">
        <v>0</v>
      </c>
      <c r="M171" s="66">
        <v>0</v>
      </c>
      <c r="N171" s="66">
        <v>0</v>
      </c>
      <c r="O171" s="199">
        <v>1</v>
      </c>
      <c r="P171" s="66">
        <v>0</v>
      </c>
      <c r="Q171" s="12">
        <f>SUM(R171:U171)</f>
        <v>0</v>
      </c>
      <c r="R171" s="65">
        <v>0</v>
      </c>
      <c r="S171" s="65">
        <v>0</v>
      </c>
      <c r="T171" s="65">
        <v>0</v>
      </c>
      <c r="U171" s="65">
        <v>0</v>
      </c>
      <c r="V171" s="7">
        <f>SUM(W171:Y171)</f>
        <v>213</v>
      </c>
      <c r="W171" s="67">
        <v>0</v>
      </c>
      <c r="X171" s="67">
        <v>200</v>
      </c>
      <c r="Y171" s="67">
        <v>13</v>
      </c>
      <c r="Z171" s="7">
        <f>SUM(AA171:AC171)</f>
        <v>213</v>
      </c>
      <c r="AA171" s="67">
        <v>0</v>
      </c>
      <c r="AB171" s="67">
        <v>200</v>
      </c>
      <c r="AC171" s="67">
        <v>13</v>
      </c>
      <c r="AD171" s="7">
        <f>SUM(AE171:AG171)</f>
        <v>213</v>
      </c>
      <c r="AE171" s="67">
        <v>0</v>
      </c>
      <c r="AF171" s="67">
        <v>200</v>
      </c>
      <c r="AG171" s="67">
        <v>13</v>
      </c>
      <c r="AH171" s="5">
        <f>SUM(AI171:AN171)</f>
        <v>0</v>
      </c>
      <c r="AI171" s="66">
        <v>0</v>
      </c>
      <c r="AJ171" s="66">
        <v>0</v>
      </c>
      <c r="AK171" s="66">
        <v>0</v>
      </c>
      <c r="AL171" s="66">
        <v>0</v>
      </c>
      <c r="AM171" s="66">
        <v>0</v>
      </c>
      <c r="AN171" s="66">
        <v>0</v>
      </c>
      <c r="AO171" s="3" t="s">
        <v>298</v>
      </c>
      <c r="AP171" s="3" t="s">
        <v>298</v>
      </c>
      <c r="AQ171" s="65"/>
    </row>
    <row r="172" spans="2:43" s="64" customFormat="1" ht="115.5" customHeight="1" x14ac:dyDescent="0.25">
      <c r="B172" s="32" t="s">
        <v>97</v>
      </c>
      <c r="C172" s="31" t="s">
        <v>101</v>
      </c>
      <c r="D172" s="27">
        <f>IF(E172&gt;0,1,0)</f>
        <v>1</v>
      </c>
      <c r="E172" s="48">
        <f>E173</f>
        <v>2</v>
      </c>
      <c r="F172" s="48">
        <f>SUM(G172:N172)</f>
        <v>1</v>
      </c>
      <c r="G172" s="47">
        <f t="shared" ref="G172:P172" si="144">G173</f>
        <v>0</v>
      </c>
      <c r="H172" s="47">
        <f t="shared" si="144"/>
        <v>1</v>
      </c>
      <c r="I172" s="47">
        <f t="shared" si="144"/>
        <v>0</v>
      </c>
      <c r="J172" s="47">
        <f t="shared" si="144"/>
        <v>0</v>
      </c>
      <c r="K172" s="47">
        <f t="shared" si="144"/>
        <v>0</v>
      </c>
      <c r="L172" s="47">
        <f t="shared" si="144"/>
        <v>0</v>
      </c>
      <c r="M172" s="47">
        <f t="shared" si="144"/>
        <v>0</v>
      </c>
      <c r="N172" s="47">
        <f t="shared" si="144"/>
        <v>0</v>
      </c>
      <c r="O172" s="47">
        <f t="shared" si="144"/>
        <v>2</v>
      </c>
      <c r="P172" s="47">
        <f t="shared" si="144"/>
        <v>0</v>
      </c>
      <c r="Q172" s="48">
        <f>SUM(R172:U172)</f>
        <v>0</v>
      </c>
      <c r="R172" s="47">
        <f>R173</f>
        <v>0</v>
      </c>
      <c r="S172" s="47">
        <f>S173</f>
        <v>0</v>
      </c>
      <c r="T172" s="47">
        <f>T173</f>
        <v>0</v>
      </c>
      <c r="U172" s="47">
        <f>U173</f>
        <v>0</v>
      </c>
      <c r="V172" s="50">
        <f>SUM(W172:Y172)</f>
        <v>1362.03</v>
      </c>
      <c r="W172" s="49">
        <f>W173</f>
        <v>0</v>
      </c>
      <c r="X172" s="49">
        <f>X173</f>
        <v>1286.5</v>
      </c>
      <c r="Y172" s="49">
        <f>Y173</f>
        <v>75.53</v>
      </c>
      <c r="Z172" s="50">
        <f>SUM(AA172:AC172)</f>
        <v>1300</v>
      </c>
      <c r="AA172" s="49">
        <f>AA173</f>
        <v>0</v>
      </c>
      <c r="AB172" s="49">
        <f>AB173</f>
        <v>1228</v>
      </c>
      <c r="AC172" s="49">
        <f>AC173</f>
        <v>72</v>
      </c>
      <c r="AD172" s="50">
        <f>SUM(AE172:AG172)</f>
        <v>1300</v>
      </c>
      <c r="AE172" s="49">
        <f>AE173</f>
        <v>0</v>
      </c>
      <c r="AF172" s="49">
        <f>AF173</f>
        <v>1228</v>
      </c>
      <c r="AG172" s="49">
        <f>AG173</f>
        <v>72</v>
      </c>
      <c r="AH172" s="48">
        <f>SUM(AI172:AN172)</f>
        <v>1</v>
      </c>
      <c r="AI172" s="47">
        <f t="shared" ref="AI172:AN172" si="145">AI173</f>
        <v>0</v>
      </c>
      <c r="AJ172" s="47">
        <f t="shared" si="145"/>
        <v>0</v>
      </c>
      <c r="AK172" s="47">
        <f t="shared" si="145"/>
        <v>0</v>
      </c>
      <c r="AL172" s="47">
        <f t="shared" si="145"/>
        <v>1</v>
      </c>
      <c r="AM172" s="47">
        <f t="shared" si="145"/>
        <v>0</v>
      </c>
      <c r="AN172" s="47">
        <f t="shared" si="145"/>
        <v>0</v>
      </c>
      <c r="AO172" s="46"/>
      <c r="AP172" s="46"/>
      <c r="AQ172" s="46"/>
    </row>
    <row r="173" spans="2:43" s="2" customFormat="1" ht="57" x14ac:dyDescent="0.25">
      <c r="B173" s="99"/>
      <c r="C173" s="98" t="s">
        <v>100</v>
      </c>
      <c r="D173" s="22">
        <f>IF(E173&gt;0,1,0)</f>
        <v>1</v>
      </c>
      <c r="E173" s="97">
        <f>SUM(E175:E177)</f>
        <v>2</v>
      </c>
      <c r="F173" s="20">
        <f>SUM(G173:N173)</f>
        <v>1</v>
      </c>
      <c r="G173" s="122">
        <f t="shared" ref="G173:P173" si="146">SUM(G175:G177)</f>
        <v>0</v>
      </c>
      <c r="H173" s="122">
        <f t="shared" si="146"/>
        <v>1</v>
      </c>
      <c r="I173" s="122">
        <f t="shared" si="146"/>
        <v>0</v>
      </c>
      <c r="J173" s="122">
        <f t="shared" si="146"/>
        <v>0</v>
      </c>
      <c r="K173" s="122">
        <f t="shared" si="146"/>
        <v>0</v>
      </c>
      <c r="L173" s="122">
        <f t="shared" si="146"/>
        <v>0</v>
      </c>
      <c r="M173" s="122">
        <f t="shared" si="146"/>
        <v>0</v>
      </c>
      <c r="N173" s="122">
        <f t="shared" si="146"/>
        <v>0</v>
      </c>
      <c r="O173" s="122">
        <f t="shared" si="146"/>
        <v>2</v>
      </c>
      <c r="P173" s="122">
        <f t="shared" si="146"/>
        <v>0</v>
      </c>
      <c r="Q173" s="92">
        <f>SUM(R173:U173)</f>
        <v>0</v>
      </c>
      <c r="R173" s="122">
        <f>SUM(R175:R177)</f>
        <v>0</v>
      </c>
      <c r="S173" s="122">
        <f>SUM(S175:S177)</f>
        <v>0</v>
      </c>
      <c r="T173" s="122">
        <f>SUM(T175:T177)</f>
        <v>0</v>
      </c>
      <c r="U173" s="122">
        <f>SUM(U175:U177)</f>
        <v>0</v>
      </c>
      <c r="V173" s="81">
        <f>SUM(W173:Y173)</f>
        <v>1362.03</v>
      </c>
      <c r="W173" s="123">
        <f>SUM(W175:W177)</f>
        <v>0</v>
      </c>
      <c r="X173" s="123">
        <f>SUM(X175:X177)</f>
        <v>1286.5</v>
      </c>
      <c r="Y173" s="123">
        <f>SUM(Y175:Y177)</f>
        <v>75.53</v>
      </c>
      <c r="Z173" s="81">
        <f>SUM(AA173:AC173)</f>
        <v>1300</v>
      </c>
      <c r="AA173" s="123">
        <f>SUM(AA175:AA177)</f>
        <v>0</v>
      </c>
      <c r="AB173" s="123">
        <f>SUM(AB175:AB177)</f>
        <v>1228</v>
      </c>
      <c r="AC173" s="123">
        <f>SUM(AC175:AC177)</f>
        <v>72</v>
      </c>
      <c r="AD173" s="81">
        <f>SUM(AE173:AG173)</f>
        <v>1300</v>
      </c>
      <c r="AE173" s="123">
        <f>SUM(AE175:AE177)</f>
        <v>0</v>
      </c>
      <c r="AF173" s="123">
        <f>SUM(AF175:AF177)</f>
        <v>1228</v>
      </c>
      <c r="AG173" s="123">
        <f>SUM(AG175:AG177)</f>
        <v>72</v>
      </c>
      <c r="AH173" s="20">
        <f>SUM(AI173:AN173)</f>
        <v>1</v>
      </c>
      <c r="AI173" s="122">
        <f t="shared" ref="AI173:AN173" si="147">SUM(AI175:AI177)</f>
        <v>0</v>
      </c>
      <c r="AJ173" s="122">
        <f t="shared" si="147"/>
        <v>0</v>
      </c>
      <c r="AK173" s="122">
        <f t="shared" si="147"/>
        <v>0</v>
      </c>
      <c r="AL173" s="122">
        <f t="shared" si="147"/>
        <v>1</v>
      </c>
      <c r="AM173" s="122">
        <f t="shared" si="147"/>
        <v>0</v>
      </c>
      <c r="AN173" s="122">
        <f t="shared" si="147"/>
        <v>0</v>
      </c>
      <c r="AO173" s="93"/>
      <c r="AP173" s="93"/>
      <c r="AQ173" s="93"/>
    </row>
    <row r="174" spans="2:43" ht="27" customHeight="1" x14ac:dyDescent="0.25">
      <c r="B174" s="11" t="s">
        <v>97</v>
      </c>
      <c r="C174" s="35" t="s">
        <v>2</v>
      </c>
      <c r="D174" s="8"/>
      <c r="E174" s="209"/>
      <c r="F174" s="8"/>
      <c r="G174" s="9"/>
      <c r="H174" s="4"/>
      <c r="I174" s="4"/>
      <c r="J174" s="4"/>
      <c r="K174" s="4"/>
      <c r="L174" s="4"/>
      <c r="M174" s="4"/>
      <c r="N174" s="4"/>
      <c r="O174" s="183"/>
      <c r="P174" s="4"/>
      <c r="Q174" s="8"/>
      <c r="R174" s="3"/>
      <c r="S174" s="3"/>
      <c r="T174" s="3"/>
      <c r="U174" s="3"/>
      <c r="V174" s="7"/>
      <c r="W174" s="6"/>
      <c r="X174" s="6"/>
      <c r="Y174" s="6"/>
      <c r="Z174" s="7"/>
      <c r="AA174" s="6"/>
      <c r="AB174" s="6"/>
      <c r="AC174" s="6"/>
      <c r="AD174" s="7"/>
      <c r="AE174" s="6"/>
      <c r="AF174" s="6"/>
      <c r="AG174" s="6"/>
      <c r="AH174" s="5"/>
      <c r="AI174" s="4"/>
      <c r="AJ174" s="4"/>
      <c r="AK174" s="4"/>
      <c r="AL174" s="4"/>
      <c r="AM174" s="4"/>
      <c r="AN174" s="4"/>
      <c r="AO174" s="3"/>
      <c r="AP174" s="3"/>
      <c r="AQ174" s="3"/>
    </row>
    <row r="175" spans="2:43" ht="78" customHeight="1" x14ac:dyDescent="0.25">
      <c r="B175" s="11" t="s">
        <v>97</v>
      </c>
      <c r="C175" s="10" t="s">
        <v>99</v>
      </c>
      <c r="D175" s="121">
        <v>0</v>
      </c>
      <c r="E175" s="191">
        <v>0</v>
      </c>
      <c r="F175" s="12">
        <f>SUM(G175:N175)</f>
        <v>1</v>
      </c>
      <c r="G175" s="120">
        <v>0</v>
      </c>
      <c r="H175" s="4">
        <v>1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183">
        <v>0</v>
      </c>
      <c r="P175" s="4">
        <v>0</v>
      </c>
      <c r="Q175" s="12">
        <f>SUM(R175:U175)</f>
        <v>0</v>
      </c>
      <c r="R175" s="3">
        <v>0</v>
      </c>
      <c r="S175" s="3">
        <v>0</v>
      </c>
      <c r="T175" s="3">
        <v>0</v>
      </c>
      <c r="U175" s="3">
        <v>0</v>
      </c>
      <c r="V175" s="7">
        <v>0</v>
      </c>
      <c r="W175" s="6">
        <v>0</v>
      </c>
      <c r="X175" s="6">
        <v>0</v>
      </c>
      <c r="Y175" s="6">
        <v>0</v>
      </c>
      <c r="Z175" s="7">
        <v>0</v>
      </c>
      <c r="AA175" s="6">
        <v>0</v>
      </c>
      <c r="AB175" s="6">
        <v>0</v>
      </c>
      <c r="AC175" s="6">
        <v>0</v>
      </c>
      <c r="AD175" s="7">
        <v>0</v>
      </c>
      <c r="AE175" s="193">
        <v>0</v>
      </c>
      <c r="AF175" s="193">
        <v>0</v>
      </c>
      <c r="AG175" s="193">
        <v>0</v>
      </c>
      <c r="AH175" s="194">
        <v>0</v>
      </c>
      <c r="AI175" s="183">
        <v>0</v>
      </c>
      <c r="AJ175" s="183">
        <v>0</v>
      </c>
      <c r="AK175" s="183">
        <v>0</v>
      </c>
      <c r="AL175" s="183">
        <v>0</v>
      </c>
      <c r="AM175" s="183">
        <v>0</v>
      </c>
      <c r="AN175" s="183">
        <v>0</v>
      </c>
      <c r="AO175" s="3"/>
      <c r="AP175" s="3"/>
      <c r="AQ175" s="3"/>
    </row>
    <row r="176" spans="2:43" ht="66" x14ac:dyDescent="0.25">
      <c r="B176" s="11" t="s">
        <v>97</v>
      </c>
      <c r="C176" s="10" t="s">
        <v>98</v>
      </c>
      <c r="D176" s="5">
        <v>1</v>
      </c>
      <c r="E176" s="194">
        <v>1</v>
      </c>
      <c r="F176" s="12">
        <f>SUM(G176:N176)</f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183">
        <v>1</v>
      </c>
      <c r="P176" s="4">
        <v>0</v>
      </c>
      <c r="Q176" s="12">
        <f>SUM(R176:U176)</f>
        <v>0</v>
      </c>
      <c r="R176" s="3">
        <v>0</v>
      </c>
      <c r="S176" s="3">
        <v>0</v>
      </c>
      <c r="T176" s="3">
        <v>0</v>
      </c>
      <c r="U176" s="3">
        <v>0</v>
      </c>
      <c r="V176" s="7">
        <f>SUM(W176:Y176)</f>
        <v>1062.03</v>
      </c>
      <c r="W176" s="6">
        <v>0</v>
      </c>
      <c r="X176" s="6">
        <v>1001.5</v>
      </c>
      <c r="Y176" s="6">
        <v>60.53</v>
      </c>
      <c r="Z176" s="7">
        <f>SUM(AA176:AC176)</f>
        <v>1000</v>
      </c>
      <c r="AA176" s="6">
        <v>0</v>
      </c>
      <c r="AB176" s="6">
        <v>943</v>
      </c>
      <c r="AC176" s="6">
        <v>57</v>
      </c>
      <c r="AD176" s="7">
        <f>SUM(AE176:AG176)</f>
        <v>1000</v>
      </c>
      <c r="AE176" s="193">
        <v>0</v>
      </c>
      <c r="AF176" s="193">
        <v>943</v>
      </c>
      <c r="AG176" s="193">
        <v>57</v>
      </c>
      <c r="AH176" s="194">
        <f>SUM(AI176:AN176)</f>
        <v>1</v>
      </c>
      <c r="AI176" s="183">
        <v>0</v>
      </c>
      <c r="AJ176" s="183">
        <v>0</v>
      </c>
      <c r="AK176" s="183">
        <v>0</v>
      </c>
      <c r="AL176" s="183">
        <v>1</v>
      </c>
      <c r="AM176" s="183">
        <v>0</v>
      </c>
      <c r="AN176" s="183">
        <v>0</v>
      </c>
      <c r="AO176" s="3" t="s">
        <v>302</v>
      </c>
      <c r="AP176" s="3" t="s">
        <v>302</v>
      </c>
      <c r="AQ176" s="3"/>
    </row>
    <row r="177" spans="1:43" ht="90.75" customHeight="1" x14ac:dyDescent="0.25">
      <c r="B177" s="72" t="s">
        <v>97</v>
      </c>
      <c r="C177" s="71" t="s">
        <v>96</v>
      </c>
      <c r="D177" s="77">
        <v>1</v>
      </c>
      <c r="E177" s="246">
        <v>1</v>
      </c>
      <c r="F177" s="12">
        <f>SUM(G177:N177)</f>
        <v>0</v>
      </c>
      <c r="G177" s="76">
        <v>0</v>
      </c>
      <c r="H177" s="66">
        <v>0</v>
      </c>
      <c r="I177" s="66">
        <v>0</v>
      </c>
      <c r="J177" s="66">
        <v>0</v>
      </c>
      <c r="K177" s="66">
        <v>0</v>
      </c>
      <c r="L177" s="66">
        <v>0</v>
      </c>
      <c r="M177" s="66">
        <v>0</v>
      </c>
      <c r="N177" s="66">
        <v>0</v>
      </c>
      <c r="O177" s="199">
        <v>1</v>
      </c>
      <c r="P177" s="66">
        <v>0</v>
      </c>
      <c r="Q177" s="12">
        <f>SUM(R177:U177)</f>
        <v>0</v>
      </c>
      <c r="R177" s="65">
        <v>0</v>
      </c>
      <c r="S177" s="65">
        <v>0</v>
      </c>
      <c r="T177" s="65">
        <v>0</v>
      </c>
      <c r="U177" s="65">
        <v>0</v>
      </c>
      <c r="V177" s="7">
        <f>SUM(W177:Y177)</f>
        <v>300</v>
      </c>
      <c r="W177" s="67">
        <v>0</v>
      </c>
      <c r="X177" s="67">
        <v>285</v>
      </c>
      <c r="Y177" s="67">
        <v>15</v>
      </c>
      <c r="Z177" s="7">
        <f>SUM(AA177:AC177)</f>
        <v>300</v>
      </c>
      <c r="AA177" s="67">
        <v>0</v>
      </c>
      <c r="AB177" s="67">
        <v>285</v>
      </c>
      <c r="AC177" s="67">
        <v>15</v>
      </c>
      <c r="AD177" s="7">
        <f>SUM(AE177:AG177)</f>
        <v>300</v>
      </c>
      <c r="AE177" s="67">
        <v>0</v>
      </c>
      <c r="AF177" s="67">
        <v>285</v>
      </c>
      <c r="AG177" s="67">
        <v>15</v>
      </c>
      <c r="AH177" s="5">
        <f>SUM(AI177:AN177)</f>
        <v>0</v>
      </c>
      <c r="AI177" s="66">
        <v>0</v>
      </c>
      <c r="AJ177" s="66">
        <v>0</v>
      </c>
      <c r="AK177" s="66">
        <v>0</v>
      </c>
      <c r="AL177" s="66">
        <v>0</v>
      </c>
      <c r="AM177" s="66">
        <v>0</v>
      </c>
      <c r="AN177" s="66">
        <v>0</v>
      </c>
      <c r="AO177" s="65" t="s">
        <v>303</v>
      </c>
      <c r="AP177" s="65" t="s">
        <v>303</v>
      </c>
      <c r="AQ177" s="65"/>
    </row>
    <row r="178" spans="1:43" s="64" customFormat="1" ht="109.5" customHeight="1" x14ac:dyDescent="0.25">
      <c r="B178" s="32" t="s">
        <v>72</v>
      </c>
      <c r="C178" s="31" t="s">
        <v>95</v>
      </c>
      <c r="D178" s="27">
        <f>IF(E178&gt;0,1,0)</f>
        <v>1</v>
      </c>
      <c r="E178" s="48">
        <f>E179+E183+E190+E195+E202+E205</f>
        <v>6</v>
      </c>
      <c r="F178" s="48">
        <f>SUM(G178:N178)</f>
        <v>2</v>
      </c>
      <c r="G178" s="47">
        <f t="shared" ref="G178:P178" si="148">G179+G182</f>
        <v>0</v>
      </c>
      <c r="H178" s="47">
        <f t="shared" si="148"/>
        <v>0</v>
      </c>
      <c r="I178" s="47">
        <f t="shared" si="148"/>
        <v>0</v>
      </c>
      <c r="J178" s="47">
        <f t="shared" si="148"/>
        <v>2</v>
      </c>
      <c r="K178" s="47">
        <f t="shared" si="148"/>
        <v>0</v>
      </c>
      <c r="L178" s="47">
        <f t="shared" si="148"/>
        <v>0</v>
      </c>
      <c r="M178" s="47">
        <f t="shared" si="148"/>
        <v>0</v>
      </c>
      <c r="N178" s="47">
        <f t="shared" si="148"/>
        <v>0</v>
      </c>
      <c r="O178" s="47">
        <f t="shared" si="148"/>
        <v>0</v>
      </c>
      <c r="P178" s="47">
        <f t="shared" si="148"/>
        <v>0</v>
      </c>
      <c r="Q178" s="48">
        <f>SUM(R178:U178)</f>
        <v>0</v>
      </c>
      <c r="R178" s="51">
        <f>R179+R182</f>
        <v>0</v>
      </c>
      <c r="S178" s="51">
        <f>S179+S182</f>
        <v>0</v>
      </c>
      <c r="T178" s="51">
        <f>T179+T182</f>
        <v>0</v>
      </c>
      <c r="U178" s="51">
        <f>U179+U182</f>
        <v>0</v>
      </c>
      <c r="V178" s="50">
        <f>SUM(W178:Y178)</f>
        <v>32021.899999999998</v>
      </c>
      <c r="W178" s="49">
        <f>W179+W182</f>
        <v>0</v>
      </c>
      <c r="X178" s="49">
        <f>X179+X182+X195</f>
        <v>31989.8</v>
      </c>
      <c r="Y178" s="49">
        <f>Y179+Y182+Y195</f>
        <v>32.1</v>
      </c>
      <c r="Z178" s="49">
        <f t="shared" ref="Z178:AD178" si="149">Z179+Z182+Z195</f>
        <v>32021.899999999998</v>
      </c>
      <c r="AA178" s="49">
        <f t="shared" si="149"/>
        <v>0</v>
      </c>
      <c r="AB178" s="49">
        <f t="shared" si="149"/>
        <v>31989.8</v>
      </c>
      <c r="AC178" s="49">
        <f t="shared" si="149"/>
        <v>32.1</v>
      </c>
      <c r="AD178" s="49">
        <f t="shared" si="149"/>
        <v>32021.899999999998</v>
      </c>
      <c r="AE178" s="49">
        <f t="shared" ref="AE178" si="150">AE179+AE182+AE195</f>
        <v>0</v>
      </c>
      <c r="AF178" s="49">
        <f t="shared" ref="AF178" si="151">AF179+AF182+AF195</f>
        <v>31989.8</v>
      </c>
      <c r="AG178" s="49">
        <f t="shared" ref="AG178" si="152">AG179+AG182+AG195</f>
        <v>32.1</v>
      </c>
      <c r="AH178" s="49">
        <f t="shared" ref="AH178:AI178" si="153">AH179+AH182+AH195</f>
        <v>0</v>
      </c>
      <c r="AI178" s="49">
        <f t="shared" si="153"/>
        <v>0</v>
      </c>
      <c r="AJ178" s="49">
        <f t="shared" ref="AJ178" si="154">AJ179+AJ182+AJ195</f>
        <v>0</v>
      </c>
      <c r="AK178" s="49">
        <f t="shared" ref="AK178" si="155">AK179+AK182+AK195</f>
        <v>0</v>
      </c>
      <c r="AL178" s="49">
        <f t="shared" ref="AL178" si="156">AL179+AL182+AL195</f>
        <v>0</v>
      </c>
      <c r="AM178" s="49">
        <f t="shared" ref="AM178:AN178" si="157">AM179+AM182+AM195</f>
        <v>0</v>
      </c>
      <c r="AN178" s="49">
        <f t="shared" si="157"/>
        <v>0</v>
      </c>
      <c r="AO178" s="46"/>
      <c r="AP178" s="46"/>
      <c r="AQ178" s="46"/>
    </row>
    <row r="179" spans="1:43" ht="38.25" customHeight="1" x14ac:dyDescent="0.25">
      <c r="B179" s="89" t="s">
        <v>72</v>
      </c>
      <c r="C179" s="88" t="s">
        <v>94</v>
      </c>
      <c r="D179" s="43">
        <f>IF(E179&gt;0,1,0)</f>
        <v>0</v>
      </c>
      <c r="E179" s="119">
        <f>SUM(E181:E182)</f>
        <v>0</v>
      </c>
      <c r="F179" s="41">
        <f>SUM(G179:N179)</f>
        <v>1</v>
      </c>
      <c r="G179" s="117">
        <f t="shared" ref="G179:P179" si="158">SUM(G181:G182)</f>
        <v>0</v>
      </c>
      <c r="H179" s="117">
        <f t="shared" si="158"/>
        <v>0</v>
      </c>
      <c r="I179" s="117">
        <f t="shared" si="158"/>
        <v>0</v>
      </c>
      <c r="J179" s="117">
        <f t="shared" si="158"/>
        <v>1</v>
      </c>
      <c r="K179" s="117">
        <f t="shared" si="158"/>
        <v>0</v>
      </c>
      <c r="L179" s="117">
        <f t="shared" si="158"/>
        <v>0</v>
      </c>
      <c r="M179" s="117">
        <f t="shared" si="158"/>
        <v>0</v>
      </c>
      <c r="N179" s="117">
        <f t="shared" si="158"/>
        <v>0</v>
      </c>
      <c r="O179" s="117">
        <f t="shared" si="158"/>
        <v>0</v>
      </c>
      <c r="P179" s="117">
        <f t="shared" si="158"/>
        <v>0</v>
      </c>
      <c r="Q179" s="87">
        <f>SUM(R179:U179)</f>
        <v>0</v>
      </c>
      <c r="R179" s="117">
        <f>SUM(R181:R182)</f>
        <v>0</v>
      </c>
      <c r="S179" s="117">
        <f>SUM(S181:S182)</f>
        <v>0</v>
      </c>
      <c r="T179" s="117">
        <f>SUM(T181:T182)</f>
        <v>0</v>
      </c>
      <c r="U179" s="117">
        <f>SUM(U181:U182)</f>
        <v>0</v>
      </c>
      <c r="V179" s="86">
        <f>SUM(W179:Y179)</f>
        <v>0</v>
      </c>
      <c r="W179" s="118">
        <f>SUM(W181:W182)</f>
        <v>0</v>
      </c>
      <c r="X179" s="118">
        <f>SUM(X181:X182)</f>
        <v>0</v>
      </c>
      <c r="Y179" s="118">
        <f>SUM(Y181:Y182)</f>
        <v>0</v>
      </c>
      <c r="Z179" s="86">
        <f>SUM(AA179:AC179)</f>
        <v>0</v>
      </c>
      <c r="AA179" s="118">
        <f>SUM(AA181:AA182)</f>
        <v>0</v>
      </c>
      <c r="AB179" s="118">
        <f>SUM(AB181:AB182)</f>
        <v>0</v>
      </c>
      <c r="AC179" s="118">
        <f>SUM(AC181:AC182)</f>
        <v>0</v>
      </c>
      <c r="AD179" s="86">
        <f>SUM(AE179:AG179)</f>
        <v>0</v>
      </c>
      <c r="AE179" s="118">
        <f>SUM(AE181:AE182)</f>
        <v>0</v>
      </c>
      <c r="AF179" s="118">
        <f>SUM(AF181:AF182)</f>
        <v>0</v>
      </c>
      <c r="AG179" s="118">
        <f>SUM(AG181:AG182)</f>
        <v>0</v>
      </c>
      <c r="AH179" s="41">
        <f>SUM(AI179:AN179)</f>
        <v>0</v>
      </c>
      <c r="AI179" s="117">
        <f t="shared" ref="AI179:AN179" si="159">SUM(AI181:AI182)</f>
        <v>0</v>
      </c>
      <c r="AJ179" s="117">
        <f t="shared" si="159"/>
        <v>0</v>
      </c>
      <c r="AK179" s="117">
        <f t="shared" si="159"/>
        <v>0</v>
      </c>
      <c r="AL179" s="117">
        <f t="shared" si="159"/>
        <v>0</v>
      </c>
      <c r="AM179" s="117">
        <f t="shared" si="159"/>
        <v>0</v>
      </c>
      <c r="AN179" s="117">
        <f t="shared" si="159"/>
        <v>0</v>
      </c>
      <c r="AO179" s="83"/>
      <c r="AP179" s="83"/>
      <c r="AQ179" s="83"/>
    </row>
    <row r="180" spans="1:43" ht="21.75" customHeight="1" x14ac:dyDescent="0.25">
      <c r="B180" s="11" t="s">
        <v>72</v>
      </c>
      <c r="C180" s="35" t="s">
        <v>2</v>
      </c>
      <c r="D180" s="12"/>
      <c r="E180" s="12"/>
      <c r="F180" s="12"/>
      <c r="G180" s="13"/>
      <c r="H180" s="4"/>
      <c r="I180" s="4"/>
      <c r="J180" s="4"/>
      <c r="K180" s="4"/>
      <c r="L180" s="4"/>
      <c r="M180" s="4"/>
      <c r="N180" s="4"/>
      <c r="O180" s="183"/>
      <c r="P180" s="4"/>
      <c r="Q180" s="12"/>
      <c r="R180" s="3"/>
      <c r="S180" s="3"/>
      <c r="T180" s="3"/>
      <c r="U180" s="3"/>
      <c r="V180" s="7"/>
      <c r="W180" s="6"/>
      <c r="X180" s="6"/>
      <c r="Y180" s="6"/>
      <c r="Z180" s="7"/>
      <c r="AA180" s="6"/>
      <c r="AB180" s="6"/>
      <c r="AC180" s="6"/>
      <c r="AD180" s="7"/>
      <c r="AE180" s="6"/>
      <c r="AF180" s="6"/>
      <c r="AG180" s="6"/>
      <c r="AH180" s="5"/>
      <c r="AI180" s="4"/>
      <c r="AJ180" s="4"/>
      <c r="AK180" s="4"/>
      <c r="AL180" s="4"/>
      <c r="AM180" s="4"/>
      <c r="AN180" s="4"/>
      <c r="AO180" s="3"/>
      <c r="AP180" s="3"/>
      <c r="AQ180" s="3"/>
    </row>
    <row r="181" spans="1:43" ht="72.75" customHeight="1" x14ac:dyDescent="0.25">
      <c r="B181" s="11" t="s">
        <v>72</v>
      </c>
      <c r="C181" s="10" t="s">
        <v>93</v>
      </c>
      <c r="D181" s="12">
        <v>0</v>
      </c>
      <c r="E181" s="12">
        <v>0</v>
      </c>
      <c r="F181" s="12">
        <v>0</v>
      </c>
      <c r="G181" s="13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183">
        <v>0</v>
      </c>
      <c r="P181" s="4">
        <v>0</v>
      </c>
      <c r="Q181" s="12">
        <f>SUM(R181:U181)</f>
        <v>0</v>
      </c>
      <c r="R181" s="3">
        <v>0</v>
      </c>
      <c r="S181" s="3">
        <v>0</v>
      </c>
      <c r="T181" s="3">
        <v>0</v>
      </c>
      <c r="U181" s="3">
        <v>0</v>
      </c>
      <c r="V181" s="7">
        <v>0</v>
      </c>
      <c r="W181" s="6">
        <v>0</v>
      </c>
      <c r="X181" s="6">
        <v>0</v>
      </c>
      <c r="Y181" s="6">
        <v>0</v>
      </c>
      <c r="Z181" s="7">
        <v>0</v>
      </c>
      <c r="AA181" s="6">
        <v>0</v>
      </c>
      <c r="AB181" s="6">
        <v>0</v>
      </c>
      <c r="AC181" s="6">
        <v>0</v>
      </c>
      <c r="AD181" s="7">
        <f>SUM(AE181:AG181)</f>
        <v>0</v>
      </c>
      <c r="AE181" s="6">
        <v>0</v>
      </c>
      <c r="AF181" s="6">
        <v>0</v>
      </c>
      <c r="AG181" s="6">
        <v>0</v>
      </c>
      <c r="AH181" s="5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3"/>
      <c r="AP181" s="3"/>
      <c r="AQ181" s="3"/>
    </row>
    <row r="182" spans="1:43" ht="90" customHeight="1" x14ac:dyDescent="0.25">
      <c r="B182" s="189" t="s">
        <v>72</v>
      </c>
      <c r="C182" s="10" t="s">
        <v>92</v>
      </c>
      <c r="D182" s="12">
        <v>0</v>
      </c>
      <c r="E182" s="12">
        <v>0</v>
      </c>
      <c r="F182" s="12">
        <f>SUM(G182:N182)</f>
        <v>1</v>
      </c>
      <c r="G182" s="13">
        <v>0</v>
      </c>
      <c r="H182" s="183">
        <v>0</v>
      </c>
      <c r="I182" s="183">
        <v>0</v>
      </c>
      <c r="J182" s="183">
        <v>1</v>
      </c>
      <c r="K182" s="183">
        <v>0</v>
      </c>
      <c r="L182" s="183">
        <v>0</v>
      </c>
      <c r="M182" s="183">
        <v>0</v>
      </c>
      <c r="N182" s="183">
        <v>0</v>
      </c>
      <c r="O182" s="183">
        <v>0</v>
      </c>
      <c r="P182" s="4">
        <v>0</v>
      </c>
      <c r="Q182" s="12">
        <f>SUM(R182:U182)</f>
        <v>0</v>
      </c>
      <c r="R182" s="3">
        <v>0</v>
      </c>
      <c r="S182" s="3">
        <v>0</v>
      </c>
      <c r="T182" s="3">
        <v>0</v>
      </c>
      <c r="U182" s="3">
        <v>0</v>
      </c>
      <c r="V182" s="7">
        <f>SUM(W182:Y182)</f>
        <v>0</v>
      </c>
      <c r="W182" s="6">
        <v>0</v>
      </c>
      <c r="X182" s="6">
        <v>0</v>
      </c>
      <c r="Y182" s="6">
        <v>0</v>
      </c>
      <c r="Z182" s="7">
        <f>SUM(AA182:AC182)</f>
        <v>0</v>
      </c>
      <c r="AA182" s="6">
        <v>0</v>
      </c>
      <c r="AB182" s="6">
        <v>0</v>
      </c>
      <c r="AC182" s="6">
        <v>0</v>
      </c>
      <c r="AD182" s="7">
        <f>SUM(AE182:AG182)</f>
        <v>0</v>
      </c>
      <c r="AE182" s="6">
        <v>0</v>
      </c>
      <c r="AF182" s="6">
        <v>0</v>
      </c>
      <c r="AG182" s="6">
        <v>0</v>
      </c>
      <c r="AH182" s="5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3"/>
      <c r="AP182" s="3"/>
      <c r="AQ182" s="3"/>
    </row>
    <row r="183" spans="1:43" ht="42.75" x14ac:dyDescent="0.25">
      <c r="B183" s="45" t="s">
        <v>72</v>
      </c>
      <c r="C183" s="44" t="s">
        <v>91</v>
      </c>
      <c r="D183" s="43">
        <f>IF(E183&gt;0,1,0)</f>
        <v>1</v>
      </c>
      <c r="E183" s="38">
        <f>SUM(E185:E189)</f>
        <v>3</v>
      </c>
      <c r="F183" s="41">
        <f>SUM(G183:N183)</f>
        <v>1</v>
      </c>
      <c r="G183" s="42">
        <f t="shared" ref="G183:P183" si="160">SUM(G185:G189)</f>
        <v>0</v>
      </c>
      <c r="H183" s="42">
        <f t="shared" si="160"/>
        <v>0</v>
      </c>
      <c r="I183" s="42">
        <f t="shared" si="160"/>
        <v>1</v>
      </c>
      <c r="J183" s="42">
        <f t="shared" si="160"/>
        <v>0</v>
      </c>
      <c r="K183" s="42">
        <f t="shared" si="160"/>
        <v>0</v>
      </c>
      <c r="L183" s="42">
        <f t="shared" si="160"/>
        <v>0</v>
      </c>
      <c r="M183" s="42">
        <f t="shared" si="160"/>
        <v>0</v>
      </c>
      <c r="N183" s="42">
        <f t="shared" si="160"/>
        <v>0</v>
      </c>
      <c r="O183" s="42">
        <f t="shared" si="160"/>
        <v>3</v>
      </c>
      <c r="P183" s="42">
        <f t="shared" si="160"/>
        <v>0</v>
      </c>
      <c r="Q183" s="87">
        <f>SUM(R183:U183)</f>
        <v>3</v>
      </c>
      <c r="R183" s="36">
        <f>SUM(R185:R189)</f>
        <v>0</v>
      </c>
      <c r="S183" s="36">
        <f>SUM(S185:S189)</f>
        <v>0</v>
      </c>
      <c r="T183" s="36">
        <f>SUM(T185:T189)</f>
        <v>3</v>
      </c>
      <c r="U183" s="36">
        <f>SUM(U185:U189)</f>
        <v>0</v>
      </c>
      <c r="V183" s="86">
        <f>SUM(W183:Y183)</f>
        <v>0</v>
      </c>
      <c r="W183" s="39">
        <f>SUM(W185:W189)</f>
        <v>0</v>
      </c>
      <c r="X183" s="39">
        <f>SUM(X185:X189)</f>
        <v>0</v>
      </c>
      <c r="Y183" s="39">
        <f>SUM(Y185:Y189)</f>
        <v>0</v>
      </c>
      <c r="Z183" s="86">
        <f>SUM(AA183:AC183)</f>
        <v>0</v>
      </c>
      <c r="AA183" s="39">
        <f>SUM(AA185:AA189)</f>
        <v>0</v>
      </c>
      <c r="AB183" s="39">
        <f>SUM(AB185:AB189)</f>
        <v>0</v>
      </c>
      <c r="AC183" s="39">
        <f>SUM(AC185:AC189)</f>
        <v>0</v>
      </c>
      <c r="AD183" s="86">
        <f>SUM(AE183:AG183)</f>
        <v>0</v>
      </c>
      <c r="AE183" s="39">
        <f>SUM(AE185:AE189)</f>
        <v>0</v>
      </c>
      <c r="AF183" s="39">
        <f>SUM(AF185:AF189)</f>
        <v>0</v>
      </c>
      <c r="AG183" s="39">
        <f>SUM(AG185:AG189)</f>
        <v>0</v>
      </c>
      <c r="AH183" s="41">
        <f>SUM(AI183:AN183)</f>
        <v>0</v>
      </c>
      <c r="AI183" s="37">
        <f t="shared" ref="AI183:AN183" si="161">SUM(AI185:AI189)</f>
        <v>0</v>
      </c>
      <c r="AJ183" s="37">
        <f t="shared" si="161"/>
        <v>0</v>
      </c>
      <c r="AK183" s="37">
        <f t="shared" si="161"/>
        <v>0</v>
      </c>
      <c r="AL183" s="37">
        <f t="shared" si="161"/>
        <v>0</v>
      </c>
      <c r="AM183" s="37">
        <f t="shared" si="161"/>
        <v>0</v>
      </c>
      <c r="AN183" s="37">
        <f t="shared" si="161"/>
        <v>0</v>
      </c>
      <c r="AO183" s="36"/>
      <c r="AP183" s="36"/>
      <c r="AQ183" s="36"/>
    </row>
    <row r="184" spans="1:43" ht="19.5" customHeight="1" x14ac:dyDescent="0.25">
      <c r="B184" s="11" t="s">
        <v>72</v>
      </c>
      <c r="C184" s="35" t="s">
        <v>2</v>
      </c>
      <c r="D184" s="33"/>
      <c r="E184" s="196"/>
      <c r="F184" s="33"/>
      <c r="G184" s="34"/>
      <c r="H184" s="4"/>
      <c r="I184" s="4"/>
      <c r="J184" s="4"/>
      <c r="K184" s="4"/>
      <c r="L184" s="4"/>
      <c r="M184" s="4"/>
      <c r="N184" s="4"/>
      <c r="O184" s="183"/>
      <c r="P184" s="4"/>
      <c r="Q184" s="33"/>
      <c r="R184" s="3"/>
      <c r="S184" s="3"/>
      <c r="T184" s="3"/>
      <c r="U184" s="3"/>
      <c r="V184" s="7"/>
      <c r="W184" s="6"/>
      <c r="X184" s="6"/>
      <c r="Y184" s="6"/>
      <c r="Z184" s="7"/>
      <c r="AA184" s="6"/>
      <c r="AB184" s="6"/>
      <c r="AC184" s="6"/>
      <c r="AD184" s="7"/>
      <c r="AE184" s="6"/>
      <c r="AF184" s="6"/>
      <c r="AG184" s="6"/>
      <c r="AH184" s="5"/>
      <c r="AI184" s="4"/>
      <c r="AJ184" s="4"/>
      <c r="AK184" s="4"/>
      <c r="AL184" s="4"/>
      <c r="AM184" s="4"/>
      <c r="AN184" s="4"/>
      <c r="AO184" s="3"/>
      <c r="AP184" s="3"/>
      <c r="AQ184" s="3"/>
    </row>
    <row r="185" spans="1:43" s="195" customFormat="1" ht="64.5" customHeight="1" x14ac:dyDescent="0.25">
      <c r="A185" s="234"/>
      <c r="B185" s="189" t="s">
        <v>72</v>
      </c>
      <c r="C185" s="190" t="s">
        <v>90</v>
      </c>
      <c r="D185" s="12">
        <v>0</v>
      </c>
      <c r="E185" s="12">
        <v>0</v>
      </c>
      <c r="F185" s="12">
        <f t="shared" ref="F185:F190" si="162">SUM(G185:N185)</f>
        <v>1</v>
      </c>
      <c r="G185" s="13">
        <v>0</v>
      </c>
      <c r="H185" s="183">
        <v>0</v>
      </c>
      <c r="I185" s="183">
        <v>1</v>
      </c>
      <c r="J185" s="183">
        <v>0</v>
      </c>
      <c r="K185" s="183">
        <v>0</v>
      </c>
      <c r="L185" s="183">
        <v>0</v>
      </c>
      <c r="M185" s="183">
        <v>0</v>
      </c>
      <c r="N185" s="183">
        <v>0</v>
      </c>
      <c r="O185" s="183">
        <v>0</v>
      </c>
      <c r="P185" s="183">
        <v>0</v>
      </c>
      <c r="Q185" s="12">
        <f t="shared" ref="Q185:Q190" si="163">SUM(R185:U185)</f>
        <v>0</v>
      </c>
      <c r="R185" s="184">
        <v>0</v>
      </c>
      <c r="S185" s="184">
        <v>0</v>
      </c>
      <c r="T185" s="184">
        <v>0</v>
      </c>
      <c r="U185" s="184">
        <v>0</v>
      </c>
      <c r="V185" s="192">
        <f t="shared" ref="V185:V190" si="164">SUM(W185:Y185)</f>
        <v>0</v>
      </c>
      <c r="W185" s="193">
        <v>0</v>
      </c>
      <c r="X185" s="193">
        <v>0</v>
      </c>
      <c r="Y185" s="193">
        <v>0</v>
      </c>
      <c r="Z185" s="192">
        <f t="shared" ref="Z185:Z190" si="165">SUM(AA185:AC185)</f>
        <v>0</v>
      </c>
      <c r="AA185" s="193">
        <v>0</v>
      </c>
      <c r="AB185" s="193">
        <v>0</v>
      </c>
      <c r="AC185" s="193">
        <v>0</v>
      </c>
      <c r="AD185" s="192">
        <f t="shared" ref="AD185:AD190" si="166">SUM(AE185:AG185)</f>
        <v>0</v>
      </c>
      <c r="AE185" s="193">
        <v>0</v>
      </c>
      <c r="AF185" s="193">
        <v>0</v>
      </c>
      <c r="AG185" s="193">
        <v>0</v>
      </c>
      <c r="AH185" s="194">
        <f t="shared" ref="AH185:AH190" si="167">SUM(AI185:AN185)</f>
        <v>0</v>
      </c>
      <c r="AI185" s="183">
        <v>0</v>
      </c>
      <c r="AJ185" s="183">
        <v>0</v>
      </c>
      <c r="AK185" s="183">
        <v>0</v>
      </c>
      <c r="AL185" s="183">
        <v>0</v>
      </c>
      <c r="AM185" s="183">
        <v>0</v>
      </c>
      <c r="AN185" s="183">
        <v>0</v>
      </c>
      <c r="AO185" s="184"/>
      <c r="AP185" s="184"/>
      <c r="AQ185" s="184"/>
    </row>
    <row r="186" spans="1:43" s="2" customFormat="1" ht="64.5" customHeight="1" x14ac:dyDescent="0.25">
      <c r="B186" s="11" t="s">
        <v>72</v>
      </c>
      <c r="C186" s="10" t="s">
        <v>89</v>
      </c>
      <c r="D186" s="12"/>
      <c r="E186" s="12"/>
      <c r="F186" s="12">
        <f t="shared" si="162"/>
        <v>0</v>
      </c>
      <c r="G186" s="13"/>
      <c r="H186" s="4"/>
      <c r="I186" s="4"/>
      <c r="J186" s="4"/>
      <c r="K186" s="4"/>
      <c r="L186" s="4"/>
      <c r="M186" s="4"/>
      <c r="N186" s="4"/>
      <c r="O186" s="183"/>
      <c r="P186" s="4"/>
      <c r="Q186" s="12">
        <f t="shared" si="163"/>
        <v>0</v>
      </c>
      <c r="R186" s="3"/>
      <c r="S186" s="3"/>
      <c r="T186" s="3"/>
      <c r="U186" s="3"/>
      <c r="V186" s="7">
        <f t="shared" si="164"/>
        <v>0</v>
      </c>
      <c r="W186" s="6"/>
      <c r="X186" s="6"/>
      <c r="Y186" s="6"/>
      <c r="Z186" s="7">
        <f t="shared" si="165"/>
        <v>0</v>
      </c>
      <c r="AA186" s="6"/>
      <c r="AB186" s="6"/>
      <c r="AC186" s="6"/>
      <c r="AD186" s="7">
        <f t="shared" si="166"/>
        <v>0</v>
      </c>
      <c r="AE186" s="6"/>
      <c r="AF186" s="6"/>
      <c r="AG186" s="6"/>
      <c r="AH186" s="5">
        <f t="shared" si="167"/>
        <v>0</v>
      </c>
      <c r="AI186" s="4"/>
      <c r="AJ186" s="4"/>
      <c r="AK186" s="4"/>
      <c r="AL186" s="4"/>
      <c r="AM186" s="4"/>
      <c r="AN186" s="4"/>
      <c r="AO186" s="3"/>
      <c r="AP186" s="3"/>
      <c r="AQ186" s="3"/>
    </row>
    <row r="187" spans="1:43" s="2" customFormat="1" ht="49.7" customHeight="1" x14ac:dyDescent="0.25">
      <c r="B187" s="11" t="s">
        <v>72</v>
      </c>
      <c r="C187" s="10" t="s">
        <v>88</v>
      </c>
      <c r="D187" s="12">
        <v>1</v>
      </c>
      <c r="E187" s="12">
        <v>1</v>
      </c>
      <c r="F187" s="12">
        <f t="shared" si="162"/>
        <v>0</v>
      </c>
      <c r="G187" s="13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183">
        <v>1</v>
      </c>
      <c r="P187" s="4">
        <v>0</v>
      </c>
      <c r="Q187" s="12">
        <f t="shared" si="163"/>
        <v>1</v>
      </c>
      <c r="R187" s="3">
        <v>0</v>
      </c>
      <c r="S187" s="3">
        <v>0</v>
      </c>
      <c r="T187" s="184">
        <v>1</v>
      </c>
      <c r="U187" s="3">
        <v>0</v>
      </c>
      <c r="V187" s="7">
        <f t="shared" si="164"/>
        <v>0</v>
      </c>
      <c r="W187" s="6">
        <v>0</v>
      </c>
      <c r="X187" s="6">
        <v>0</v>
      </c>
      <c r="Y187" s="6">
        <v>0</v>
      </c>
      <c r="Z187" s="7">
        <f t="shared" si="165"/>
        <v>0</v>
      </c>
      <c r="AA187" s="6">
        <v>0</v>
      </c>
      <c r="AB187" s="6">
        <v>0</v>
      </c>
      <c r="AC187" s="6">
        <v>0</v>
      </c>
      <c r="AD187" s="7">
        <f t="shared" si="166"/>
        <v>0</v>
      </c>
      <c r="AE187" s="6">
        <v>0</v>
      </c>
      <c r="AF187" s="6">
        <v>0</v>
      </c>
      <c r="AG187" s="6">
        <v>0</v>
      </c>
      <c r="AH187" s="5">
        <f t="shared" si="167"/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3"/>
      <c r="AP187" s="3"/>
      <c r="AQ187" s="3"/>
    </row>
    <row r="188" spans="1:43" s="2" customFormat="1" ht="63" customHeight="1" x14ac:dyDescent="0.25">
      <c r="B188" s="11" t="s">
        <v>72</v>
      </c>
      <c r="C188" s="10" t="s">
        <v>87</v>
      </c>
      <c r="D188" s="12">
        <v>1</v>
      </c>
      <c r="E188" s="12">
        <v>1</v>
      </c>
      <c r="F188" s="12">
        <f t="shared" si="162"/>
        <v>0</v>
      </c>
      <c r="G188" s="13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183">
        <v>1</v>
      </c>
      <c r="P188" s="4">
        <v>0</v>
      </c>
      <c r="Q188" s="12">
        <f t="shared" si="163"/>
        <v>1</v>
      </c>
      <c r="R188" s="3">
        <v>0</v>
      </c>
      <c r="S188" s="3">
        <v>0</v>
      </c>
      <c r="T188" s="184">
        <v>1</v>
      </c>
      <c r="U188" s="3">
        <v>0</v>
      </c>
      <c r="V188" s="7">
        <f t="shared" si="164"/>
        <v>0</v>
      </c>
      <c r="W188" s="6">
        <v>0</v>
      </c>
      <c r="X188" s="6">
        <v>0</v>
      </c>
      <c r="Y188" s="6">
        <v>0</v>
      </c>
      <c r="Z188" s="7">
        <f t="shared" si="165"/>
        <v>0</v>
      </c>
      <c r="AA188" s="6">
        <v>0</v>
      </c>
      <c r="AB188" s="6">
        <v>0</v>
      </c>
      <c r="AC188" s="6">
        <v>0</v>
      </c>
      <c r="AD188" s="7">
        <f t="shared" si="166"/>
        <v>0</v>
      </c>
      <c r="AE188" s="6">
        <v>0</v>
      </c>
      <c r="AF188" s="6">
        <v>0</v>
      </c>
      <c r="AG188" s="6">
        <v>0</v>
      </c>
      <c r="AH188" s="5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3"/>
      <c r="AP188" s="3"/>
      <c r="AQ188" s="3"/>
    </row>
    <row r="189" spans="1:43" s="2" customFormat="1" ht="78.75" customHeight="1" x14ac:dyDescent="0.25">
      <c r="B189" s="11" t="s">
        <v>72</v>
      </c>
      <c r="C189" s="10" t="s">
        <v>86</v>
      </c>
      <c r="D189" s="12">
        <v>1</v>
      </c>
      <c r="E189" s="12">
        <v>1</v>
      </c>
      <c r="F189" s="12">
        <f t="shared" si="162"/>
        <v>0</v>
      </c>
      <c r="G189" s="13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183">
        <v>1</v>
      </c>
      <c r="P189" s="4">
        <v>0</v>
      </c>
      <c r="Q189" s="12">
        <f t="shared" si="163"/>
        <v>1</v>
      </c>
      <c r="R189" s="3">
        <v>0</v>
      </c>
      <c r="S189" s="3">
        <v>0</v>
      </c>
      <c r="T189" s="184">
        <v>1</v>
      </c>
      <c r="U189" s="3">
        <v>0</v>
      </c>
      <c r="V189" s="7">
        <f t="shared" si="164"/>
        <v>0</v>
      </c>
      <c r="W189" s="6">
        <v>0</v>
      </c>
      <c r="X189" s="6">
        <v>0</v>
      </c>
      <c r="Y189" s="6">
        <v>0</v>
      </c>
      <c r="Z189" s="7">
        <f t="shared" si="165"/>
        <v>0</v>
      </c>
      <c r="AA189" s="6">
        <v>0</v>
      </c>
      <c r="AB189" s="6">
        <v>0</v>
      </c>
      <c r="AC189" s="6">
        <v>0</v>
      </c>
      <c r="AD189" s="7">
        <v>0</v>
      </c>
      <c r="AE189" s="6">
        <v>0</v>
      </c>
      <c r="AF189" s="6">
        <v>0</v>
      </c>
      <c r="AG189" s="6">
        <v>0</v>
      </c>
      <c r="AH189" s="5">
        <f t="shared" si="167"/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3"/>
      <c r="AP189" s="3"/>
      <c r="AQ189" s="3"/>
    </row>
    <row r="190" spans="1:43" ht="42.75" x14ac:dyDescent="0.25">
      <c r="B190" s="45" t="s">
        <v>72</v>
      </c>
      <c r="C190" s="44" t="s">
        <v>85</v>
      </c>
      <c r="D190" s="43">
        <f>IF(E190&gt;0,1,0)</f>
        <v>0</v>
      </c>
      <c r="E190" s="41">
        <f>SUM(E192:E194)</f>
        <v>0</v>
      </c>
      <c r="F190" s="41">
        <f t="shared" si="162"/>
        <v>0</v>
      </c>
      <c r="G190" s="42">
        <f t="shared" ref="G190:P190" si="168">SUM(G192:G194)</f>
        <v>0</v>
      </c>
      <c r="H190" s="42">
        <f t="shared" si="168"/>
        <v>0</v>
      </c>
      <c r="I190" s="42">
        <f t="shared" si="168"/>
        <v>0</v>
      </c>
      <c r="J190" s="42">
        <f t="shared" si="168"/>
        <v>0</v>
      </c>
      <c r="K190" s="42">
        <f t="shared" si="168"/>
        <v>0</v>
      </c>
      <c r="L190" s="42">
        <f t="shared" si="168"/>
        <v>0</v>
      </c>
      <c r="M190" s="42">
        <f t="shared" si="168"/>
        <v>0</v>
      </c>
      <c r="N190" s="42">
        <f t="shared" si="168"/>
        <v>0</v>
      </c>
      <c r="O190" s="42">
        <f t="shared" si="168"/>
        <v>0</v>
      </c>
      <c r="P190" s="42">
        <f t="shared" si="168"/>
        <v>0</v>
      </c>
      <c r="Q190" s="87">
        <f t="shared" si="163"/>
        <v>0</v>
      </c>
      <c r="R190" s="36">
        <f>SUM(R192:R194)</f>
        <v>0</v>
      </c>
      <c r="S190" s="36">
        <f>SUM(S192:S194)</f>
        <v>0</v>
      </c>
      <c r="T190" s="36">
        <f>SUM(T192:T194)</f>
        <v>0</v>
      </c>
      <c r="U190" s="36">
        <f>SUM(U192:U194)</f>
        <v>0</v>
      </c>
      <c r="V190" s="86">
        <f t="shared" si="164"/>
        <v>0</v>
      </c>
      <c r="W190" s="39">
        <f>SUM(W192:W194)</f>
        <v>0</v>
      </c>
      <c r="X190" s="39">
        <f>SUM(X192:X194)</f>
        <v>0</v>
      </c>
      <c r="Y190" s="39">
        <f>SUM(Y192:Y194)</f>
        <v>0</v>
      </c>
      <c r="Z190" s="86">
        <f t="shared" si="165"/>
        <v>0</v>
      </c>
      <c r="AA190" s="39">
        <f>SUM(AA192:AA194)</f>
        <v>0</v>
      </c>
      <c r="AB190" s="39">
        <f>SUM(AB192:AB194)</f>
        <v>0</v>
      </c>
      <c r="AC190" s="39">
        <f>SUM(AC192:AC194)</f>
        <v>0</v>
      </c>
      <c r="AD190" s="86">
        <f t="shared" si="166"/>
        <v>0</v>
      </c>
      <c r="AE190" s="39">
        <f>SUM(AE192:AE194)</f>
        <v>0</v>
      </c>
      <c r="AF190" s="39">
        <f>SUM(AF192:AF194)</f>
        <v>0</v>
      </c>
      <c r="AG190" s="39">
        <f>SUM(AG192:AG194)</f>
        <v>0</v>
      </c>
      <c r="AH190" s="41">
        <f t="shared" si="167"/>
        <v>0</v>
      </c>
      <c r="AI190" s="37">
        <f t="shared" ref="AI190:AN190" si="169">SUM(AI192:AI194)</f>
        <v>0</v>
      </c>
      <c r="AJ190" s="37">
        <f t="shared" si="169"/>
        <v>0</v>
      </c>
      <c r="AK190" s="37">
        <f t="shared" si="169"/>
        <v>0</v>
      </c>
      <c r="AL190" s="37">
        <f t="shared" si="169"/>
        <v>0</v>
      </c>
      <c r="AM190" s="37">
        <f t="shared" si="169"/>
        <v>0</v>
      </c>
      <c r="AN190" s="37">
        <f t="shared" si="169"/>
        <v>0</v>
      </c>
      <c r="AO190" s="36"/>
      <c r="AP190" s="36"/>
      <c r="AQ190" s="36"/>
    </row>
    <row r="191" spans="1:43" ht="19.5" customHeight="1" x14ac:dyDescent="0.25">
      <c r="B191" s="11" t="s">
        <v>72</v>
      </c>
      <c r="C191" s="35" t="s">
        <v>2</v>
      </c>
      <c r="D191" s="33"/>
      <c r="E191" s="196"/>
      <c r="F191" s="33"/>
      <c r="G191" s="34"/>
      <c r="H191" s="4"/>
      <c r="I191" s="4"/>
      <c r="J191" s="4"/>
      <c r="K191" s="4"/>
      <c r="L191" s="4"/>
      <c r="M191" s="4"/>
      <c r="N191" s="4"/>
      <c r="O191" s="183"/>
      <c r="P191" s="4"/>
      <c r="Q191" s="33"/>
      <c r="R191" s="3"/>
      <c r="S191" s="3"/>
      <c r="T191" s="3"/>
      <c r="U191" s="3"/>
      <c r="V191" s="7"/>
      <c r="W191" s="6"/>
      <c r="X191" s="6"/>
      <c r="Y191" s="6"/>
      <c r="Z191" s="7"/>
      <c r="AA191" s="6"/>
      <c r="AB191" s="6"/>
      <c r="AC191" s="6"/>
      <c r="AD191" s="7"/>
      <c r="AE191" s="6"/>
      <c r="AF191" s="6"/>
      <c r="AG191" s="6"/>
      <c r="AH191" s="5"/>
      <c r="AI191" s="4"/>
      <c r="AJ191" s="4"/>
      <c r="AK191" s="4"/>
      <c r="AL191" s="4"/>
      <c r="AM191" s="4"/>
      <c r="AN191" s="4"/>
      <c r="AO191" s="3"/>
      <c r="AP191" s="3"/>
      <c r="AQ191" s="3"/>
    </row>
    <row r="192" spans="1:43" ht="97.5" customHeight="1" x14ac:dyDescent="0.25">
      <c r="B192" s="11" t="s">
        <v>72</v>
      </c>
      <c r="C192" s="10" t="s">
        <v>84</v>
      </c>
      <c r="D192" s="12">
        <v>0</v>
      </c>
      <c r="E192" s="12">
        <v>0</v>
      </c>
      <c r="F192" s="12">
        <f>SUM(G192:N192)</f>
        <v>0</v>
      </c>
      <c r="G192" s="13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183">
        <v>0</v>
      </c>
      <c r="P192" s="4">
        <v>0</v>
      </c>
      <c r="Q192" s="12">
        <f>SUM(R192:U192)</f>
        <v>0</v>
      </c>
      <c r="R192" s="3">
        <v>0</v>
      </c>
      <c r="S192" s="3">
        <v>0</v>
      </c>
      <c r="T192" s="3">
        <v>0</v>
      </c>
      <c r="U192" s="3">
        <v>0</v>
      </c>
      <c r="V192" s="7">
        <f>SUM(W192:Y192)</f>
        <v>0</v>
      </c>
      <c r="W192" s="6">
        <v>0</v>
      </c>
      <c r="X192" s="6">
        <v>0</v>
      </c>
      <c r="Y192" s="6">
        <v>0</v>
      </c>
      <c r="Z192" s="7">
        <f>SUM(AA192:AC192)</f>
        <v>0</v>
      </c>
      <c r="AA192" s="6">
        <v>0</v>
      </c>
      <c r="AB192" s="6">
        <v>0</v>
      </c>
      <c r="AC192" s="6">
        <v>0</v>
      </c>
      <c r="AD192" s="7">
        <f>SUM(AE192:AG192)</f>
        <v>0</v>
      </c>
      <c r="AE192" s="6">
        <v>0</v>
      </c>
      <c r="AF192" s="6">
        <v>0</v>
      </c>
      <c r="AG192" s="6">
        <v>0</v>
      </c>
      <c r="AH192" s="5">
        <f>SUM(AI192:AN192)</f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3"/>
      <c r="AP192" s="3"/>
      <c r="AQ192" s="3"/>
    </row>
    <row r="193" spans="1:43" ht="113.25" customHeight="1" x14ac:dyDescent="0.25">
      <c r="B193" s="11" t="s">
        <v>72</v>
      </c>
      <c r="C193" s="10" t="s">
        <v>83</v>
      </c>
      <c r="D193" s="12">
        <v>0</v>
      </c>
      <c r="E193" s="12">
        <v>0</v>
      </c>
      <c r="F193" s="12">
        <f t="shared" ref="F193:F194" si="170">SUM(G193:N193)</f>
        <v>0</v>
      </c>
      <c r="G193" s="13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183">
        <v>0</v>
      </c>
      <c r="P193" s="4">
        <v>0</v>
      </c>
      <c r="Q193" s="12">
        <f t="shared" ref="Q193:Q194" si="171">SUM(R193:U193)</f>
        <v>0</v>
      </c>
      <c r="R193" s="3">
        <v>0</v>
      </c>
      <c r="S193" s="3">
        <v>0</v>
      </c>
      <c r="T193" s="3">
        <v>0</v>
      </c>
      <c r="U193" s="3">
        <v>0</v>
      </c>
      <c r="V193" s="7">
        <f t="shared" ref="V193:V194" si="172">SUM(W193:Y193)</f>
        <v>0</v>
      </c>
      <c r="W193" s="6">
        <v>0</v>
      </c>
      <c r="X193" s="6">
        <v>0</v>
      </c>
      <c r="Y193" s="6">
        <v>0</v>
      </c>
      <c r="Z193" s="7">
        <f t="shared" ref="Z193:Z194" si="173">SUM(AA193:AC193)</f>
        <v>0</v>
      </c>
      <c r="AA193" s="6">
        <v>0</v>
      </c>
      <c r="AB193" s="6">
        <v>0</v>
      </c>
      <c r="AC193" s="6">
        <v>0</v>
      </c>
      <c r="AD193" s="7">
        <f t="shared" ref="AD193:AD194" si="174">SUM(AE193:AG193)</f>
        <v>0</v>
      </c>
      <c r="AE193" s="6">
        <v>0</v>
      </c>
      <c r="AF193" s="6">
        <v>0</v>
      </c>
      <c r="AG193" s="6">
        <v>0</v>
      </c>
      <c r="AH193" s="5">
        <f t="shared" ref="AH193:AH194" si="175">SUM(AI193:AN193)</f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3"/>
      <c r="AP193" s="3"/>
      <c r="AQ193" s="3"/>
    </row>
    <row r="194" spans="1:43" ht="75.75" customHeight="1" x14ac:dyDescent="0.25">
      <c r="B194" s="11" t="s">
        <v>72</v>
      </c>
      <c r="C194" s="10" t="s">
        <v>82</v>
      </c>
      <c r="D194" s="12">
        <v>0</v>
      </c>
      <c r="E194" s="12">
        <v>0</v>
      </c>
      <c r="F194" s="12">
        <f t="shared" si="170"/>
        <v>0</v>
      </c>
      <c r="G194" s="13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183">
        <v>0</v>
      </c>
      <c r="P194" s="4">
        <v>0</v>
      </c>
      <c r="Q194" s="12">
        <f t="shared" si="171"/>
        <v>0</v>
      </c>
      <c r="R194" s="3">
        <v>0</v>
      </c>
      <c r="S194" s="3">
        <v>0</v>
      </c>
      <c r="T194" s="3">
        <v>0</v>
      </c>
      <c r="U194" s="3">
        <v>0</v>
      </c>
      <c r="V194" s="7">
        <f t="shared" si="172"/>
        <v>0</v>
      </c>
      <c r="W194" s="6">
        <v>0</v>
      </c>
      <c r="X194" s="6">
        <v>0</v>
      </c>
      <c r="Y194" s="6">
        <v>0</v>
      </c>
      <c r="Z194" s="7">
        <f t="shared" si="173"/>
        <v>0</v>
      </c>
      <c r="AA194" s="6">
        <v>0</v>
      </c>
      <c r="AB194" s="6">
        <v>0</v>
      </c>
      <c r="AC194" s="6">
        <v>0</v>
      </c>
      <c r="AD194" s="7">
        <f t="shared" si="174"/>
        <v>0</v>
      </c>
      <c r="AE194" s="6">
        <v>0</v>
      </c>
      <c r="AF194" s="6">
        <v>0</v>
      </c>
      <c r="AG194" s="6">
        <v>0</v>
      </c>
      <c r="AH194" s="5">
        <f t="shared" si="175"/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3"/>
      <c r="AP194" s="3"/>
      <c r="AQ194" s="3"/>
    </row>
    <row r="195" spans="1:43" ht="33" customHeight="1" x14ac:dyDescent="0.25">
      <c r="B195" s="24" t="s">
        <v>72</v>
      </c>
      <c r="C195" s="23" t="s">
        <v>81</v>
      </c>
      <c r="D195" s="22">
        <f>IF(E195&gt;0,1,0)</f>
        <v>1</v>
      </c>
      <c r="E195" s="22">
        <f>SUM(E197:E201)</f>
        <v>3</v>
      </c>
      <c r="F195" s="20">
        <f>SUM(G195:N195)</f>
        <v>2</v>
      </c>
      <c r="G195" s="21">
        <f t="shared" ref="G195:P195" si="176">SUM(G197:G201)</f>
        <v>0</v>
      </c>
      <c r="H195" s="21">
        <f t="shared" si="176"/>
        <v>0</v>
      </c>
      <c r="I195" s="21">
        <f t="shared" si="176"/>
        <v>2</v>
      </c>
      <c r="J195" s="21">
        <f t="shared" si="176"/>
        <v>0</v>
      </c>
      <c r="K195" s="21">
        <f t="shared" si="176"/>
        <v>0</v>
      </c>
      <c r="L195" s="21">
        <f t="shared" si="176"/>
        <v>0</v>
      </c>
      <c r="M195" s="21">
        <f t="shared" si="176"/>
        <v>0</v>
      </c>
      <c r="N195" s="21">
        <f t="shared" si="176"/>
        <v>0</v>
      </c>
      <c r="O195" s="21">
        <f t="shared" si="176"/>
        <v>3</v>
      </c>
      <c r="P195" s="21">
        <f t="shared" si="176"/>
        <v>0</v>
      </c>
      <c r="Q195" s="92">
        <f>SUM(R195:U195)</f>
        <v>1</v>
      </c>
      <c r="R195" s="15">
        <f>SUM(R197:R201)</f>
        <v>0</v>
      </c>
      <c r="S195" s="15">
        <f>SUM(S197:S201)</f>
        <v>0</v>
      </c>
      <c r="T195" s="15">
        <f>SUM(T197:T201)</f>
        <v>1</v>
      </c>
      <c r="U195" s="15">
        <f>SUM(U197:U201)</f>
        <v>0</v>
      </c>
      <c r="V195" s="81">
        <f>SUM(W195:Y195)</f>
        <v>32021.899999999998</v>
      </c>
      <c r="W195" s="18">
        <f>SUM(W197:W201)</f>
        <v>0</v>
      </c>
      <c r="X195" s="18">
        <f>SUM(X197:X201)</f>
        <v>31989.8</v>
      </c>
      <c r="Y195" s="18">
        <f>SUM(Y197:Y201)</f>
        <v>32.1</v>
      </c>
      <c r="Z195" s="81">
        <f>SUM(AA195:AC195)</f>
        <v>32021.899999999998</v>
      </c>
      <c r="AA195" s="18">
        <f>SUM(AA197:AA201)</f>
        <v>0</v>
      </c>
      <c r="AB195" s="18">
        <f>SUM(AB197:AB201)</f>
        <v>31989.8</v>
      </c>
      <c r="AC195" s="18">
        <f>SUM(AC197:AC201)</f>
        <v>32.1</v>
      </c>
      <c r="AD195" s="81">
        <f>SUM(AE195:AG195)</f>
        <v>32021.899999999998</v>
      </c>
      <c r="AE195" s="18">
        <f>SUM(AE197:AE201)</f>
        <v>0</v>
      </c>
      <c r="AF195" s="18">
        <f>SUM(AF197:AF201)</f>
        <v>31989.8</v>
      </c>
      <c r="AG195" s="18">
        <f>SUM(AG197:AG201)</f>
        <v>32.1</v>
      </c>
      <c r="AH195" s="20">
        <f>SUM(AI195:AN195)</f>
        <v>0</v>
      </c>
      <c r="AI195" s="16">
        <f t="shared" ref="AI195:AN195" si="177">SUM(AI197:AI201)</f>
        <v>0</v>
      </c>
      <c r="AJ195" s="16">
        <f t="shared" si="177"/>
        <v>0</v>
      </c>
      <c r="AK195" s="16">
        <f t="shared" si="177"/>
        <v>0</v>
      </c>
      <c r="AL195" s="16">
        <f t="shared" si="177"/>
        <v>0</v>
      </c>
      <c r="AM195" s="16">
        <f t="shared" si="177"/>
        <v>0</v>
      </c>
      <c r="AN195" s="16">
        <f t="shared" si="177"/>
        <v>0</v>
      </c>
      <c r="AO195" s="15"/>
      <c r="AP195" s="15"/>
      <c r="AQ195" s="15"/>
    </row>
    <row r="196" spans="1:43" ht="24.75" customHeight="1" x14ac:dyDescent="0.25">
      <c r="B196" s="11" t="s">
        <v>72</v>
      </c>
      <c r="C196" s="35" t="s">
        <v>2</v>
      </c>
      <c r="D196" s="12"/>
      <c r="E196" s="12"/>
      <c r="F196" s="12"/>
      <c r="G196" s="13"/>
      <c r="H196" s="4"/>
      <c r="I196" s="4"/>
      <c r="J196" s="4"/>
      <c r="K196" s="4"/>
      <c r="L196" s="4"/>
      <c r="M196" s="4"/>
      <c r="N196" s="4"/>
      <c r="O196" s="183"/>
      <c r="P196" s="4"/>
      <c r="Q196" s="12"/>
      <c r="R196" s="3"/>
      <c r="S196" s="3"/>
      <c r="T196" s="3"/>
      <c r="U196" s="3"/>
      <c r="V196" s="7"/>
      <c r="W196" s="6"/>
      <c r="X196" s="6"/>
      <c r="Y196" s="6"/>
      <c r="Z196" s="7"/>
      <c r="AA196" s="6"/>
      <c r="AB196" s="6"/>
      <c r="AC196" s="6"/>
      <c r="AD196" s="7"/>
      <c r="AE196" s="6"/>
      <c r="AF196" s="6"/>
      <c r="AG196" s="6"/>
      <c r="AH196" s="5"/>
      <c r="AI196" s="4"/>
      <c r="AJ196" s="4"/>
      <c r="AK196" s="4"/>
      <c r="AL196" s="4"/>
      <c r="AM196" s="4"/>
      <c r="AN196" s="4"/>
      <c r="AO196" s="3"/>
      <c r="AP196" s="3"/>
      <c r="AQ196" s="3"/>
    </row>
    <row r="197" spans="1:43" ht="85.5" customHeight="1" x14ac:dyDescent="0.25">
      <c r="B197" s="11" t="s">
        <v>72</v>
      </c>
      <c r="C197" s="10" t="s">
        <v>80</v>
      </c>
      <c r="D197" s="12">
        <v>1</v>
      </c>
      <c r="E197" s="12">
        <v>1</v>
      </c>
      <c r="F197" s="12">
        <f t="shared" ref="F197:F204" si="178">SUM(G197:N197)</f>
        <v>0</v>
      </c>
      <c r="G197" s="13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183">
        <v>1</v>
      </c>
      <c r="P197" s="4">
        <v>0</v>
      </c>
      <c r="Q197" s="12">
        <f t="shared" ref="Q197:Q202" si="179">SUM(R197:U197)</f>
        <v>1</v>
      </c>
      <c r="R197" s="3">
        <v>0</v>
      </c>
      <c r="S197" s="3">
        <v>0</v>
      </c>
      <c r="T197" s="3">
        <v>1</v>
      </c>
      <c r="U197" s="3">
        <v>0</v>
      </c>
      <c r="V197" s="7">
        <f t="shared" ref="V197:V202" si="180">SUM(W197:Y197)</f>
        <v>0</v>
      </c>
      <c r="W197" s="6">
        <v>0</v>
      </c>
      <c r="X197" s="6">
        <v>0</v>
      </c>
      <c r="Y197" s="6">
        <v>0</v>
      </c>
      <c r="Z197" s="7">
        <f t="shared" ref="Z197:Z202" si="181">SUM(AA197:AC197)</f>
        <v>0</v>
      </c>
      <c r="AA197" s="6">
        <v>0</v>
      </c>
      <c r="AB197" s="6">
        <v>0</v>
      </c>
      <c r="AC197" s="6">
        <v>0</v>
      </c>
      <c r="AD197" s="7">
        <f t="shared" ref="AD197:AD202" si="182">SUM(AE197:AG197)</f>
        <v>0</v>
      </c>
      <c r="AE197" s="6">
        <v>0</v>
      </c>
      <c r="AF197" s="6">
        <v>0</v>
      </c>
      <c r="AG197" s="6">
        <v>0</v>
      </c>
      <c r="AH197" s="5">
        <f t="shared" ref="AH197:AH202" si="183">SUM(AI197:AN197)</f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181"/>
      <c r="AP197" s="181"/>
      <c r="AQ197" s="3"/>
    </row>
    <row r="198" spans="1:43" ht="72" customHeight="1" x14ac:dyDescent="0.25">
      <c r="B198" s="11" t="s">
        <v>72</v>
      </c>
      <c r="C198" s="10" t="s">
        <v>79</v>
      </c>
      <c r="D198" s="12">
        <v>1</v>
      </c>
      <c r="E198" s="12">
        <v>1</v>
      </c>
      <c r="F198" s="12">
        <f t="shared" si="178"/>
        <v>0</v>
      </c>
      <c r="G198" s="13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183">
        <v>1</v>
      </c>
      <c r="P198" s="4">
        <v>0</v>
      </c>
      <c r="Q198" s="12">
        <f t="shared" si="179"/>
        <v>0</v>
      </c>
      <c r="R198" s="3">
        <v>0</v>
      </c>
      <c r="S198" s="3">
        <v>0</v>
      </c>
      <c r="T198" s="3">
        <v>0</v>
      </c>
      <c r="U198" s="3">
        <v>0</v>
      </c>
      <c r="V198" s="7">
        <f t="shared" si="180"/>
        <v>12001.9</v>
      </c>
      <c r="W198" s="6">
        <v>0</v>
      </c>
      <c r="X198" s="6">
        <v>11989.8</v>
      </c>
      <c r="Y198" s="6">
        <v>12.1</v>
      </c>
      <c r="Z198" s="7">
        <f t="shared" si="181"/>
        <v>12001.9</v>
      </c>
      <c r="AA198" s="6">
        <v>0</v>
      </c>
      <c r="AB198" s="6">
        <v>11989.8</v>
      </c>
      <c r="AC198" s="6">
        <v>12.1</v>
      </c>
      <c r="AD198" s="7">
        <f t="shared" si="182"/>
        <v>12001.9</v>
      </c>
      <c r="AE198" s="6">
        <v>0</v>
      </c>
      <c r="AF198" s="6">
        <v>11989.8</v>
      </c>
      <c r="AG198" s="6">
        <v>12.1</v>
      </c>
      <c r="AH198" s="5">
        <f t="shared" si="183"/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181" t="s">
        <v>304</v>
      </c>
      <c r="AP198" s="181" t="s">
        <v>304</v>
      </c>
      <c r="AQ198" s="3"/>
    </row>
    <row r="199" spans="1:43" ht="73.5" customHeight="1" x14ac:dyDescent="0.25">
      <c r="B199" s="11" t="s">
        <v>72</v>
      </c>
      <c r="C199" s="10" t="s">
        <v>78</v>
      </c>
      <c r="D199" s="12">
        <v>1</v>
      </c>
      <c r="E199" s="12">
        <v>1</v>
      </c>
      <c r="F199" s="12">
        <f t="shared" si="178"/>
        <v>0</v>
      </c>
      <c r="G199" s="13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183">
        <v>1</v>
      </c>
      <c r="P199" s="4">
        <v>0</v>
      </c>
      <c r="Q199" s="12">
        <f t="shared" si="179"/>
        <v>0</v>
      </c>
      <c r="R199" s="3">
        <v>0</v>
      </c>
      <c r="S199" s="3">
        <v>0</v>
      </c>
      <c r="T199" s="3">
        <v>0</v>
      </c>
      <c r="U199" s="3">
        <v>0</v>
      </c>
      <c r="V199" s="7">
        <f t="shared" si="180"/>
        <v>20020</v>
      </c>
      <c r="W199" s="6">
        <v>0</v>
      </c>
      <c r="X199" s="6">
        <v>20000</v>
      </c>
      <c r="Y199" s="6">
        <v>20</v>
      </c>
      <c r="Z199" s="7">
        <f t="shared" si="181"/>
        <v>20020</v>
      </c>
      <c r="AA199" s="6">
        <v>0</v>
      </c>
      <c r="AB199" s="6">
        <v>20000</v>
      </c>
      <c r="AC199" s="6">
        <v>20</v>
      </c>
      <c r="AD199" s="7">
        <f t="shared" si="182"/>
        <v>20020</v>
      </c>
      <c r="AE199" s="6">
        <v>0</v>
      </c>
      <c r="AF199" s="6">
        <v>20000</v>
      </c>
      <c r="AG199" s="6">
        <v>20</v>
      </c>
      <c r="AH199" s="5">
        <f t="shared" si="183"/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3" t="s">
        <v>324</v>
      </c>
      <c r="AP199" s="3" t="s">
        <v>324</v>
      </c>
      <c r="AQ199" s="3"/>
    </row>
    <row r="200" spans="1:43" s="195" customFormat="1" ht="87.75" customHeight="1" x14ac:dyDescent="0.25">
      <c r="A200" s="234"/>
      <c r="B200" s="202" t="s">
        <v>72</v>
      </c>
      <c r="C200" s="190" t="s">
        <v>77</v>
      </c>
      <c r="D200" s="191">
        <v>0</v>
      </c>
      <c r="E200" s="191">
        <v>0</v>
      </c>
      <c r="F200" s="12">
        <f t="shared" si="178"/>
        <v>1</v>
      </c>
      <c r="G200" s="185">
        <v>0</v>
      </c>
      <c r="H200" s="203">
        <v>0</v>
      </c>
      <c r="I200" s="203">
        <v>1</v>
      </c>
      <c r="J200" s="203">
        <v>0</v>
      </c>
      <c r="K200" s="203">
        <v>0</v>
      </c>
      <c r="L200" s="203">
        <v>0</v>
      </c>
      <c r="M200" s="203">
        <v>0</v>
      </c>
      <c r="N200" s="203">
        <v>0</v>
      </c>
      <c r="O200" s="203">
        <v>0</v>
      </c>
      <c r="P200" s="203">
        <v>0</v>
      </c>
      <c r="Q200" s="12">
        <f t="shared" si="179"/>
        <v>0</v>
      </c>
      <c r="R200" s="204">
        <v>0</v>
      </c>
      <c r="S200" s="204">
        <v>0</v>
      </c>
      <c r="T200" s="204">
        <v>0</v>
      </c>
      <c r="U200" s="204">
        <v>0</v>
      </c>
      <c r="V200" s="205">
        <f t="shared" si="180"/>
        <v>0</v>
      </c>
      <c r="W200" s="206">
        <v>0</v>
      </c>
      <c r="X200" s="206">
        <v>0</v>
      </c>
      <c r="Y200" s="206">
        <v>0</v>
      </c>
      <c r="Z200" s="205">
        <f t="shared" si="181"/>
        <v>0</v>
      </c>
      <c r="AA200" s="206">
        <v>0</v>
      </c>
      <c r="AB200" s="206">
        <v>0</v>
      </c>
      <c r="AC200" s="206">
        <v>0</v>
      </c>
      <c r="AD200" s="205">
        <f t="shared" si="182"/>
        <v>0</v>
      </c>
      <c r="AE200" s="206">
        <v>0</v>
      </c>
      <c r="AF200" s="206">
        <v>0</v>
      </c>
      <c r="AG200" s="206">
        <v>0</v>
      </c>
      <c r="AH200" s="207">
        <f t="shared" si="183"/>
        <v>0</v>
      </c>
      <c r="AI200" s="203">
        <v>0</v>
      </c>
      <c r="AJ200" s="203">
        <v>0</v>
      </c>
      <c r="AK200" s="203">
        <v>0</v>
      </c>
      <c r="AL200" s="203">
        <v>0</v>
      </c>
      <c r="AM200" s="203">
        <v>0</v>
      </c>
      <c r="AN200" s="203">
        <v>0</v>
      </c>
      <c r="AO200" s="204"/>
      <c r="AP200" s="204"/>
      <c r="AQ200" s="204"/>
    </row>
    <row r="201" spans="1:43" ht="68.25" customHeight="1" x14ac:dyDescent="0.25">
      <c r="B201" s="11" t="s">
        <v>72</v>
      </c>
      <c r="C201" s="10" t="s">
        <v>76</v>
      </c>
      <c r="D201" s="8">
        <v>0</v>
      </c>
      <c r="E201" s="209">
        <v>0</v>
      </c>
      <c r="F201" s="12">
        <f t="shared" si="178"/>
        <v>1</v>
      </c>
      <c r="G201" s="9">
        <v>0</v>
      </c>
      <c r="H201" s="4">
        <v>0</v>
      </c>
      <c r="I201" s="4">
        <v>1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183">
        <v>0</v>
      </c>
      <c r="P201" s="4">
        <v>0</v>
      </c>
      <c r="Q201" s="12">
        <f t="shared" si="179"/>
        <v>0</v>
      </c>
      <c r="R201" s="3">
        <v>0</v>
      </c>
      <c r="S201" s="3">
        <v>0</v>
      </c>
      <c r="T201" s="3">
        <v>0</v>
      </c>
      <c r="U201" s="3">
        <v>0</v>
      </c>
      <c r="V201" s="7">
        <f t="shared" si="180"/>
        <v>0</v>
      </c>
      <c r="W201" s="6">
        <v>0</v>
      </c>
      <c r="X201" s="6">
        <v>0</v>
      </c>
      <c r="Y201" s="6">
        <v>0</v>
      </c>
      <c r="Z201" s="7">
        <f t="shared" si="181"/>
        <v>0</v>
      </c>
      <c r="AA201" s="6">
        <v>0</v>
      </c>
      <c r="AB201" s="6">
        <v>0</v>
      </c>
      <c r="AC201" s="6">
        <v>0</v>
      </c>
      <c r="AD201" s="7">
        <f t="shared" si="182"/>
        <v>0</v>
      </c>
      <c r="AE201" s="6">
        <v>0</v>
      </c>
      <c r="AF201" s="6">
        <v>0</v>
      </c>
      <c r="AG201" s="6">
        <v>0</v>
      </c>
      <c r="AH201" s="5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3"/>
      <c r="AP201" s="3"/>
      <c r="AQ201" s="3"/>
    </row>
    <row r="202" spans="1:43" ht="54" customHeight="1" x14ac:dyDescent="0.25">
      <c r="B202" s="116" t="s">
        <v>72</v>
      </c>
      <c r="C202" s="115" t="s">
        <v>75</v>
      </c>
      <c r="D202" s="60">
        <f>IF(E202&gt;0,1,0)</f>
        <v>0</v>
      </c>
      <c r="E202" s="252">
        <f>E204</f>
        <v>0</v>
      </c>
      <c r="F202" s="110">
        <f t="shared" si="178"/>
        <v>0</v>
      </c>
      <c r="G202" s="114">
        <f t="shared" ref="G202:P202" si="184">G204</f>
        <v>0</v>
      </c>
      <c r="H202" s="114">
        <f t="shared" si="184"/>
        <v>0</v>
      </c>
      <c r="I202" s="114">
        <f t="shared" si="184"/>
        <v>0</v>
      </c>
      <c r="J202" s="114">
        <f t="shared" si="184"/>
        <v>0</v>
      </c>
      <c r="K202" s="114">
        <f t="shared" si="184"/>
        <v>0</v>
      </c>
      <c r="L202" s="114">
        <f t="shared" si="184"/>
        <v>0</v>
      </c>
      <c r="M202" s="114">
        <f t="shared" si="184"/>
        <v>0</v>
      </c>
      <c r="N202" s="114">
        <f t="shared" si="184"/>
        <v>0</v>
      </c>
      <c r="O202" s="114">
        <f t="shared" si="184"/>
        <v>0</v>
      </c>
      <c r="P202" s="114">
        <f t="shared" si="184"/>
        <v>0</v>
      </c>
      <c r="Q202" s="113">
        <f t="shared" si="179"/>
        <v>0</v>
      </c>
      <c r="R202" s="108">
        <f>R204</f>
        <v>0</v>
      </c>
      <c r="S202" s="108">
        <f>S204</f>
        <v>0</v>
      </c>
      <c r="T202" s="108">
        <f>T204</f>
        <v>0</v>
      </c>
      <c r="U202" s="108">
        <f>U204</f>
        <v>0</v>
      </c>
      <c r="V202" s="112">
        <f t="shared" si="180"/>
        <v>0</v>
      </c>
      <c r="W202" s="111">
        <f>W204</f>
        <v>0</v>
      </c>
      <c r="X202" s="111">
        <f>X204</f>
        <v>0</v>
      </c>
      <c r="Y202" s="111">
        <f>Y204</f>
        <v>0</v>
      </c>
      <c r="Z202" s="112">
        <f t="shared" si="181"/>
        <v>0</v>
      </c>
      <c r="AA202" s="111">
        <f>AA204</f>
        <v>0</v>
      </c>
      <c r="AB202" s="111">
        <f>AB204</f>
        <v>0</v>
      </c>
      <c r="AC202" s="111">
        <f>AC204</f>
        <v>0</v>
      </c>
      <c r="AD202" s="112">
        <f t="shared" si="182"/>
        <v>0</v>
      </c>
      <c r="AE202" s="111">
        <f>AE204</f>
        <v>0</v>
      </c>
      <c r="AF202" s="111">
        <f>AF204</f>
        <v>0</v>
      </c>
      <c r="AG202" s="111">
        <f>AG204</f>
        <v>0</v>
      </c>
      <c r="AH202" s="110">
        <f t="shared" si="183"/>
        <v>0</v>
      </c>
      <c r="AI202" s="109">
        <f t="shared" ref="AI202:AN202" si="185">AI204</f>
        <v>0</v>
      </c>
      <c r="AJ202" s="109">
        <f t="shared" si="185"/>
        <v>0</v>
      </c>
      <c r="AK202" s="109">
        <f t="shared" si="185"/>
        <v>0</v>
      </c>
      <c r="AL202" s="109">
        <f t="shared" si="185"/>
        <v>0</v>
      </c>
      <c r="AM202" s="109">
        <f t="shared" si="185"/>
        <v>0</v>
      </c>
      <c r="AN202" s="109">
        <f t="shared" si="185"/>
        <v>0</v>
      </c>
      <c r="AO202" s="108"/>
      <c r="AP202" s="108"/>
      <c r="AQ202" s="108"/>
    </row>
    <row r="203" spans="1:43" ht="33" customHeight="1" x14ac:dyDescent="0.25">
      <c r="B203" s="11" t="s">
        <v>72</v>
      </c>
      <c r="C203" s="35" t="s">
        <v>2</v>
      </c>
      <c r="D203" s="33"/>
      <c r="E203" s="196"/>
      <c r="F203" s="33"/>
      <c r="G203" s="34"/>
      <c r="H203" s="4"/>
      <c r="I203" s="4"/>
      <c r="J203" s="4"/>
      <c r="K203" s="4"/>
      <c r="L203" s="4"/>
      <c r="M203" s="4"/>
      <c r="N203" s="4"/>
      <c r="O203" s="183"/>
      <c r="P203" s="4"/>
      <c r="Q203" s="33"/>
      <c r="R203" s="3"/>
      <c r="S203" s="3"/>
      <c r="T203" s="3"/>
      <c r="U203" s="3"/>
      <c r="V203" s="7"/>
      <c r="W203" s="6"/>
      <c r="X203" s="6"/>
      <c r="Y203" s="6"/>
      <c r="Z203" s="7"/>
      <c r="AA203" s="6"/>
      <c r="AB203" s="6"/>
      <c r="AC203" s="6"/>
      <c r="AD203" s="7"/>
      <c r="AE203" s="6"/>
      <c r="AF203" s="6"/>
      <c r="AG203" s="6"/>
      <c r="AH203" s="5"/>
      <c r="AI203" s="4"/>
      <c r="AJ203" s="4"/>
      <c r="AK203" s="4"/>
      <c r="AL203" s="4"/>
      <c r="AM203" s="4"/>
      <c r="AN203" s="4"/>
      <c r="AO203" s="3"/>
      <c r="AP203" s="3"/>
      <c r="AQ203" s="3"/>
    </row>
    <row r="204" spans="1:43" ht="39.75" customHeight="1" x14ac:dyDescent="0.25">
      <c r="B204" s="11" t="s">
        <v>72</v>
      </c>
      <c r="C204" s="10" t="s">
        <v>74</v>
      </c>
      <c r="D204" s="33">
        <v>0</v>
      </c>
      <c r="E204" s="196">
        <v>0</v>
      </c>
      <c r="F204" s="12">
        <f t="shared" si="178"/>
        <v>0</v>
      </c>
      <c r="G204" s="3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183">
        <v>0</v>
      </c>
      <c r="P204" s="4">
        <v>0</v>
      </c>
      <c r="Q204" s="103">
        <f>SUM(R204:U204)</f>
        <v>0</v>
      </c>
      <c r="R204" s="3">
        <v>0</v>
      </c>
      <c r="S204" s="3">
        <v>0</v>
      </c>
      <c r="T204" s="3">
        <v>0</v>
      </c>
      <c r="U204" s="3">
        <v>0</v>
      </c>
      <c r="V204" s="7">
        <f>SUM(W204:Y204)</f>
        <v>0</v>
      </c>
      <c r="W204" s="6">
        <v>0</v>
      </c>
      <c r="X204" s="6">
        <v>0</v>
      </c>
      <c r="Y204" s="6">
        <v>0</v>
      </c>
      <c r="Z204" s="7">
        <f>SUM(AA204:AC204)</f>
        <v>0</v>
      </c>
      <c r="AA204" s="6">
        <v>0</v>
      </c>
      <c r="AB204" s="6">
        <v>0</v>
      </c>
      <c r="AC204" s="6">
        <v>0</v>
      </c>
      <c r="AD204" s="7">
        <f>SUM(AE204:AG204)</f>
        <v>0</v>
      </c>
      <c r="AE204" s="6">
        <v>0</v>
      </c>
      <c r="AF204" s="6">
        <v>0</v>
      </c>
      <c r="AG204" s="6">
        <v>0</v>
      </c>
      <c r="AH204" s="5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3"/>
      <c r="AP204" s="3"/>
      <c r="AQ204" s="3"/>
    </row>
    <row r="205" spans="1:43" ht="43.5" customHeight="1" x14ac:dyDescent="0.25">
      <c r="B205" s="116" t="s">
        <v>72</v>
      </c>
      <c r="C205" s="115" t="s">
        <v>73</v>
      </c>
      <c r="D205" s="60">
        <f>IF(E205&gt;0,1,0)</f>
        <v>0</v>
      </c>
      <c r="E205" s="252">
        <f>E207</f>
        <v>0</v>
      </c>
      <c r="F205" s="110">
        <f>SUM(G205:N205)</f>
        <v>0</v>
      </c>
      <c r="G205" s="114">
        <f t="shared" ref="G205:P205" si="186">G207</f>
        <v>0</v>
      </c>
      <c r="H205" s="114">
        <f t="shared" si="186"/>
        <v>0</v>
      </c>
      <c r="I205" s="114">
        <f t="shared" si="186"/>
        <v>0</v>
      </c>
      <c r="J205" s="114">
        <f t="shared" si="186"/>
        <v>0</v>
      </c>
      <c r="K205" s="114">
        <f t="shared" si="186"/>
        <v>0</v>
      </c>
      <c r="L205" s="114">
        <f t="shared" si="186"/>
        <v>0</v>
      </c>
      <c r="M205" s="114">
        <f t="shared" si="186"/>
        <v>0</v>
      </c>
      <c r="N205" s="114">
        <f t="shared" si="186"/>
        <v>0</v>
      </c>
      <c r="O205" s="114">
        <f t="shared" si="186"/>
        <v>0</v>
      </c>
      <c r="P205" s="114">
        <f t="shared" si="186"/>
        <v>0</v>
      </c>
      <c r="Q205" s="113">
        <f>SUM(R205:U205)</f>
        <v>0</v>
      </c>
      <c r="R205" s="108">
        <f>R207</f>
        <v>0</v>
      </c>
      <c r="S205" s="108">
        <f>S207</f>
        <v>0</v>
      </c>
      <c r="T205" s="108">
        <f>T207</f>
        <v>0</v>
      </c>
      <c r="U205" s="108">
        <f>U207</f>
        <v>0</v>
      </c>
      <c r="V205" s="112">
        <f>SUM(W205:Y205)</f>
        <v>0</v>
      </c>
      <c r="W205" s="111">
        <f>W207</f>
        <v>0</v>
      </c>
      <c r="X205" s="111">
        <f>X207</f>
        <v>0</v>
      </c>
      <c r="Y205" s="111">
        <f>Y207</f>
        <v>0</v>
      </c>
      <c r="Z205" s="112">
        <f>SUM(AA205:AC205)</f>
        <v>0</v>
      </c>
      <c r="AA205" s="111">
        <f>AA207</f>
        <v>0</v>
      </c>
      <c r="AB205" s="111">
        <f>AB207</f>
        <v>0</v>
      </c>
      <c r="AC205" s="111">
        <f>AC207</f>
        <v>0</v>
      </c>
      <c r="AD205" s="112">
        <f>SUM(AE205:AG205)</f>
        <v>0</v>
      </c>
      <c r="AE205" s="111">
        <f>AE207</f>
        <v>0</v>
      </c>
      <c r="AF205" s="111">
        <f>AF207</f>
        <v>0</v>
      </c>
      <c r="AG205" s="111">
        <f>AG207</f>
        <v>0</v>
      </c>
      <c r="AH205" s="110">
        <f>SUM(AI205:AN205)</f>
        <v>0</v>
      </c>
      <c r="AI205" s="109">
        <f t="shared" ref="AI205:AN205" si="187">AI207</f>
        <v>0</v>
      </c>
      <c r="AJ205" s="109">
        <f t="shared" si="187"/>
        <v>0</v>
      </c>
      <c r="AK205" s="109">
        <f t="shared" si="187"/>
        <v>0</v>
      </c>
      <c r="AL205" s="109">
        <f t="shared" si="187"/>
        <v>0</v>
      </c>
      <c r="AM205" s="109">
        <f t="shared" si="187"/>
        <v>0</v>
      </c>
      <c r="AN205" s="109">
        <f t="shared" si="187"/>
        <v>0</v>
      </c>
      <c r="AO205" s="108"/>
      <c r="AP205" s="108"/>
      <c r="AQ205" s="108"/>
    </row>
    <row r="206" spans="1:43" ht="24" customHeight="1" x14ac:dyDescent="0.25">
      <c r="B206" s="11" t="s">
        <v>72</v>
      </c>
      <c r="C206" s="35" t="s">
        <v>2</v>
      </c>
      <c r="D206" s="12"/>
      <c r="E206" s="12"/>
      <c r="F206" s="12"/>
      <c r="G206" s="13"/>
      <c r="H206" s="4"/>
      <c r="I206" s="4"/>
      <c r="J206" s="4"/>
      <c r="K206" s="4"/>
      <c r="L206" s="4"/>
      <c r="M206" s="4"/>
      <c r="N206" s="4"/>
      <c r="O206" s="183"/>
      <c r="P206" s="4"/>
      <c r="Q206" s="12"/>
      <c r="R206" s="3"/>
      <c r="S206" s="3"/>
      <c r="T206" s="3"/>
      <c r="U206" s="3"/>
      <c r="V206" s="7"/>
      <c r="W206" s="6"/>
      <c r="X206" s="6"/>
      <c r="Y206" s="6"/>
      <c r="Z206" s="7"/>
      <c r="AA206" s="6"/>
      <c r="AB206" s="6"/>
      <c r="AC206" s="6"/>
      <c r="AD206" s="7"/>
      <c r="AE206" s="6"/>
      <c r="AF206" s="6"/>
      <c r="AG206" s="6"/>
      <c r="AH206" s="5"/>
      <c r="AI206" s="4"/>
      <c r="AJ206" s="4"/>
      <c r="AK206" s="4"/>
      <c r="AL206" s="4"/>
      <c r="AM206" s="4"/>
      <c r="AN206" s="4"/>
      <c r="AO206" s="3"/>
      <c r="AP206" s="3"/>
      <c r="AQ206" s="3"/>
    </row>
    <row r="207" spans="1:43" ht="69.75" customHeight="1" x14ac:dyDescent="0.25">
      <c r="B207" s="72" t="s">
        <v>72</v>
      </c>
      <c r="C207" s="71" t="s">
        <v>71</v>
      </c>
      <c r="D207" s="77">
        <v>0</v>
      </c>
      <c r="E207" s="246">
        <v>0</v>
      </c>
      <c r="F207" s="12">
        <f t="shared" ref="F207" si="188">SUM(G207:N207)</f>
        <v>0</v>
      </c>
      <c r="G207" s="76">
        <v>0</v>
      </c>
      <c r="H207" s="66">
        <v>0</v>
      </c>
      <c r="I207" s="66">
        <v>0</v>
      </c>
      <c r="J207" s="66">
        <v>0</v>
      </c>
      <c r="K207" s="66">
        <v>0</v>
      </c>
      <c r="L207" s="66">
        <v>0</v>
      </c>
      <c r="M207" s="66">
        <v>0</v>
      </c>
      <c r="N207" s="66">
        <v>0</v>
      </c>
      <c r="O207" s="199">
        <v>0</v>
      </c>
      <c r="P207" s="66">
        <v>0</v>
      </c>
      <c r="Q207" s="103">
        <v>0</v>
      </c>
      <c r="R207" s="65">
        <v>0</v>
      </c>
      <c r="S207" s="65">
        <v>0</v>
      </c>
      <c r="T207" s="65">
        <v>0</v>
      </c>
      <c r="U207" s="65">
        <v>0</v>
      </c>
      <c r="V207" s="7">
        <v>0</v>
      </c>
      <c r="W207" s="67">
        <v>0</v>
      </c>
      <c r="X207" s="67">
        <v>0</v>
      </c>
      <c r="Y207" s="67">
        <v>0</v>
      </c>
      <c r="Z207" s="7">
        <v>0</v>
      </c>
      <c r="AA207" s="67">
        <v>0</v>
      </c>
      <c r="AB207" s="67">
        <v>0</v>
      </c>
      <c r="AC207" s="67">
        <v>0</v>
      </c>
      <c r="AD207" s="7">
        <v>0</v>
      </c>
      <c r="AE207" s="67">
        <v>0</v>
      </c>
      <c r="AF207" s="67">
        <v>0</v>
      </c>
      <c r="AG207" s="67">
        <v>0</v>
      </c>
      <c r="AH207" s="5">
        <v>0</v>
      </c>
      <c r="AI207" s="66">
        <v>0</v>
      </c>
      <c r="AJ207" s="66">
        <v>0</v>
      </c>
      <c r="AK207" s="66">
        <v>0</v>
      </c>
      <c r="AL207" s="66">
        <v>0</v>
      </c>
      <c r="AM207" s="66">
        <v>0</v>
      </c>
      <c r="AN207" s="66">
        <v>0</v>
      </c>
      <c r="AO207" s="65"/>
      <c r="AP207" s="65"/>
      <c r="AQ207" s="65"/>
    </row>
    <row r="208" spans="1:43" s="64" customFormat="1" ht="111.2" customHeight="1" x14ac:dyDescent="0.25">
      <c r="B208" s="32" t="s">
        <v>66</v>
      </c>
      <c r="C208" s="31" t="s">
        <v>70</v>
      </c>
      <c r="D208" s="27">
        <f>IF(E208&gt;0,1,0)</f>
        <v>1</v>
      </c>
      <c r="E208" s="48">
        <f>E209+E212</f>
        <v>1</v>
      </c>
      <c r="F208" s="48">
        <f>SUM(G208:N208)</f>
        <v>1</v>
      </c>
      <c r="G208" s="47">
        <f t="shared" ref="G208:P208" si="189">G209+G212</f>
        <v>0</v>
      </c>
      <c r="H208" s="47">
        <f t="shared" si="189"/>
        <v>1</v>
      </c>
      <c r="I208" s="47">
        <f t="shared" si="189"/>
        <v>0</v>
      </c>
      <c r="J208" s="47">
        <f t="shared" si="189"/>
        <v>0</v>
      </c>
      <c r="K208" s="47">
        <f t="shared" si="189"/>
        <v>0</v>
      </c>
      <c r="L208" s="47">
        <f t="shared" si="189"/>
        <v>0</v>
      </c>
      <c r="M208" s="47">
        <f t="shared" si="189"/>
        <v>0</v>
      </c>
      <c r="N208" s="47">
        <f t="shared" si="189"/>
        <v>0</v>
      </c>
      <c r="O208" s="47">
        <f t="shared" si="189"/>
        <v>1</v>
      </c>
      <c r="P208" s="47">
        <f t="shared" si="189"/>
        <v>0</v>
      </c>
      <c r="Q208" s="48">
        <f>SUM(R208:U208)</f>
        <v>0</v>
      </c>
      <c r="R208" s="51">
        <f>R209+R212</f>
        <v>0</v>
      </c>
      <c r="S208" s="51">
        <f>S209+S212</f>
        <v>0</v>
      </c>
      <c r="T208" s="51">
        <f>T209+T212</f>
        <v>0</v>
      </c>
      <c r="U208" s="51">
        <f>U209+U212</f>
        <v>0</v>
      </c>
      <c r="V208" s="50">
        <f>SUM(W208:Y208)</f>
        <v>4200</v>
      </c>
      <c r="W208" s="49">
        <f>W209+W212</f>
        <v>0</v>
      </c>
      <c r="X208" s="49">
        <f>X209+X212</f>
        <v>4195.8</v>
      </c>
      <c r="Y208" s="49">
        <f>Y209+Y212</f>
        <v>4.2</v>
      </c>
      <c r="Z208" s="50">
        <f>SUM(AA208:AC208)</f>
        <v>4200</v>
      </c>
      <c r="AA208" s="49">
        <f>AA209+AA212</f>
        <v>0</v>
      </c>
      <c r="AB208" s="49">
        <f>AB209+AB212</f>
        <v>4195.8</v>
      </c>
      <c r="AC208" s="49">
        <f>AC209+AC212</f>
        <v>4.2</v>
      </c>
      <c r="AD208" s="50">
        <f>SUM(AE208:AG208)</f>
        <v>4200</v>
      </c>
      <c r="AE208" s="49">
        <f>AE209+AE212</f>
        <v>0</v>
      </c>
      <c r="AF208" s="49">
        <f>AF209+AF212</f>
        <v>4195.8</v>
      </c>
      <c r="AG208" s="49">
        <f>AG209+AG212</f>
        <v>4.2</v>
      </c>
      <c r="AH208" s="48">
        <f>SUM(AI208:AN208)</f>
        <v>0</v>
      </c>
      <c r="AI208" s="47">
        <f t="shared" ref="AI208:AN208" si="190">AI209+AI212</f>
        <v>0</v>
      </c>
      <c r="AJ208" s="47">
        <f t="shared" si="190"/>
        <v>0</v>
      </c>
      <c r="AK208" s="47">
        <f t="shared" si="190"/>
        <v>0</v>
      </c>
      <c r="AL208" s="47">
        <f t="shared" si="190"/>
        <v>0</v>
      </c>
      <c r="AM208" s="47">
        <f t="shared" si="190"/>
        <v>0</v>
      </c>
      <c r="AN208" s="47">
        <f t="shared" si="190"/>
        <v>0</v>
      </c>
      <c r="AO208" s="46"/>
      <c r="AP208" s="46"/>
      <c r="AQ208" s="46"/>
    </row>
    <row r="209" spans="1:44" ht="31.7" customHeight="1" x14ac:dyDescent="0.25">
      <c r="B209" s="89" t="s">
        <v>66</v>
      </c>
      <c r="C209" s="88" t="s">
        <v>69</v>
      </c>
      <c r="D209" s="43">
        <f>IF(E209&gt;0,1,0)</f>
        <v>1</v>
      </c>
      <c r="E209" s="87">
        <f>E211</f>
        <v>1</v>
      </c>
      <c r="F209" s="41">
        <f>SUM(G209:N209)</f>
        <v>0</v>
      </c>
      <c r="G209" s="42">
        <f t="shared" ref="G209:P209" si="191">G211</f>
        <v>0</v>
      </c>
      <c r="H209" s="42">
        <f t="shared" si="191"/>
        <v>0</v>
      </c>
      <c r="I209" s="42">
        <f t="shared" si="191"/>
        <v>0</v>
      </c>
      <c r="J209" s="42">
        <f t="shared" si="191"/>
        <v>0</v>
      </c>
      <c r="K209" s="42">
        <f t="shared" si="191"/>
        <v>0</v>
      </c>
      <c r="L209" s="42">
        <f t="shared" si="191"/>
        <v>0</v>
      </c>
      <c r="M209" s="42">
        <f t="shared" si="191"/>
        <v>0</v>
      </c>
      <c r="N209" s="42">
        <f t="shared" si="191"/>
        <v>0</v>
      </c>
      <c r="O209" s="42">
        <f t="shared" si="191"/>
        <v>1</v>
      </c>
      <c r="P209" s="42">
        <f t="shared" si="191"/>
        <v>0</v>
      </c>
      <c r="Q209" s="87">
        <f>SUM(R209:U209)</f>
        <v>0</v>
      </c>
      <c r="R209" s="36">
        <f>R211</f>
        <v>0</v>
      </c>
      <c r="S209" s="36">
        <f>S211</f>
        <v>0</v>
      </c>
      <c r="T209" s="36">
        <f>T211</f>
        <v>0</v>
      </c>
      <c r="U209" s="36">
        <f>U211</f>
        <v>0</v>
      </c>
      <c r="V209" s="86">
        <f>SUM(W209:Y209)</f>
        <v>4200</v>
      </c>
      <c r="W209" s="39">
        <f>W211</f>
        <v>0</v>
      </c>
      <c r="X209" s="39">
        <f>X211</f>
        <v>4195.8</v>
      </c>
      <c r="Y209" s="39">
        <f>Y211</f>
        <v>4.2</v>
      </c>
      <c r="Z209" s="86">
        <f>SUM(AA209:AC209)</f>
        <v>4200</v>
      </c>
      <c r="AA209" s="39">
        <f>AA211</f>
        <v>0</v>
      </c>
      <c r="AB209" s="39">
        <f>AB211</f>
        <v>4195.8</v>
      </c>
      <c r="AC209" s="39">
        <f>AC211</f>
        <v>4.2</v>
      </c>
      <c r="AD209" s="86">
        <f>SUM(AE209:AG209)</f>
        <v>4200</v>
      </c>
      <c r="AE209" s="39">
        <f>AE211</f>
        <v>0</v>
      </c>
      <c r="AF209" s="39">
        <f>AF211</f>
        <v>4195.8</v>
      </c>
      <c r="AG209" s="39">
        <f>AG211</f>
        <v>4.2</v>
      </c>
      <c r="AH209" s="41">
        <f>SUM(AI209:AN209)</f>
        <v>0</v>
      </c>
      <c r="AI209" s="37">
        <f t="shared" ref="AI209:AN209" si="192">AI211</f>
        <v>0</v>
      </c>
      <c r="AJ209" s="37">
        <f t="shared" si="192"/>
        <v>0</v>
      </c>
      <c r="AK209" s="37">
        <f t="shared" si="192"/>
        <v>0</v>
      </c>
      <c r="AL209" s="37">
        <f t="shared" si="192"/>
        <v>0</v>
      </c>
      <c r="AM209" s="37">
        <f t="shared" si="192"/>
        <v>0</v>
      </c>
      <c r="AN209" s="37">
        <f t="shared" si="192"/>
        <v>0</v>
      </c>
      <c r="AO209" s="83"/>
      <c r="AP209" s="83"/>
      <c r="AQ209" s="83"/>
    </row>
    <row r="210" spans="1:44" ht="24.75" customHeight="1" x14ac:dyDescent="0.25">
      <c r="B210" s="11" t="s">
        <v>66</v>
      </c>
      <c r="C210" s="35" t="s">
        <v>2</v>
      </c>
      <c r="D210" s="33"/>
      <c r="E210" s="196"/>
      <c r="F210" s="33"/>
      <c r="G210" s="34"/>
      <c r="H210" s="4"/>
      <c r="I210" s="4"/>
      <c r="J210" s="4"/>
      <c r="K210" s="4"/>
      <c r="L210" s="4"/>
      <c r="M210" s="4"/>
      <c r="N210" s="4"/>
      <c r="O210" s="183"/>
      <c r="P210" s="4"/>
      <c r="Q210" s="33"/>
      <c r="R210" s="3"/>
      <c r="S210" s="3"/>
      <c r="T210" s="3"/>
      <c r="U210" s="3"/>
      <c r="V210" s="7"/>
      <c r="W210" s="6"/>
      <c r="X210" s="6"/>
      <c r="Y210" s="6"/>
      <c r="Z210" s="7"/>
      <c r="AA210" s="6"/>
      <c r="AB210" s="6"/>
      <c r="AC210" s="6"/>
      <c r="AD210" s="7"/>
      <c r="AE210" s="6"/>
      <c r="AF210" s="6"/>
      <c r="AG210" s="6"/>
      <c r="AH210" s="5"/>
      <c r="AI210" s="4"/>
      <c r="AJ210" s="4"/>
      <c r="AK210" s="4"/>
      <c r="AL210" s="4"/>
      <c r="AM210" s="4"/>
      <c r="AN210" s="4"/>
      <c r="AO210" s="3"/>
      <c r="AP210" s="3"/>
      <c r="AQ210" s="3"/>
    </row>
    <row r="211" spans="1:44" ht="66.75" customHeight="1" x14ac:dyDescent="0.25">
      <c r="B211" s="11" t="s">
        <v>66</v>
      </c>
      <c r="C211" s="10" t="s">
        <v>68</v>
      </c>
      <c r="D211" s="33">
        <v>1</v>
      </c>
      <c r="E211" s="196">
        <v>1</v>
      </c>
      <c r="F211" s="105">
        <f>SUM(G211:N211)</f>
        <v>0</v>
      </c>
      <c r="G211" s="3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183">
        <v>1</v>
      </c>
      <c r="P211" s="4">
        <v>0</v>
      </c>
      <c r="Q211" s="103">
        <f>SUM(R211:U211)</f>
        <v>0</v>
      </c>
      <c r="R211" s="3">
        <v>0</v>
      </c>
      <c r="S211" s="3">
        <v>0</v>
      </c>
      <c r="T211" s="3">
        <v>0</v>
      </c>
      <c r="U211" s="3">
        <v>0</v>
      </c>
      <c r="V211" s="7">
        <f>SUM(W211:Y211)</f>
        <v>4200</v>
      </c>
      <c r="W211" s="6">
        <v>0</v>
      </c>
      <c r="X211" s="6">
        <v>4195.8</v>
      </c>
      <c r="Y211" s="6">
        <v>4.2</v>
      </c>
      <c r="Z211" s="7">
        <f>SUM(AA211:AC211)</f>
        <v>4200</v>
      </c>
      <c r="AA211" s="6">
        <v>0</v>
      </c>
      <c r="AB211" s="6">
        <v>4195.8</v>
      </c>
      <c r="AC211" s="6">
        <v>4.2</v>
      </c>
      <c r="AD211" s="7">
        <f>SUM(AE211:AG211)</f>
        <v>4200</v>
      </c>
      <c r="AE211" s="6">
        <v>0</v>
      </c>
      <c r="AF211" s="6">
        <v>4195.8</v>
      </c>
      <c r="AG211" s="6">
        <v>4.2</v>
      </c>
      <c r="AH211" s="5">
        <f>SUM(AI211:AN211)</f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3" t="s">
        <v>305</v>
      </c>
      <c r="AP211" s="3" t="s">
        <v>305</v>
      </c>
      <c r="AQ211" s="3"/>
    </row>
    <row r="212" spans="1:44" ht="45.75" customHeight="1" x14ac:dyDescent="0.25">
      <c r="B212" s="24" t="s">
        <v>66</v>
      </c>
      <c r="C212" s="23" t="s">
        <v>67</v>
      </c>
      <c r="D212" s="22">
        <f>IF(E212&gt;0,1,0)</f>
        <v>0</v>
      </c>
      <c r="E212" s="20">
        <f>E214</f>
        <v>0</v>
      </c>
      <c r="F212" s="20">
        <f>SUM(G212:N212)</f>
        <v>1</v>
      </c>
      <c r="G212" s="21">
        <f t="shared" ref="G212:P212" si="193">G214</f>
        <v>0</v>
      </c>
      <c r="H212" s="21">
        <f t="shared" si="193"/>
        <v>1</v>
      </c>
      <c r="I212" s="21">
        <f t="shared" si="193"/>
        <v>0</v>
      </c>
      <c r="J212" s="21">
        <f t="shared" si="193"/>
        <v>0</v>
      </c>
      <c r="K212" s="21">
        <f t="shared" si="193"/>
        <v>0</v>
      </c>
      <c r="L212" s="21">
        <f t="shared" si="193"/>
        <v>0</v>
      </c>
      <c r="M212" s="21">
        <f t="shared" si="193"/>
        <v>0</v>
      </c>
      <c r="N212" s="21">
        <f t="shared" si="193"/>
        <v>0</v>
      </c>
      <c r="O212" s="21">
        <f t="shared" si="193"/>
        <v>0</v>
      </c>
      <c r="P212" s="21">
        <f t="shared" si="193"/>
        <v>0</v>
      </c>
      <c r="Q212" s="92">
        <f>SUM(R212:U212)</f>
        <v>0</v>
      </c>
      <c r="R212" s="15">
        <f>R214</f>
        <v>0</v>
      </c>
      <c r="S212" s="15">
        <f>S214</f>
        <v>0</v>
      </c>
      <c r="T212" s="15">
        <f>T214</f>
        <v>0</v>
      </c>
      <c r="U212" s="15">
        <f>U214</f>
        <v>0</v>
      </c>
      <c r="V212" s="81">
        <f>SUM(W212:Y212)</f>
        <v>0</v>
      </c>
      <c r="W212" s="18">
        <f>W214</f>
        <v>0</v>
      </c>
      <c r="X212" s="18">
        <f>X214</f>
        <v>0</v>
      </c>
      <c r="Y212" s="18">
        <f>Y214</f>
        <v>0</v>
      </c>
      <c r="Z212" s="81">
        <f>SUM(AA212:AC212)</f>
        <v>0</v>
      </c>
      <c r="AA212" s="18">
        <f>AA214</f>
        <v>0</v>
      </c>
      <c r="AB212" s="18">
        <f>AB214</f>
        <v>0</v>
      </c>
      <c r="AC212" s="18">
        <f>AC214</f>
        <v>0</v>
      </c>
      <c r="AD212" s="81">
        <f>SUM(AE212:AG212)</f>
        <v>0</v>
      </c>
      <c r="AE212" s="18">
        <f>AE214</f>
        <v>0</v>
      </c>
      <c r="AF212" s="18">
        <f>AF214</f>
        <v>0</v>
      </c>
      <c r="AG212" s="18">
        <f>AG214</f>
        <v>0</v>
      </c>
      <c r="AH212" s="20">
        <f>SUM(AI212:AN212)</f>
        <v>0</v>
      </c>
      <c r="AI212" s="16">
        <f t="shared" ref="AI212:AN212" si="194">AI214</f>
        <v>0</v>
      </c>
      <c r="AJ212" s="16">
        <f t="shared" si="194"/>
        <v>0</v>
      </c>
      <c r="AK212" s="16">
        <f t="shared" si="194"/>
        <v>0</v>
      </c>
      <c r="AL212" s="16">
        <f t="shared" si="194"/>
        <v>0</v>
      </c>
      <c r="AM212" s="16">
        <f t="shared" si="194"/>
        <v>0</v>
      </c>
      <c r="AN212" s="16">
        <f t="shared" si="194"/>
        <v>0</v>
      </c>
      <c r="AO212" s="15"/>
      <c r="AP212" s="15"/>
      <c r="AQ212" s="15"/>
    </row>
    <row r="213" spans="1:44" ht="30.2" customHeight="1" x14ac:dyDescent="0.25">
      <c r="B213" s="72" t="s">
        <v>66</v>
      </c>
      <c r="C213" s="107" t="s">
        <v>2</v>
      </c>
      <c r="D213" s="77"/>
      <c r="E213" s="246"/>
      <c r="F213" s="77"/>
      <c r="G213" s="76"/>
      <c r="H213" s="66"/>
      <c r="I213" s="66"/>
      <c r="J213" s="66"/>
      <c r="K213" s="66"/>
      <c r="L213" s="66"/>
      <c r="M213" s="66"/>
      <c r="N213" s="66"/>
      <c r="O213" s="199"/>
      <c r="P213" s="66"/>
      <c r="Q213" s="77"/>
      <c r="R213" s="65"/>
      <c r="S213" s="65"/>
      <c r="T213" s="65"/>
      <c r="U213" s="65"/>
      <c r="V213" s="75"/>
      <c r="W213" s="67"/>
      <c r="X213" s="67"/>
      <c r="Y213" s="67"/>
      <c r="Z213" s="75"/>
      <c r="AA213" s="67"/>
      <c r="AB213" s="67"/>
      <c r="AC213" s="67"/>
      <c r="AD213" s="75"/>
      <c r="AE213" s="67"/>
      <c r="AF213" s="67"/>
      <c r="AG213" s="67"/>
      <c r="AH213" s="90"/>
      <c r="AI213" s="66"/>
      <c r="AJ213" s="66"/>
      <c r="AK213" s="66"/>
      <c r="AL213" s="66"/>
      <c r="AM213" s="66"/>
      <c r="AN213" s="66"/>
      <c r="AO213" s="65"/>
      <c r="AP213" s="65"/>
      <c r="AQ213" s="65"/>
    </row>
    <row r="214" spans="1:44" s="101" customFormat="1" ht="51.75" x14ac:dyDescent="0.25">
      <c r="A214" s="101">
        <v>21</v>
      </c>
      <c r="B214" s="11" t="s">
        <v>66</v>
      </c>
      <c r="C214" s="106" t="s">
        <v>65</v>
      </c>
      <c r="D214" s="105">
        <v>0</v>
      </c>
      <c r="E214" s="248">
        <v>0</v>
      </c>
      <c r="F214" s="12">
        <f t="shared" ref="F214" si="195">SUM(G214:N214)</f>
        <v>1</v>
      </c>
      <c r="G214" s="104">
        <v>0</v>
      </c>
      <c r="H214" s="104">
        <v>1</v>
      </c>
      <c r="I214" s="104">
        <v>0</v>
      </c>
      <c r="J214" s="104">
        <v>0</v>
      </c>
      <c r="K214" s="104">
        <v>0</v>
      </c>
      <c r="L214" s="104">
        <v>0</v>
      </c>
      <c r="M214" s="104">
        <v>0</v>
      </c>
      <c r="N214" s="104">
        <v>0</v>
      </c>
      <c r="O214" s="251">
        <v>0</v>
      </c>
      <c r="P214" s="104">
        <v>0</v>
      </c>
      <c r="Q214" s="103">
        <f>SUM(R214:U214)</f>
        <v>0</v>
      </c>
      <c r="R214" s="102">
        <v>0</v>
      </c>
      <c r="S214" s="3">
        <v>0</v>
      </c>
      <c r="T214" s="3">
        <v>0</v>
      </c>
      <c r="U214" s="3">
        <v>0</v>
      </c>
      <c r="V214" s="7">
        <v>0</v>
      </c>
      <c r="W214" s="6">
        <v>0</v>
      </c>
      <c r="X214" s="6">
        <v>0</v>
      </c>
      <c r="Y214" s="6">
        <v>0</v>
      </c>
      <c r="Z214" s="7">
        <v>0</v>
      </c>
      <c r="AA214" s="6">
        <v>0</v>
      </c>
      <c r="AB214" s="6">
        <v>0</v>
      </c>
      <c r="AC214" s="6">
        <v>0</v>
      </c>
      <c r="AD214" s="7">
        <v>0</v>
      </c>
      <c r="AE214" s="6">
        <v>0</v>
      </c>
      <c r="AF214" s="6">
        <v>0</v>
      </c>
      <c r="AG214" s="6">
        <v>0</v>
      </c>
      <c r="AH214" s="5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3"/>
      <c r="AP214" s="3"/>
      <c r="AQ214" s="3"/>
    </row>
    <row r="215" spans="1:44" s="64" customFormat="1" ht="114.75" customHeight="1" x14ac:dyDescent="0.25">
      <c r="B215" s="32" t="s">
        <v>60</v>
      </c>
      <c r="C215" s="31" t="s">
        <v>64</v>
      </c>
      <c r="D215" s="27">
        <f>IF(E215&gt;0,1,0)</f>
        <v>1</v>
      </c>
      <c r="E215" s="48">
        <f>E216+E219</f>
        <v>1</v>
      </c>
      <c r="F215" s="48">
        <f>SUM(G215:N215)</f>
        <v>1</v>
      </c>
      <c r="G215" s="47">
        <f t="shared" ref="G215:P215" si="196">G216+G219</f>
        <v>0</v>
      </c>
      <c r="H215" s="47">
        <f t="shared" si="196"/>
        <v>0</v>
      </c>
      <c r="I215" s="47">
        <f t="shared" si="196"/>
        <v>0</v>
      </c>
      <c r="J215" s="47">
        <f t="shared" si="196"/>
        <v>0</v>
      </c>
      <c r="K215" s="47">
        <f t="shared" si="196"/>
        <v>0</v>
      </c>
      <c r="L215" s="47">
        <f t="shared" si="196"/>
        <v>1</v>
      </c>
      <c r="M215" s="47">
        <f t="shared" si="196"/>
        <v>0</v>
      </c>
      <c r="N215" s="47">
        <f t="shared" si="196"/>
        <v>0</v>
      </c>
      <c r="O215" s="47">
        <f t="shared" si="196"/>
        <v>1</v>
      </c>
      <c r="P215" s="47">
        <f t="shared" si="196"/>
        <v>0</v>
      </c>
      <c r="Q215" s="48">
        <f>SUM(R215:U215)</f>
        <v>0</v>
      </c>
      <c r="R215" s="51">
        <f>R216+R219</f>
        <v>0</v>
      </c>
      <c r="S215" s="51">
        <f>S216+S219</f>
        <v>0</v>
      </c>
      <c r="T215" s="51">
        <f>T216+T219</f>
        <v>0</v>
      </c>
      <c r="U215" s="51">
        <f>U216+U219</f>
        <v>0</v>
      </c>
      <c r="V215" s="50">
        <f>SUM(W215:Y215)</f>
        <v>133.20000000000002</v>
      </c>
      <c r="W215" s="49">
        <f>W216+W219</f>
        <v>94.3</v>
      </c>
      <c r="X215" s="49">
        <f>X216+X219</f>
        <v>38.5</v>
      </c>
      <c r="Y215" s="49">
        <f>Y216+Y219</f>
        <v>0.4</v>
      </c>
      <c r="Z215" s="50">
        <f>SUM(AA215:AC215)</f>
        <v>132.79999999999998</v>
      </c>
      <c r="AA215" s="49">
        <f>AA216+AA219</f>
        <v>94.2</v>
      </c>
      <c r="AB215" s="49">
        <f>AB216+AB219</f>
        <v>38.5</v>
      </c>
      <c r="AC215" s="49">
        <f>AC216+AC219</f>
        <v>0.1</v>
      </c>
      <c r="AD215" s="50">
        <f>SUM(AE215:AG215)</f>
        <v>132.79999999999998</v>
      </c>
      <c r="AE215" s="49">
        <f>AE216+AE219</f>
        <v>94.2</v>
      </c>
      <c r="AF215" s="49">
        <f>AF216+AF219</f>
        <v>38.5</v>
      </c>
      <c r="AG215" s="49">
        <f>AG216+AG219</f>
        <v>0.1</v>
      </c>
      <c r="AH215" s="48">
        <f>SUM(AI215:AN215)</f>
        <v>1</v>
      </c>
      <c r="AI215" s="47">
        <f t="shared" ref="AI215:AN215" si="197">AI216+AI219</f>
        <v>1</v>
      </c>
      <c r="AJ215" s="47">
        <f t="shared" si="197"/>
        <v>0</v>
      </c>
      <c r="AK215" s="47">
        <f t="shared" si="197"/>
        <v>0</v>
      </c>
      <c r="AL215" s="47">
        <f t="shared" si="197"/>
        <v>0</v>
      </c>
      <c r="AM215" s="47">
        <f t="shared" si="197"/>
        <v>0</v>
      </c>
      <c r="AN215" s="47">
        <f t="shared" si="197"/>
        <v>0</v>
      </c>
      <c r="AO215" s="46"/>
      <c r="AP215" s="46"/>
      <c r="AQ215" s="46"/>
    </row>
    <row r="216" spans="1:44" ht="66.75" customHeight="1" x14ac:dyDescent="0.25">
      <c r="B216" s="99" t="s">
        <v>60</v>
      </c>
      <c r="C216" s="98" t="s">
        <v>63</v>
      </c>
      <c r="D216" s="22">
        <f>IF(E216&gt;0,1,0)</f>
        <v>1</v>
      </c>
      <c r="E216" s="20">
        <f>E218</f>
        <v>1</v>
      </c>
      <c r="F216" s="20">
        <f>SUM(G216:N216)</f>
        <v>0</v>
      </c>
      <c r="G216" s="21">
        <f t="shared" ref="G216:P216" si="198">G218</f>
        <v>0</v>
      </c>
      <c r="H216" s="21">
        <f t="shared" si="198"/>
        <v>0</v>
      </c>
      <c r="I216" s="21">
        <f t="shared" si="198"/>
        <v>0</v>
      </c>
      <c r="J216" s="21">
        <f t="shared" si="198"/>
        <v>0</v>
      </c>
      <c r="K216" s="21">
        <f t="shared" si="198"/>
        <v>0</v>
      </c>
      <c r="L216" s="21">
        <f t="shared" si="198"/>
        <v>0</v>
      </c>
      <c r="M216" s="21">
        <f t="shared" si="198"/>
        <v>0</v>
      </c>
      <c r="N216" s="21">
        <f t="shared" si="198"/>
        <v>0</v>
      </c>
      <c r="O216" s="16">
        <f t="shared" si="198"/>
        <v>1</v>
      </c>
      <c r="P216" s="16">
        <f t="shared" si="198"/>
        <v>0</v>
      </c>
      <c r="Q216" s="92">
        <f>SUM(R216:U216)</f>
        <v>0</v>
      </c>
      <c r="R216" s="15">
        <f>R218</f>
        <v>0</v>
      </c>
      <c r="S216" s="15">
        <f>S218</f>
        <v>0</v>
      </c>
      <c r="T216" s="15">
        <f>T218</f>
        <v>0</v>
      </c>
      <c r="U216" s="15">
        <f>U218</f>
        <v>0</v>
      </c>
      <c r="V216" s="81">
        <f>SUM(W216:Y216)</f>
        <v>133.20000000000002</v>
      </c>
      <c r="W216" s="18">
        <f>W218</f>
        <v>94.3</v>
      </c>
      <c r="X216" s="18">
        <f>X218</f>
        <v>38.5</v>
      </c>
      <c r="Y216" s="18">
        <f>Y218</f>
        <v>0.4</v>
      </c>
      <c r="Z216" s="81">
        <f>SUM(AA216:AC216)</f>
        <v>132.79999999999998</v>
      </c>
      <c r="AA216" s="18">
        <f>AA218</f>
        <v>94.2</v>
      </c>
      <c r="AB216" s="18">
        <f>AB218</f>
        <v>38.5</v>
      </c>
      <c r="AC216" s="18">
        <f>AC218</f>
        <v>0.1</v>
      </c>
      <c r="AD216" s="81">
        <f>SUM(AE216:AG216)</f>
        <v>132.79999999999998</v>
      </c>
      <c r="AE216" s="18">
        <f>AE218</f>
        <v>94.2</v>
      </c>
      <c r="AF216" s="18">
        <f>AF218</f>
        <v>38.5</v>
      </c>
      <c r="AG216" s="18">
        <f>AG218</f>
        <v>0.1</v>
      </c>
      <c r="AH216" s="20">
        <f>SUM(AI216:AN216)</f>
        <v>1</v>
      </c>
      <c r="AI216" s="16">
        <f t="shared" ref="AI216:AN216" si="199">AI218</f>
        <v>1</v>
      </c>
      <c r="AJ216" s="16">
        <f t="shared" si="199"/>
        <v>0</v>
      </c>
      <c r="AK216" s="16">
        <f t="shared" si="199"/>
        <v>0</v>
      </c>
      <c r="AL216" s="16">
        <f t="shared" si="199"/>
        <v>0</v>
      </c>
      <c r="AM216" s="16">
        <f t="shared" si="199"/>
        <v>0</v>
      </c>
      <c r="AN216" s="16">
        <f t="shared" si="199"/>
        <v>0</v>
      </c>
      <c r="AO216" s="93"/>
      <c r="AP216" s="93"/>
      <c r="AQ216" s="93"/>
    </row>
    <row r="217" spans="1:44" s="2" customFormat="1" ht="21.75" customHeight="1" x14ac:dyDescent="0.25">
      <c r="B217" s="11" t="s">
        <v>60</v>
      </c>
      <c r="C217" s="35" t="s">
        <v>2</v>
      </c>
      <c r="D217" s="12"/>
      <c r="E217" s="12"/>
      <c r="F217" s="12"/>
      <c r="G217" s="13"/>
      <c r="H217" s="4"/>
      <c r="I217" s="4"/>
      <c r="J217" s="4"/>
      <c r="K217" s="4"/>
      <c r="L217" s="4"/>
      <c r="M217" s="4"/>
      <c r="N217" s="4"/>
      <c r="O217" s="183"/>
      <c r="P217" s="4"/>
      <c r="Q217" s="12"/>
      <c r="R217" s="3"/>
      <c r="S217" s="3"/>
      <c r="T217" s="3"/>
      <c r="U217" s="3"/>
      <c r="V217" s="7"/>
      <c r="W217" s="6"/>
      <c r="X217" s="193"/>
      <c r="Y217" s="193"/>
      <c r="Z217" s="192"/>
      <c r="AA217" s="193"/>
      <c r="AB217" s="193"/>
      <c r="AC217" s="193"/>
      <c r="AD217" s="192"/>
      <c r="AE217" s="193"/>
      <c r="AF217" s="193"/>
      <c r="AG217" s="193"/>
      <c r="AH217" s="194"/>
      <c r="AI217" s="183"/>
      <c r="AJ217" s="183"/>
      <c r="AK217" s="183"/>
      <c r="AL217" s="183"/>
      <c r="AM217" s="183"/>
      <c r="AN217" s="183"/>
      <c r="AO217" s="3"/>
      <c r="AP217" s="3"/>
      <c r="AQ217" s="3"/>
    </row>
    <row r="218" spans="1:44" ht="97.5" customHeight="1" x14ac:dyDescent="0.25">
      <c r="B218" s="11" t="s">
        <v>60</v>
      </c>
      <c r="C218" s="10" t="s">
        <v>62</v>
      </c>
      <c r="D218" s="33">
        <v>1</v>
      </c>
      <c r="E218" s="196">
        <v>1</v>
      </c>
      <c r="F218" s="33">
        <f>SUM(G218:N218)</f>
        <v>0</v>
      </c>
      <c r="G218" s="3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183">
        <v>1</v>
      </c>
      <c r="P218" s="4">
        <v>0</v>
      </c>
      <c r="Q218" s="33">
        <f>R218+S218+T218+U218</f>
        <v>0</v>
      </c>
      <c r="R218" s="3">
        <v>0</v>
      </c>
      <c r="S218" s="3">
        <v>0</v>
      </c>
      <c r="T218" s="3">
        <v>0</v>
      </c>
      <c r="U218" s="3">
        <v>0</v>
      </c>
      <c r="V218" s="82">
        <f>SUM(W218:Y218)</f>
        <v>133.20000000000002</v>
      </c>
      <c r="W218" s="6">
        <v>94.3</v>
      </c>
      <c r="X218" s="193">
        <v>38.5</v>
      </c>
      <c r="Y218" s="193">
        <v>0.4</v>
      </c>
      <c r="Z218" s="215">
        <f>SUM(AA218:AC218)</f>
        <v>132.79999999999998</v>
      </c>
      <c r="AA218" s="193">
        <v>94.2</v>
      </c>
      <c r="AB218" s="193">
        <v>38.5</v>
      </c>
      <c r="AC218" s="193">
        <v>0.1</v>
      </c>
      <c r="AD218" s="215">
        <f>SUM(AE218:AG218)</f>
        <v>132.79999999999998</v>
      </c>
      <c r="AE218" s="193">
        <v>94.2</v>
      </c>
      <c r="AF218" s="193">
        <v>38.5</v>
      </c>
      <c r="AG218" s="193">
        <v>0.1</v>
      </c>
      <c r="AH218" s="196">
        <f>SUM(AI218:AN218)</f>
        <v>1</v>
      </c>
      <c r="AI218" s="183">
        <v>1</v>
      </c>
      <c r="AJ218" s="183">
        <v>0</v>
      </c>
      <c r="AK218" s="183">
        <v>0</v>
      </c>
      <c r="AL218" s="183">
        <v>0</v>
      </c>
      <c r="AM218" s="183">
        <v>0</v>
      </c>
      <c r="AN218" s="183">
        <v>0</v>
      </c>
      <c r="AO218" s="181" t="s">
        <v>318</v>
      </c>
      <c r="AP218" s="181" t="s">
        <v>318</v>
      </c>
      <c r="AQ218" s="3"/>
    </row>
    <row r="219" spans="1:44" ht="34.5" customHeight="1" x14ac:dyDescent="0.25">
      <c r="B219" s="24" t="s">
        <v>60</v>
      </c>
      <c r="C219" s="23" t="s">
        <v>61</v>
      </c>
      <c r="D219" s="22">
        <f>IF(E219&gt;0,1,0)</f>
        <v>0</v>
      </c>
      <c r="E219" s="20">
        <f>E221</f>
        <v>0</v>
      </c>
      <c r="F219" s="20">
        <f>SUM(G219:N219)</f>
        <v>1</v>
      </c>
      <c r="G219" s="21">
        <f t="shared" ref="G219:P219" si="200">G221</f>
        <v>0</v>
      </c>
      <c r="H219" s="21">
        <f t="shared" si="200"/>
        <v>0</v>
      </c>
      <c r="I219" s="21">
        <f t="shared" si="200"/>
        <v>0</v>
      </c>
      <c r="J219" s="21">
        <f t="shared" si="200"/>
        <v>0</v>
      </c>
      <c r="K219" s="21">
        <f t="shared" si="200"/>
        <v>0</v>
      </c>
      <c r="L219" s="21">
        <f t="shared" si="200"/>
        <v>1</v>
      </c>
      <c r="M219" s="21">
        <f t="shared" si="200"/>
        <v>0</v>
      </c>
      <c r="N219" s="21">
        <f t="shared" si="200"/>
        <v>0</v>
      </c>
      <c r="O219" s="16">
        <f t="shared" si="200"/>
        <v>0</v>
      </c>
      <c r="P219" s="16">
        <f t="shared" si="200"/>
        <v>0</v>
      </c>
      <c r="Q219" s="92">
        <f>SUM(R219:U219)</f>
        <v>0</v>
      </c>
      <c r="R219" s="15">
        <f>R221</f>
        <v>0</v>
      </c>
      <c r="S219" s="15">
        <f>S221</f>
        <v>0</v>
      </c>
      <c r="T219" s="15">
        <f>T221</f>
        <v>0</v>
      </c>
      <c r="U219" s="15">
        <f>U221</f>
        <v>0</v>
      </c>
      <c r="V219" s="81">
        <f>SUM(W219:Y219)</f>
        <v>0</v>
      </c>
      <c r="W219" s="18">
        <f>W221</f>
        <v>0</v>
      </c>
      <c r="X219" s="18">
        <f>X221</f>
        <v>0</v>
      </c>
      <c r="Y219" s="18">
        <f>Y221</f>
        <v>0</v>
      </c>
      <c r="Z219" s="81">
        <f>SUM(AA219:AC219)</f>
        <v>0</v>
      </c>
      <c r="AA219" s="18">
        <f>AA221</f>
        <v>0</v>
      </c>
      <c r="AB219" s="18">
        <f>AB221</f>
        <v>0</v>
      </c>
      <c r="AC219" s="18">
        <f>AC221</f>
        <v>0</v>
      </c>
      <c r="AD219" s="81">
        <f>SUM(AE219:AG219)</f>
        <v>0</v>
      </c>
      <c r="AE219" s="18">
        <f>AE221</f>
        <v>0</v>
      </c>
      <c r="AF219" s="18">
        <f>AF221</f>
        <v>0</v>
      </c>
      <c r="AG219" s="18">
        <f>AG221</f>
        <v>0</v>
      </c>
      <c r="AH219" s="20">
        <f>SUM(AI219:AN219)</f>
        <v>0</v>
      </c>
      <c r="AI219" s="16">
        <f t="shared" ref="AI219:AN219" si="201">AI221</f>
        <v>0</v>
      </c>
      <c r="AJ219" s="16">
        <f t="shared" si="201"/>
        <v>0</v>
      </c>
      <c r="AK219" s="16">
        <f t="shared" si="201"/>
        <v>0</v>
      </c>
      <c r="AL219" s="16">
        <f t="shared" si="201"/>
        <v>0</v>
      </c>
      <c r="AM219" s="16">
        <f t="shared" si="201"/>
        <v>0</v>
      </c>
      <c r="AN219" s="16">
        <f t="shared" si="201"/>
        <v>0</v>
      </c>
      <c r="AO219" s="15"/>
      <c r="AP219" s="15"/>
      <c r="AQ219" s="15"/>
    </row>
    <row r="220" spans="1:44" ht="20.25" customHeight="1" x14ac:dyDescent="0.25">
      <c r="B220" s="11" t="s">
        <v>60</v>
      </c>
      <c r="C220" s="35" t="s">
        <v>2</v>
      </c>
      <c r="D220" s="12"/>
      <c r="E220" s="12"/>
      <c r="F220" s="12"/>
      <c r="G220" s="13"/>
      <c r="H220" s="4"/>
      <c r="I220" s="4"/>
      <c r="J220" s="4"/>
      <c r="K220" s="4"/>
      <c r="L220" s="4"/>
      <c r="M220" s="4"/>
      <c r="N220" s="4"/>
      <c r="O220" s="183"/>
      <c r="P220" s="4"/>
      <c r="Q220" s="12"/>
      <c r="R220" s="3"/>
      <c r="S220" s="3"/>
      <c r="T220" s="3"/>
      <c r="U220" s="3"/>
      <c r="V220" s="7"/>
      <c r="W220" s="6"/>
      <c r="X220" s="6"/>
      <c r="Y220" s="6"/>
      <c r="Z220" s="7"/>
      <c r="AA220" s="6"/>
      <c r="AB220" s="6"/>
      <c r="AC220" s="6"/>
      <c r="AD220" s="7"/>
      <c r="AE220" s="6"/>
      <c r="AF220" s="6"/>
      <c r="AG220" s="6"/>
      <c r="AH220" s="5"/>
      <c r="AI220" s="4"/>
      <c r="AJ220" s="4"/>
      <c r="AK220" s="4"/>
      <c r="AL220" s="4"/>
      <c r="AM220" s="4"/>
      <c r="AN220" s="4"/>
      <c r="AO220" s="3"/>
      <c r="AP220" s="3"/>
      <c r="AQ220" s="3"/>
    </row>
    <row r="221" spans="1:44" ht="131.25" customHeight="1" x14ac:dyDescent="0.25">
      <c r="B221" s="72"/>
      <c r="C221" s="71" t="s">
        <v>59</v>
      </c>
      <c r="D221" s="77">
        <v>0</v>
      </c>
      <c r="E221" s="246">
        <v>0</v>
      </c>
      <c r="F221" s="33">
        <f>SUM(G221:N221)</f>
        <v>1</v>
      </c>
      <c r="G221" s="76">
        <v>0</v>
      </c>
      <c r="H221" s="66">
        <v>0</v>
      </c>
      <c r="I221" s="66">
        <v>0</v>
      </c>
      <c r="J221" s="66">
        <v>0</v>
      </c>
      <c r="K221" s="66">
        <v>0</v>
      </c>
      <c r="L221" s="66">
        <v>1</v>
      </c>
      <c r="M221" s="66">
        <v>0</v>
      </c>
      <c r="N221" s="66">
        <v>0</v>
      </c>
      <c r="O221" s="199">
        <v>0</v>
      </c>
      <c r="P221" s="66">
        <v>0</v>
      </c>
      <c r="Q221" s="33">
        <f>SUM(R226:U226)</f>
        <v>0</v>
      </c>
      <c r="R221" s="65">
        <v>0</v>
      </c>
      <c r="S221" s="65">
        <v>0</v>
      </c>
      <c r="T221" s="65">
        <v>0</v>
      </c>
      <c r="U221" s="65">
        <v>0</v>
      </c>
      <c r="V221" s="82">
        <f>SUM(W221:Y221)</f>
        <v>0</v>
      </c>
      <c r="W221" s="67">
        <v>0</v>
      </c>
      <c r="X221" s="67">
        <v>0</v>
      </c>
      <c r="Y221" s="67">
        <v>0</v>
      </c>
      <c r="Z221" s="82">
        <f>SUM(AA221:AC221)</f>
        <v>0</v>
      </c>
      <c r="AA221" s="67">
        <v>0</v>
      </c>
      <c r="AB221" s="67">
        <v>0</v>
      </c>
      <c r="AC221" s="67">
        <v>0</v>
      </c>
      <c r="AD221" s="82">
        <v>0</v>
      </c>
      <c r="AE221" s="67">
        <v>0</v>
      </c>
      <c r="AF221" s="67">
        <v>0</v>
      </c>
      <c r="AG221" s="67">
        <v>0</v>
      </c>
      <c r="AH221" s="33">
        <f>SUM(AI221:AN221)</f>
        <v>0</v>
      </c>
      <c r="AI221" s="66">
        <v>0</v>
      </c>
      <c r="AJ221" s="66">
        <v>0</v>
      </c>
      <c r="AK221" s="66">
        <v>0</v>
      </c>
      <c r="AL221" s="66">
        <v>0</v>
      </c>
      <c r="AM221" s="66">
        <v>0</v>
      </c>
      <c r="AN221" s="66">
        <v>0</v>
      </c>
      <c r="AO221" s="65"/>
      <c r="AP221" s="65"/>
      <c r="AQ221" s="65"/>
    </row>
    <row r="222" spans="1:44" s="64" customFormat="1" ht="101.25" customHeight="1" x14ac:dyDescent="0.25">
      <c r="B222" s="32" t="s">
        <v>46</v>
      </c>
      <c r="C222" s="31" t="s">
        <v>58</v>
      </c>
      <c r="D222" s="27">
        <f>IF(E222&gt;0,1,0)</f>
        <v>1</v>
      </c>
      <c r="E222" s="48">
        <f>E223+E228+E233</f>
        <v>5</v>
      </c>
      <c r="F222" s="48">
        <f>SUM(G222:N222)</f>
        <v>4</v>
      </c>
      <c r="G222" s="47">
        <f t="shared" ref="G222:P222" si="202">G223+G228+G233</f>
        <v>0</v>
      </c>
      <c r="H222" s="47">
        <f t="shared" si="202"/>
        <v>2</v>
      </c>
      <c r="I222" s="47">
        <f t="shared" si="202"/>
        <v>0</v>
      </c>
      <c r="J222" s="47">
        <f t="shared" si="202"/>
        <v>0</v>
      </c>
      <c r="K222" s="47">
        <f t="shared" si="202"/>
        <v>0</v>
      </c>
      <c r="L222" s="47">
        <f t="shared" si="202"/>
        <v>2</v>
      </c>
      <c r="M222" s="47">
        <f t="shared" si="202"/>
        <v>0</v>
      </c>
      <c r="N222" s="47">
        <f t="shared" si="202"/>
        <v>0</v>
      </c>
      <c r="O222" s="47">
        <f t="shared" si="202"/>
        <v>5</v>
      </c>
      <c r="P222" s="47">
        <f t="shared" si="202"/>
        <v>0</v>
      </c>
      <c r="Q222" s="48">
        <f>SUM(R222:U222)</f>
        <v>1</v>
      </c>
      <c r="R222" s="51">
        <f>R223+R228+R233</f>
        <v>0</v>
      </c>
      <c r="S222" s="51">
        <f>S223+S228+S233</f>
        <v>0</v>
      </c>
      <c r="T222" s="51">
        <f>T223+T228+T233</f>
        <v>1</v>
      </c>
      <c r="U222" s="51">
        <f>U223+U228+U233</f>
        <v>0</v>
      </c>
      <c r="V222" s="50">
        <f>SUM(W222:Y222)</f>
        <v>36445.69</v>
      </c>
      <c r="W222" s="49">
        <f>W223+W228+W233</f>
        <v>0</v>
      </c>
      <c r="X222" s="49">
        <f>X223+X228+X233</f>
        <v>34244.75</v>
      </c>
      <c r="Y222" s="49">
        <f>Y223+Y228+Y233</f>
        <v>2200.94</v>
      </c>
      <c r="Z222" s="50">
        <f>SUM(AA222:AC222)</f>
        <v>34197.5</v>
      </c>
      <c r="AA222" s="49">
        <f>AA223+AA228+AA233</f>
        <v>0</v>
      </c>
      <c r="AB222" s="49">
        <f>AB223+AB228+AB233</f>
        <v>32142.699999999997</v>
      </c>
      <c r="AC222" s="49">
        <f>AC223+AC228+AC233</f>
        <v>2054.8000000000002</v>
      </c>
      <c r="AD222" s="50">
        <f>SUM(AE222:AG222)</f>
        <v>34197.5</v>
      </c>
      <c r="AE222" s="49">
        <f>AE223+AE228+AE233</f>
        <v>0</v>
      </c>
      <c r="AF222" s="49">
        <f>AF223+AF228+AF233</f>
        <v>32142.699999999997</v>
      </c>
      <c r="AG222" s="49">
        <f>AG223+AG228+AG233</f>
        <v>2054.8000000000002</v>
      </c>
      <c r="AH222" s="48">
        <f>SUM(AI222:AN222)</f>
        <v>2</v>
      </c>
      <c r="AI222" s="47">
        <f t="shared" ref="AI222:AN222" si="203">AI223+AI228+AI233</f>
        <v>1</v>
      </c>
      <c r="AJ222" s="47">
        <f t="shared" si="203"/>
        <v>0</v>
      </c>
      <c r="AK222" s="47">
        <f t="shared" si="203"/>
        <v>0</v>
      </c>
      <c r="AL222" s="47">
        <f t="shared" si="203"/>
        <v>0</v>
      </c>
      <c r="AM222" s="47">
        <f t="shared" si="203"/>
        <v>0</v>
      </c>
      <c r="AN222" s="47">
        <f t="shared" si="203"/>
        <v>1</v>
      </c>
      <c r="AO222" s="100"/>
      <c r="AP222" s="100"/>
      <c r="AQ222" s="100"/>
      <c r="AR222" s="100"/>
    </row>
    <row r="223" spans="1:44" ht="46.5" customHeight="1" x14ac:dyDescent="0.25">
      <c r="B223" s="99" t="s">
        <v>46</v>
      </c>
      <c r="C223" s="98" t="s">
        <v>57</v>
      </c>
      <c r="D223" s="22">
        <f>IF(E223&gt;0,1,0)</f>
        <v>1</v>
      </c>
      <c r="E223" s="97">
        <f>SUM(E225:E227)</f>
        <v>2</v>
      </c>
      <c r="F223" s="20">
        <f>SUM(G223:N223)</f>
        <v>1</v>
      </c>
      <c r="G223" s="96">
        <f t="shared" ref="G223:P223" si="204">SUM(G225:G227)</f>
        <v>0</v>
      </c>
      <c r="H223" s="96">
        <f t="shared" si="204"/>
        <v>1</v>
      </c>
      <c r="I223" s="96">
        <f t="shared" si="204"/>
        <v>0</v>
      </c>
      <c r="J223" s="96">
        <f t="shared" si="204"/>
        <v>0</v>
      </c>
      <c r="K223" s="96">
        <f t="shared" si="204"/>
        <v>0</v>
      </c>
      <c r="L223" s="96">
        <f t="shared" si="204"/>
        <v>0</v>
      </c>
      <c r="M223" s="96">
        <f t="shared" si="204"/>
        <v>0</v>
      </c>
      <c r="N223" s="96">
        <f t="shared" si="204"/>
        <v>0</v>
      </c>
      <c r="O223" s="94">
        <f t="shared" si="204"/>
        <v>2</v>
      </c>
      <c r="P223" s="94">
        <f t="shared" si="204"/>
        <v>0</v>
      </c>
      <c r="Q223" s="92">
        <f>SUM(R223:U223)</f>
        <v>1</v>
      </c>
      <c r="R223" s="93">
        <f>SUM(R225:R227)</f>
        <v>0</v>
      </c>
      <c r="S223" s="93">
        <f>SUM(S225:S227)</f>
        <v>0</v>
      </c>
      <c r="T223" s="93">
        <f>SUM(T225:T227)</f>
        <v>1</v>
      </c>
      <c r="U223" s="93">
        <f>SUM(U225:U227)</f>
        <v>0</v>
      </c>
      <c r="V223" s="81">
        <f>SUM(W223:Y223)</f>
        <v>3373.25</v>
      </c>
      <c r="W223" s="95">
        <f>SUM(W225:W227)</f>
        <v>0</v>
      </c>
      <c r="X223" s="95">
        <f>SUM(X225:X227)</f>
        <v>3339.31</v>
      </c>
      <c r="Y223" s="95">
        <f>SUM(Y225:Y227)</f>
        <v>33.94</v>
      </c>
      <c r="Z223" s="81">
        <f>SUM(AA223:AC223)</f>
        <v>2007.1999999999998</v>
      </c>
      <c r="AA223" s="95">
        <f>SUM(AA225:AA227)</f>
        <v>0</v>
      </c>
      <c r="AB223" s="95">
        <f>SUM(AB225:AB227)</f>
        <v>1987.1</v>
      </c>
      <c r="AC223" s="95">
        <f>SUM(AC225:AC227)</f>
        <v>20.100000000000001</v>
      </c>
      <c r="AD223" s="81">
        <f>SUM(AE223:AG223)</f>
        <v>2007.1999999999998</v>
      </c>
      <c r="AE223" s="95">
        <f>SUM(AE225:AE227)</f>
        <v>0</v>
      </c>
      <c r="AF223" s="95">
        <f>SUM(AF225:AF227)</f>
        <v>1987.1</v>
      </c>
      <c r="AG223" s="95">
        <f>SUM(AG225:AG227)</f>
        <v>20.100000000000001</v>
      </c>
      <c r="AH223" s="20">
        <f>SUM(AI223:AN223)</f>
        <v>1</v>
      </c>
      <c r="AI223" s="94">
        <f t="shared" ref="AI223:AN223" si="205">SUM(AI225:AI227)</f>
        <v>1</v>
      </c>
      <c r="AJ223" s="94">
        <f t="shared" si="205"/>
        <v>0</v>
      </c>
      <c r="AK223" s="94">
        <f t="shared" si="205"/>
        <v>0</v>
      </c>
      <c r="AL223" s="94">
        <f t="shared" si="205"/>
        <v>0</v>
      </c>
      <c r="AM223" s="94">
        <f t="shared" si="205"/>
        <v>0</v>
      </c>
      <c r="AN223" s="94">
        <f t="shared" si="205"/>
        <v>0</v>
      </c>
      <c r="AO223" s="93"/>
      <c r="AP223" s="93"/>
      <c r="AQ223" s="93"/>
    </row>
    <row r="224" spans="1:44" ht="19.5" customHeight="1" x14ac:dyDescent="0.25">
      <c r="B224" s="11" t="s">
        <v>46</v>
      </c>
      <c r="C224" s="35" t="s">
        <v>2</v>
      </c>
      <c r="D224" s="33"/>
      <c r="E224" s="196"/>
      <c r="F224" s="33"/>
      <c r="G224" s="34"/>
      <c r="H224" s="4"/>
      <c r="I224" s="4"/>
      <c r="J224" s="4"/>
      <c r="K224" s="4"/>
      <c r="L224" s="4"/>
      <c r="M224" s="4"/>
      <c r="N224" s="4"/>
      <c r="O224" s="183"/>
      <c r="P224" s="4"/>
      <c r="Q224" s="33"/>
      <c r="R224" s="3"/>
      <c r="S224" s="3"/>
      <c r="T224" s="3"/>
      <c r="U224" s="3"/>
      <c r="V224" s="7"/>
      <c r="W224" s="6"/>
      <c r="X224" s="6"/>
      <c r="Y224" s="6"/>
      <c r="Z224" s="7"/>
      <c r="AA224" s="6"/>
      <c r="AB224" s="6"/>
      <c r="AC224" s="6"/>
      <c r="AD224" s="7"/>
      <c r="AE224" s="6"/>
      <c r="AF224" s="6"/>
      <c r="AG224" s="6"/>
      <c r="AH224" s="5"/>
      <c r="AI224" s="4"/>
      <c r="AJ224" s="4"/>
      <c r="AK224" s="4"/>
      <c r="AL224" s="4"/>
      <c r="AM224" s="4"/>
      <c r="AN224" s="4"/>
      <c r="AO224" s="3"/>
      <c r="AP224" s="3"/>
      <c r="AQ224" s="3"/>
    </row>
    <row r="225" spans="2:43" ht="49.7" customHeight="1" x14ac:dyDescent="0.25">
      <c r="B225" s="11" t="s">
        <v>46</v>
      </c>
      <c r="C225" s="10" t="s">
        <v>56</v>
      </c>
      <c r="D225" s="12">
        <v>1</v>
      </c>
      <c r="E225" s="12">
        <v>1</v>
      </c>
      <c r="F225" s="33">
        <f>SUM(G225:N225)</f>
        <v>0</v>
      </c>
      <c r="G225" s="13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183">
        <v>1</v>
      </c>
      <c r="P225" s="4">
        <v>0</v>
      </c>
      <c r="Q225" s="33">
        <f>T225</f>
        <v>1</v>
      </c>
      <c r="R225" s="184">
        <v>0</v>
      </c>
      <c r="S225" s="184">
        <v>0</v>
      </c>
      <c r="T225" s="184">
        <v>1</v>
      </c>
      <c r="U225" s="184">
        <v>0</v>
      </c>
      <c r="V225" s="215">
        <f>SUM(W225:Y225)</f>
        <v>0</v>
      </c>
      <c r="W225" s="6">
        <v>0</v>
      </c>
      <c r="X225" s="6">
        <v>0</v>
      </c>
      <c r="Y225" s="6">
        <v>0</v>
      </c>
      <c r="Z225" s="82">
        <f>SUM(AA225:AC225)</f>
        <v>0</v>
      </c>
      <c r="AA225" s="6">
        <v>0</v>
      </c>
      <c r="AB225" s="6">
        <v>0</v>
      </c>
      <c r="AC225" s="6">
        <v>0</v>
      </c>
      <c r="AD225" s="82">
        <f>SUM(AE225:AG225)</f>
        <v>0</v>
      </c>
      <c r="AE225" s="6">
        <v>0</v>
      </c>
      <c r="AF225" s="6">
        <v>0</v>
      </c>
      <c r="AG225" s="6">
        <v>0</v>
      </c>
      <c r="AH225" s="33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3"/>
      <c r="AP225" s="3"/>
      <c r="AQ225" s="3"/>
    </row>
    <row r="226" spans="2:43" ht="78.75" customHeight="1" x14ac:dyDescent="0.25">
      <c r="B226" s="11" t="s">
        <v>46</v>
      </c>
      <c r="C226" s="10" t="s">
        <v>55</v>
      </c>
      <c r="D226" s="12">
        <v>1</v>
      </c>
      <c r="E226" s="12">
        <v>1</v>
      </c>
      <c r="F226" s="33">
        <f>SUM(G226:N226)</f>
        <v>0</v>
      </c>
      <c r="G226" s="13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183">
        <v>1</v>
      </c>
      <c r="P226" s="4">
        <v>0</v>
      </c>
      <c r="Q226" s="33">
        <f>SUM(R231:U231)</f>
        <v>0</v>
      </c>
      <c r="R226" s="184">
        <v>0</v>
      </c>
      <c r="S226" s="184">
        <v>0</v>
      </c>
      <c r="T226" s="184">
        <v>0</v>
      </c>
      <c r="U226" s="184">
        <v>0</v>
      </c>
      <c r="V226" s="215">
        <f>SUM(W226:Y226)</f>
        <v>3373.25</v>
      </c>
      <c r="W226" s="6">
        <v>0</v>
      </c>
      <c r="X226" s="6">
        <v>3339.31</v>
      </c>
      <c r="Y226" s="6">
        <v>33.94</v>
      </c>
      <c r="Z226" s="82">
        <f>SUM(AA226:AC226)</f>
        <v>2007.1999999999998</v>
      </c>
      <c r="AA226" s="6">
        <v>0</v>
      </c>
      <c r="AB226" s="6">
        <v>1987.1</v>
      </c>
      <c r="AC226" s="6">
        <v>20.100000000000001</v>
      </c>
      <c r="AD226" s="82">
        <f>SUM(AE226:AG226)</f>
        <v>2007.1999999999998</v>
      </c>
      <c r="AE226" s="193"/>
      <c r="AF226" s="193">
        <v>1987.1</v>
      </c>
      <c r="AG226" s="193">
        <v>20.100000000000001</v>
      </c>
      <c r="AH226" s="196">
        <f>SUM(AI226:AN226)</f>
        <v>1</v>
      </c>
      <c r="AI226" s="183">
        <v>1</v>
      </c>
      <c r="AJ226" s="183">
        <v>0</v>
      </c>
      <c r="AK226" s="183">
        <v>0</v>
      </c>
      <c r="AL226" s="183">
        <v>0</v>
      </c>
      <c r="AM226" s="183">
        <v>0</v>
      </c>
      <c r="AN226" s="183">
        <v>0</v>
      </c>
      <c r="AO226" s="184" t="s">
        <v>306</v>
      </c>
      <c r="AP226" s="184" t="s">
        <v>306</v>
      </c>
      <c r="AQ226" s="3"/>
    </row>
    <row r="227" spans="2:43" ht="48.2" customHeight="1" x14ac:dyDescent="0.25">
      <c r="B227" s="11" t="s">
        <v>46</v>
      </c>
      <c r="C227" s="10" t="s">
        <v>54</v>
      </c>
      <c r="D227" s="12">
        <v>0</v>
      </c>
      <c r="E227" s="12">
        <v>0</v>
      </c>
      <c r="F227" s="33">
        <f>SUM(G227:N227)</f>
        <v>1</v>
      </c>
      <c r="G227" s="13">
        <v>0</v>
      </c>
      <c r="H227" s="120">
        <v>1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183">
        <v>0</v>
      </c>
      <c r="P227" s="4">
        <v>0</v>
      </c>
      <c r="Q227" s="33">
        <f>SUM(R232:U232)</f>
        <v>0</v>
      </c>
      <c r="R227" s="3">
        <v>0</v>
      </c>
      <c r="S227" s="3">
        <v>0</v>
      </c>
      <c r="T227" s="3">
        <v>0</v>
      </c>
      <c r="U227" s="3">
        <v>0</v>
      </c>
      <c r="V227" s="82">
        <f>SUM(W227:Y227)</f>
        <v>0</v>
      </c>
      <c r="W227" s="6">
        <v>0</v>
      </c>
      <c r="X227" s="6">
        <v>0</v>
      </c>
      <c r="Y227" s="6">
        <v>0</v>
      </c>
      <c r="Z227" s="82">
        <f>SUM(AA227:AC227)</f>
        <v>0</v>
      </c>
      <c r="AA227" s="6">
        <v>0</v>
      </c>
      <c r="AB227" s="6">
        <v>0</v>
      </c>
      <c r="AC227" s="6">
        <v>0</v>
      </c>
      <c r="AD227" s="82">
        <v>0</v>
      </c>
      <c r="AE227" s="6">
        <v>0</v>
      </c>
      <c r="AF227" s="6">
        <v>0</v>
      </c>
      <c r="AG227" s="6">
        <v>0</v>
      </c>
      <c r="AH227" s="33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3"/>
      <c r="AP227" s="3"/>
      <c r="AQ227" s="3"/>
    </row>
    <row r="228" spans="2:43" ht="65.25" customHeight="1" x14ac:dyDescent="0.25">
      <c r="B228" s="24" t="s">
        <v>46</v>
      </c>
      <c r="C228" s="23" t="s">
        <v>53</v>
      </c>
      <c r="D228" s="22">
        <f>IF(E228&gt;0,1,0)</f>
        <v>1</v>
      </c>
      <c r="E228" s="20">
        <f>SUM(E230:E232)</f>
        <v>2</v>
      </c>
      <c r="F228" s="20">
        <f>SUM(G228:N228)</f>
        <v>1</v>
      </c>
      <c r="G228" s="16">
        <f t="shared" ref="G228:P228" si="206">SUM(G230:G232)</f>
        <v>0</v>
      </c>
      <c r="H228" s="16">
        <f t="shared" si="206"/>
        <v>1</v>
      </c>
      <c r="I228" s="16">
        <f t="shared" si="206"/>
        <v>0</v>
      </c>
      <c r="J228" s="16">
        <f t="shared" si="206"/>
        <v>0</v>
      </c>
      <c r="K228" s="16">
        <f t="shared" si="206"/>
        <v>0</v>
      </c>
      <c r="L228" s="16">
        <f t="shared" si="206"/>
        <v>0</v>
      </c>
      <c r="M228" s="16">
        <f t="shared" si="206"/>
        <v>0</v>
      </c>
      <c r="N228" s="16">
        <f t="shared" si="206"/>
        <v>0</v>
      </c>
      <c r="O228" s="16">
        <f t="shared" si="206"/>
        <v>2</v>
      </c>
      <c r="P228" s="16">
        <f t="shared" si="206"/>
        <v>0</v>
      </c>
      <c r="Q228" s="92">
        <f>SUM(R228:U228)</f>
        <v>0</v>
      </c>
      <c r="R228" s="15">
        <f>SUM(R230:R232)</f>
        <v>0</v>
      </c>
      <c r="S228" s="15">
        <f>SUM(S230:S232)</f>
        <v>0</v>
      </c>
      <c r="T228" s="15">
        <f>SUM(T230:T232)</f>
        <v>0</v>
      </c>
      <c r="U228" s="15">
        <f>SUM(U230:U232)</f>
        <v>0</v>
      </c>
      <c r="V228" s="81">
        <f>SUM(W228:Y228)</f>
        <v>31343.34</v>
      </c>
      <c r="W228" s="18">
        <f>SUM(W230:W232)</f>
        <v>0</v>
      </c>
      <c r="X228" s="18">
        <f>SUM(X230:X232)</f>
        <v>29176.34</v>
      </c>
      <c r="Y228" s="18">
        <f>SUM(Y230:Y232)</f>
        <v>2167</v>
      </c>
      <c r="Z228" s="81">
        <f>SUM(AA228:AC228)</f>
        <v>30461.200000000001</v>
      </c>
      <c r="AA228" s="18">
        <f>SUM(AA230:AA232)</f>
        <v>0</v>
      </c>
      <c r="AB228" s="18">
        <f>SUM(AB230:AB232)</f>
        <v>28426.5</v>
      </c>
      <c r="AC228" s="18">
        <f>SUM(AC230:AC232)</f>
        <v>2034.7</v>
      </c>
      <c r="AD228" s="81">
        <f>SUM(AE228:AG228)</f>
        <v>30461.200000000001</v>
      </c>
      <c r="AE228" s="18">
        <f>SUM(AE230:AE232)</f>
        <v>0</v>
      </c>
      <c r="AF228" s="18">
        <f>SUM(AF230:AF232)</f>
        <v>28426.5</v>
      </c>
      <c r="AG228" s="18">
        <f>SUM(AG230:AG232)</f>
        <v>2034.7</v>
      </c>
      <c r="AH228" s="20">
        <f>SUM(AI228:AN228)</f>
        <v>1</v>
      </c>
      <c r="AI228" s="16">
        <f t="shared" ref="AI228:AN228" si="207">SUM(AI230:AI232)</f>
        <v>0</v>
      </c>
      <c r="AJ228" s="16">
        <f t="shared" si="207"/>
        <v>0</v>
      </c>
      <c r="AK228" s="16">
        <f t="shared" si="207"/>
        <v>0</v>
      </c>
      <c r="AL228" s="16">
        <f t="shared" si="207"/>
        <v>0</v>
      </c>
      <c r="AM228" s="16">
        <f t="shared" si="207"/>
        <v>0</v>
      </c>
      <c r="AN228" s="16">
        <f t="shared" si="207"/>
        <v>1</v>
      </c>
      <c r="AO228" s="15"/>
      <c r="AP228" s="15"/>
      <c r="AQ228" s="15"/>
    </row>
    <row r="229" spans="2:43" ht="19.5" customHeight="1" x14ac:dyDescent="0.25">
      <c r="B229" s="11" t="s">
        <v>46</v>
      </c>
      <c r="C229" s="35" t="s">
        <v>2</v>
      </c>
      <c r="D229" s="33"/>
      <c r="E229" s="196"/>
      <c r="F229" s="33"/>
      <c r="G229" s="34"/>
      <c r="H229" s="4"/>
      <c r="I229" s="4"/>
      <c r="J229" s="4"/>
      <c r="K229" s="4"/>
      <c r="L229" s="4"/>
      <c r="M229" s="4"/>
      <c r="N229" s="4"/>
      <c r="O229" s="183"/>
      <c r="P229" s="4"/>
      <c r="Q229" s="33"/>
      <c r="R229" s="3"/>
      <c r="S229" s="3"/>
      <c r="T229" s="3"/>
      <c r="U229" s="3"/>
      <c r="V229" s="7"/>
      <c r="W229" s="6"/>
      <c r="X229" s="6"/>
      <c r="Y229" s="6"/>
      <c r="Z229" s="7"/>
      <c r="AA229" s="6"/>
      <c r="AB229" s="6"/>
      <c r="AC229" s="6"/>
      <c r="AD229" s="7"/>
      <c r="AE229" s="6"/>
      <c r="AF229" s="6"/>
      <c r="AG229" s="6"/>
      <c r="AH229" s="5"/>
      <c r="AI229" s="4"/>
      <c r="AJ229" s="4"/>
      <c r="AK229" s="4"/>
      <c r="AL229" s="4"/>
      <c r="AM229" s="4"/>
      <c r="AN229" s="4"/>
      <c r="AO229" s="3"/>
      <c r="AP229" s="3"/>
      <c r="AQ229" s="3"/>
    </row>
    <row r="230" spans="2:43" ht="84.75" customHeight="1" x14ac:dyDescent="0.25">
      <c r="B230" s="11" t="s">
        <v>46</v>
      </c>
      <c r="C230" s="10" t="s">
        <v>52</v>
      </c>
      <c r="D230" s="12">
        <v>1</v>
      </c>
      <c r="E230" s="12">
        <v>1</v>
      </c>
      <c r="F230" s="33">
        <f>SUM(G230:N230)</f>
        <v>0</v>
      </c>
      <c r="G230" s="13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183">
        <v>1</v>
      </c>
      <c r="P230" s="4">
        <v>0</v>
      </c>
      <c r="Q230" s="33">
        <f>SUM(R230:U230)</f>
        <v>0</v>
      </c>
      <c r="R230" s="3">
        <v>0</v>
      </c>
      <c r="S230" s="3">
        <v>0</v>
      </c>
      <c r="T230" s="3">
        <v>0</v>
      </c>
      <c r="U230" s="3">
        <v>0</v>
      </c>
      <c r="V230" s="82">
        <f>SUM(W230:Y230)</f>
        <v>18614.8</v>
      </c>
      <c r="W230" s="6">
        <v>0</v>
      </c>
      <c r="X230" s="6">
        <v>18428.5</v>
      </c>
      <c r="Y230" s="6">
        <v>186.3</v>
      </c>
      <c r="Z230" s="82">
        <f>SUM(AA230:AC230)</f>
        <v>18614.8</v>
      </c>
      <c r="AA230" s="6">
        <v>0</v>
      </c>
      <c r="AB230" s="6">
        <v>18428.5</v>
      </c>
      <c r="AC230" s="6">
        <v>186.3</v>
      </c>
      <c r="AD230" s="82">
        <f>SUM(AE230:AG230)</f>
        <v>18614.8</v>
      </c>
      <c r="AE230" s="6">
        <v>0</v>
      </c>
      <c r="AF230" s="6">
        <v>18428.5</v>
      </c>
      <c r="AG230" s="6">
        <v>186.3</v>
      </c>
      <c r="AH230" s="196">
        <f>SUM(AI230:AN230)</f>
        <v>0</v>
      </c>
      <c r="AI230" s="183">
        <v>0</v>
      </c>
      <c r="AJ230" s="183">
        <v>0</v>
      </c>
      <c r="AK230" s="183">
        <v>0</v>
      </c>
      <c r="AL230" s="183">
        <v>0</v>
      </c>
      <c r="AM230" s="183">
        <v>0</v>
      </c>
      <c r="AN230" s="183">
        <v>0</v>
      </c>
      <c r="AO230" s="3" t="s">
        <v>298</v>
      </c>
      <c r="AP230" s="3" t="s">
        <v>307</v>
      </c>
      <c r="AQ230" s="3"/>
    </row>
    <row r="231" spans="2:43" ht="62.45" customHeight="1" x14ac:dyDescent="0.25">
      <c r="B231" s="11" t="s">
        <v>46</v>
      </c>
      <c r="C231" s="10" t="s">
        <v>51</v>
      </c>
      <c r="D231" s="33">
        <v>1</v>
      </c>
      <c r="E231" s="196">
        <v>1</v>
      </c>
      <c r="F231" s="33">
        <f>SUM(G231:N231)</f>
        <v>0</v>
      </c>
      <c r="G231" s="3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183">
        <v>1</v>
      </c>
      <c r="P231" s="4">
        <v>0</v>
      </c>
      <c r="Q231" s="33">
        <f>SUM(R231:U231)</f>
        <v>0</v>
      </c>
      <c r="R231" s="3">
        <v>0</v>
      </c>
      <c r="S231" s="3">
        <v>0</v>
      </c>
      <c r="T231" s="3">
        <v>0</v>
      </c>
      <c r="U231" s="3">
        <v>0</v>
      </c>
      <c r="V231" s="82">
        <f>SUM(W231:Y231)</f>
        <v>12728.54</v>
      </c>
      <c r="W231" s="6">
        <v>0</v>
      </c>
      <c r="X231" s="6">
        <v>10747.84</v>
      </c>
      <c r="Y231" s="6">
        <v>1980.7</v>
      </c>
      <c r="Z231" s="82">
        <f>SUM(AA231:AC231)</f>
        <v>11846.4</v>
      </c>
      <c r="AA231" s="6">
        <v>0</v>
      </c>
      <c r="AB231" s="6">
        <v>9998</v>
      </c>
      <c r="AC231" s="6">
        <v>1848.4</v>
      </c>
      <c r="AD231" s="82">
        <f>SUM(AE231:AG231)</f>
        <v>11846.4</v>
      </c>
      <c r="AE231" s="6">
        <v>0</v>
      </c>
      <c r="AF231" s="6">
        <v>9998</v>
      </c>
      <c r="AG231" s="6">
        <v>1848.4</v>
      </c>
      <c r="AH231" s="196">
        <f>SUM(AI231:AN231)</f>
        <v>1</v>
      </c>
      <c r="AI231" s="183">
        <v>0</v>
      </c>
      <c r="AJ231" s="183">
        <v>0</v>
      </c>
      <c r="AK231" s="183">
        <v>0</v>
      </c>
      <c r="AL231" s="183">
        <v>0</v>
      </c>
      <c r="AM231" s="183">
        <v>0</v>
      </c>
      <c r="AN231" s="183">
        <v>1</v>
      </c>
      <c r="AO231" s="3" t="s">
        <v>308</v>
      </c>
      <c r="AP231" s="3" t="s">
        <v>308</v>
      </c>
      <c r="AQ231" s="3"/>
    </row>
    <row r="232" spans="2:43" ht="74.25" customHeight="1" x14ac:dyDescent="0.25">
      <c r="B232" s="11" t="s">
        <v>46</v>
      </c>
      <c r="C232" s="10" t="s">
        <v>50</v>
      </c>
      <c r="D232" s="33">
        <v>0</v>
      </c>
      <c r="E232" s="196">
        <v>0</v>
      </c>
      <c r="F232" s="33">
        <f>SUM(G232:N232)</f>
        <v>1</v>
      </c>
      <c r="G232" s="34">
        <v>0</v>
      </c>
      <c r="H232" s="120">
        <v>1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183">
        <v>0</v>
      </c>
      <c r="P232" s="4">
        <v>0</v>
      </c>
      <c r="Q232" s="33">
        <f>SUM(R232:U232)</f>
        <v>0</v>
      </c>
      <c r="R232" s="3">
        <v>0</v>
      </c>
      <c r="S232" s="3">
        <v>0</v>
      </c>
      <c r="T232" s="3">
        <v>0</v>
      </c>
      <c r="U232" s="3">
        <v>0</v>
      </c>
      <c r="V232" s="82">
        <f>SUM(W232:Y232)</f>
        <v>0</v>
      </c>
      <c r="W232" s="6">
        <v>0</v>
      </c>
      <c r="X232" s="6">
        <v>0</v>
      </c>
      <c r="Y232" s="6">
        <v>0</v>
      </c>
      <c r="Z232" s="82">
        <f>SUM(AA232:AC232)</f>
        <v>0</v>
      </c>
      <c r="AA232" s="6">
        <v>0</v>
      </c>
      <c r="AB232" s="6">
        <v>0</v>
      </c>
      <c r="AC232" s="6">
        <v>0</v>
      </c>
      <c r="AD232" s="82">
        <f>SUM(AE232:AG232)</f>
        <v>0</v>
      </c>
      <c r="AE232" s="6">
        <v>0</v>
      </c>
      <c r="AF232" s="6">
        <v>0</v>
      </c>
      <c r="AG232" s="6">
        <v>0</v>
      </c>
      <c r="AH232" s="33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3"/>
      <c r="AP232" s="3"/>
      <c r="AQ232" s="3"/>
    </row>
    <row r="233" spans="2:43" ht="65.25" customHeight="1" x14ac:dyDescent="0.25">
      <c r="B233" s="24" t="s">
        <v>46</v>
      </c>
      <c r="C233" s="23" t="s">
        <v>49</v>
      </c>
      <c r="D233" s="22">
        <f>IF(E233&gt;0,1,0)</f>
        <v>1</v>
      </c>
      <c r="E233" s="22">
        <f>SUM(E235:E237)</f>
        <v>1</v>
      </c>
      <c r="F233" s="20">
        <f>SUM(G233:N233)</f>
        <v>2</v>
      </c>
      <c r="G233" s="78">
        <f t="shared" ref="G233:P233" si="208">SUM(G235:G237)</f>
        <v>0</v>
      </c>
      <c r="H233" s="78">
        <f t="shared" si="208"/>
        <v>0</v>
      </c>
      <c r="I233" s="78">
        <f t="shared" si="208"/>
        <v>0</v>
      </c>
      <c r="J233" s="78">
        <f t="shared" si="208"/>
        <v>0</v>
      </c>
      <c r="K233" s="78">
        <f t="shared" si="208"/>
        <v>0</v>
      </c>
      <c r="L233" s="78">
        <f t="shared" si="208"/>
        <v>2</v>
      </c>
      <c r="M233" s="78">
        <f t="shared" si="208"/>
        <v>0</v>
      </c>
      <c r="N233" s="78">
        <f t="shared" si="208"/>
        <v>0</v>
      </c>
      <c r="O233" s="16">
        <f t="shared" si="208"/>
        <v>1</v>
      </c>
      <c r="P233" s="16">
        <f t="shared" si="208"/>
        <v>0</v>
      </c>
      <c r="Q233" s="92">
        <f>SUM(R233:U233)</f>
        <v>0</v>
      </c>
      <c r="R233" s="15">
        <f>SUM(R235:R237)</f>
        <v>0</v>
      </c>
      <c r="S233" s="15">
        <f>SUM(S235:S237)</f>
        <v>0</v>
      </c>
      <c r="T233" s="15">
        <f>SUM(T235:T237)</f>
        <v>0</v>
      </c>
      <c r="U233" s="15">
        <f>SUM(U235:U237)</f>
        <v>0</v>
      </c>
      <c r="V233" s="81">
        <f>SUM(W233:Y233)</f>
        <v>1729.1</v>
      </c>
      <c r="W233" s="91">
        <f>SUM(W235:W236)</f>
        <v>0</v>
      </c>
      <c r="X233" s="91">
        <f>SUM(X235:X236)</f>
        <v>1729.1</v>
      </c>
      <c r="Y233" s="91">
        <f>SUM(Y235:Y236)</f>
        <v>0</v>
      </c>
      <c r="Z233" s="81">
        <f>SUM(AA233:AC233)</f>
        <v>1729.1</v>
      </c>
      <c r="AA233" s="18">
        <f>SUM(AA235+AA236+AA237)</f>
        <v>0</v>
      </c>
      <c r="AB233" s="18">
        <f>SUM(AB235+AB236+AB237)</f>
        <v>1729.1</v>
      </c>
      <c r="AC233" s="18">
        <f>SUM(AC235+AC236+AC237)</f>
        <v>0</v>
      </c>
      <c r="AD233" s="81">
        <f>SUM(AE233:AG233)</f>
        <v>1729.1</v>
      </c>
      <c r="AE233" s="18">
        <f>SUM(AE235:AE237)</f>
        <v>0</v>
      </c>
      <c r="AF233" s="18">
        <f>SUM(AF235:AF237)</f>
        <v>1729.1</v>
      </c>
      <c r="AG233" s="18">
        <f>SUM(AG235:AG237)</f>
        <v>0</v>
      </c>
      <c r="AH233" s="20">
        <f>SUM(AI233:AN233)</f>
        <v>0</v>
      </c>
      <c r="AI233" s="16">
        <f t="shared" ref="AI233:AN233" si="209">SUM(AI235:AI237)</f>
        <v>0</v>
      </c>
      <c r="AJ233" s="16">
        <f t="shared" si="209"/>
        <v>0</v>
      </c>
      <c r="AK233" s="16">
        <f t="shared" si="209"/>
        <v>0</v>
      </c>
      <c r="AL233" s="16">
        <f t="shared" si="209"/>
        <v>0</v>
      </c>
      <c r="AM233" s="16">
        <f t="shared" si="209"/>
        <v>0</v>
      </c>
      <c r="AN233" s="16">
        <f t="shared" si="209"/>
        <v>0</v>
      </c>
      <c r="AO233" s="15"/>
      <c r="AP233" s="15"/>
      <c r="AQ233" s="15"/>
    </row>
    <row r="234" spans="2:43" ht="27.75" customHeight="1" x14ac:dyDescent="0.25">
      <c r="B234" s="11" t="s">
        <v>46</v>
      </c>
      <c r="C234" s="35" t="s">
        <v>2</v>
      </c>
      <c r="D234" s="33"/>
      <c r="E234" s="196"/>
      <c r="F234" s="33"/>
      <c r="G234" s="34"/>
      <c r="H234" s="4"/>
      <c r="I234" s="4"/>
      <c r="J234" s="4"/>
      <c r="K234" s="4"/>
      <c r="L234" s="4"/>
      <c r="M234" s="4"/>
      <c r="N234" s="4"/>
      <c r="O234" s="183"/>
      <c r="P234" s="4"/>
      <c r="Q234" s="33"/>
      <c r="R234" s="3"/>
      <c r="S234" s="3"/>
      <c r="T234" s="3"/>
      <c r="U234" s="3"/>
      <c r="V234" s="7"/>
      <c r="W234" s="6"/>
      <c r="X234" s="6"/>
      <c r="Y234" s="6"/>
      <c r="Z234" s="7"/>
      <c r="AA234" s="6"/>
      <c r="AB234" s="6"/>
      <c r="AC234" s="6"/>
      <c r="AD234" s="7"/>
      <c r="AE234" s="6"/>
      <c r="AF234" s="6"/>
      <c r="AG234" s="6"/>
      <c r="AH234" s="5"/>
      <c r="AI234" s="4"/>
      <c r="AJ234" s="4"/>
      <c r="AK234" s="4"/>
      <c r="AL234" s="4"/>
      <c r="AM234" s="4"/>
      <c r="AN234" s="4"/>
      <c r="AO234" s="3"/>
      <c r="AP234" s="3"/>
      <c r="AQ234" s="3"/>
    </row>
    <row r="235" spans="2:43" ht="95.25" customHeight="1" x14ac:dyDescent="0.25">
      <c r="B235" s="11" t="s">
        <v>46</v>
      </c>
      <c r="C235" s="10" t="s">
        <v>48</v>
      </c>
      <c r="D235" s="33">
        <v>0</v>
      </c>
      <c r="E235" s="196">
        <v>0</v>
      </c>
      <c r="F235" s="33">
        <f>SUM(G235:N235)</f>
        <v>1</v>
      </c>
      <c r="G235" s="3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1</v>
      </c>
      <c r="M235" s="4">
        <v>0</v>
      </c>
      <c r="N235" s="4">
        <v>0</v>
      </c>
      <c r="O235" s="183">
        <v>0</v>
      </c>
      <c r="P235" s="4">
        <v>0</v>
      </c>
      <c r="Q235" s="33">
        <v>0</v>
      </c>
      <c r="R235" s="3">
        <v>0</v>
      </c>
      <c r="S235" s="3">
        <v>0</v>
      </c>
      <c r="T235" s="3">
        <v>0</v>
      </c>
      <c r="U235" s="3">
        <v>0</v>
      </c>
      <c r="V235" s="82">
        <f>SUM(W235:Y235)</f>
        <v>0</v>
      </c>
      <c r="W235" s="6">
        <v>0</v>
      </c>
      <c r="X235" s="6">
        <v>0</v>
      </c>
      <c r="Y235" s="6">
        <v>0</v>
      </c>
      <c r="Z235" s="82">
        <f>SUM(AA235:AC235)</f>
        <v>0</v>
      </c>
      <c r="AA235" s="6">
        <v>0</v>
      </c>
      <c r="AB235" s="6">
        <v>0</v>
      </c>
      <c r="AC235" s="6">
        <v>0</v>
      </c>
      <c r="AD235" s="82">
        <f>SUM(AE235:AG235)</f>
        <v>0</v>
      </c>
      <c r="AE235" s="6">
        <v>0</v>
      </c>
      <c r="AF235" s="6">
        <v>0</v>
      </c>
      <c r="AG235" s="6">
        <v>0</v>
      </c>
      <c r="AH235" s="33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3"/>
      <c r="AP235" s="3"/>
      <c r="AQ235" s="3"/>
    </row>
    <row r="236" spans="2:43" ht="52.5" customHeight="1" x14ac:dyDescent="0.25">
      <c r="B236" s="11" t="s">
        <v>46</v>
      </c>
      <c r="C236" s="10" t="s">
        <v>47</v>
      </c>
      <c r="D236" s="33">
        <v>1</v>
      </c>
      <c r="E236" s="196">
        <v>1</v>
      </c>
      <c r="F236" s="33">
        <f>SUM(G236:N236)</f>
        <v>0</v>
      </c>
      <c r="G236" s="3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183">
        <v>1</v>
      </c>
      <c r="P236" s="4">
        <v>0</v>
      </c>
      <c r="Q236" s="33">
        <f>SUM(R236:U236)</f>
        <v>0</v>
      </c>
      <c r="R236" s="3">
        <v>0</v>
      </c>
      <c r="S236" s="3">
        <v>0</v>
      </c>
      <c r="T236" s="3">
        <v>0</v>
      </c>
      <c r="U236" s="3">
        <v>0</v>
      </c>
      <c r="V236" s="82">
        <f>SUM(W236:Y236)</f>
        <v>1729.1</v>
      </c>
      <c r="W236" s="6">
        <v>0</v>
      </c>
      <c r="X236" s="6">
        <v>1729.1</v>
      </c>
      <c r="Y236" s="6">
        <v>0</v>
      </c>
      <c r="Z236" s="82">
        <f>SUM(AA236:AC236)</f>
        <v>1729.1</v>
      </c>
      <c r="AA236" s="6">
        <v>0</v>
      </c>
      <c r="AB236" s="6">
        <v>1729.1</v>
      </c>
      <c r="AC236" s="6">
        <v>0</v>
      </c>
      <c r="AD236" s="82">
        <f>SUM(AE236:AG236)</f>
        <v>1729.1</v>
      </c>
      <c r="AE236" s="6">
        <v>0</v>
      </c>
      <c r="AF236" s="6">
        <v>1729.1</v>
      </c>
      <c r="AG236" s="6">
        <v>0</v>
      </c>
      <c r="AH236" s="33">
        <f>SUM(AI236:AN236)</f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184" t="s">
        <v>316</v>
      </c>
      <c r="AP236" s="184" t="s">
        <v>316</v>
      </c>
      <c r="AQ236" s="3"/>
    </row>
    <row r="237" spans="2:43" ht="51.75" x14ac:dyDescent="0.25">
      <c r="B237" s="72" t="s">
        <v>46</v>
      </c>
      <c r="C237" s="71" t="s">
        <v>45</v>
      </c>
      <c r="D237" s="90">
        <v>0</v>
      </c>
      <c r="E237" s="225">
        <v>0</v>
      </c>
      <c r="F237" s="33">
        <f>SUM(G237:N237)</f>
        <v>1</v>
      </c>
      <c r="G237" s="199">
        <v>0</v>
      </c>
      <c r="H237" s="199">
        <v>0</v>
      </c>
      <c r="I237" s="199">
        <v>0</v>
      </c>
      <c r="J237" s="199">
        <v>0</v>
      </c>
      <c r="K237" s="199">
        <v>0</v>
      </c>
      <c r="L237" s="199">
        <v>1</v>
      </c>
      <c r="M237" s="199">
        <v>0</v>
      </c>
      <c r="N237" s="199">
        <v>0</v>
      </c>
      <c r="O237" s="199">
        <v>0</v>
      </c>
      <c r="P237" s="66">
        <v>0</v>
      </c>
      <c r="Q237" s="33">
        <f>SUM(R237:U237)</f>
        <v>0</v>
      </c>
      <c r="R237" s="65">
        <v>0</v>
      </c>
      <c r="S237" s="65">
        <v>0</v>
      </c>
      <c r="T237" s="65">
        <v>0</v>
      </c>
      <c r="U237" s="65">
        <v>0</v>
      </c>
      <c r="V237" s="82">
        <f>SUM(W237:Y237)</f>
        <v>0</v>
      </c>
      <c r="W237" s="67">
        <v>0</v>
      </c>
      <c r="X237" s="67">
        <v>0</v>
      </c>
      <c r="Y237" s="67">
        <v>0</v>
      </c>
      <c r="Z237" s="82">
        <f>SUM(AA237:AC237)</f>
        <v>0</v>
      </c>
      <c r="AA237" s="67">
        <v>0</v>
      </c>
      <c r="AB237" s="67">
        <v>0</v>
      </c>
      <c r="AC237" s="67">
        <v>0</v>
      </c>
      <c r="AD237" s="82">
        <f>SUM(AE237:AG237)</f>
        <v>0</v>
      </c>
      <c r="AE237" s="67">
        <v>0</v>
      </c>
      <c r="AF237" s="67">
        <v>0</v>
      </c>
      <c r="AG237" s="67">
        <v>0</v>
      </c>
      <c r="AH237" s="33">
        <v>0</v>
      </c>
      <c r="AI237" s="66">
        <v>0</v>
      </c>
      <c r="AJ237" s="66">
        <v>0</v>
      </c>
      <c r="AK237" s="66">
        <v>0</v>
      </c>
      <c r="AL237" s="66">
        <v>0</v>
      </c>
      <c r="AM237" s="66">
        <v>0</v>
      </c>
      <c r="AN237" s="66">
        <v>0</v>
      </c>
      <c r="AO237" s="65"/>
      <c r="AP237" s="65"/>
      <c r="AQ237" s="65"/>
    </row>
    <row r="238" spans="2:43" s="64" customFormat="1" ht="111.75" customHeight="1" x14ac:dyDescent="0.25">
      <c r="B238" s="32" t="s">
        <v>27</v>
      </c>
      <c r="C238" s="31" t="s">
        <v>44</v>
      </c>
      <c r="D238" s="27">
        <f>IF(E238&gt;0,1,0)</f>
        <v>0</v>
      </c>
      <c r="E238" s="48">
        <f>E239+E243+E247+E255</f>
        <v>0</v>
      </c>
      <c r="F238" s="48">
        <f>SUM(G238:N238)</f>
        <v>12</v>
      </c>
      <c r="G238" s="47">
        <f t="shared" ref="G238:P238" si="210">G239+G243+G247+G255</f>
        <v>2</v>
      </c>
      <c r="H238" s="47">
        <f t="shared" si="210"/>
        <v>7</v>
      </c>
      <c r="I238" s="47">
        <f t="shared" si="210"/>
        <v>2</v>
      </c>
      <c r="J238" s="47">
        <f t="shared" si="210"/>
        <v>1</v>
      </c>
      <c r="K238" s="47">
        <f t="shared" si="210"/>
        <v>0</v>
      </c>
      <c r="L238" s="47">
        <f t="shared" si="210"/>
        <v>0</v>
      </c>
      <c r="M238" s="47">
        <f t="shared" si="210"/>
        <v>0</v>
      </c>
      <c r="N238" s="47">
        <f t="shared" si="210"/>
        <v>0</v>
      </c>
      <c r="O238" s="47">
        <f t="shared" si="210"/>
        <v>0</v>
      </c>
      <c r="P238" s="47">
        <f t="shared" si="210"/>
        <v>0</v>
      </c>
      <c r="Q238" s="48">
        <f>SUM(R238:U238)</f>
        <v>0</v>
      </c>
      <c r="R238" s="47">
        <f>R239+R243+R247+R255</f>
        <v>0</v>
      </c>
      <c r="S238" s="47">
        <f>S239+S243+S247+S255</f>
        <v>0</v>
      </c>
      <c r="T238" s="47">
        <f>T239+T243+T247+T255</f>
        <v>0</v>
      </c>
      <c r="U238" s="47">
        <f>U239+U243+U247+U255</f>
        <v>0</v>
      </c>
      <c r="V238" s="50">
        <f>SUM(W238:Y238)</f>
        <v>0</v>
      </c>
      <c r="W238" s="49">
        <f>W239+W243+W247+W255</f>
        <v>0</v>
      </c>
      <c r="X238" s="49">
        <f>X239+X243+X247+X255</f>
        <v>0</v>
      </c>
      <c r="Y238" s="49">
        <f>Y239+Y243+Y247+Y255</f>
        <v>0</v>
      </c>
      <c r="Z238" s="50">
        <f>SUM(AA238:AC238)</f>
        <v>0</v>
      </c>
      <c r="AA238" s="49">
        <f>AA239+AA243+AA247+AA255</f>
        <v>0</v>
      </c>
      <c r="AB238" s="49">
        <f>AB239+AB243+AB247+AB255</f>
        <v>0</v>
      </c>
      <c r="AC238" s="49">
        <f>AC239+AC243+AC247+AC255</f>
        <v>0</v>
      </c>
      <c r="AD238" s="50">
        <f>SUM(AE238:AG238)</f>
        <v>0</v>
      </c>
      <c r="AE238" s="49">
        <f>AE239+AE243+AE247+AE255</f>
        <v>0</v>
      </c>
      <c r="AF238" s="49">
        <f>AF239+AF243+AF247+AF255</f>
        <v>0</v>
      </c>
      <c r="AG238" s="49">
        <f>AG239+AG243+AG247+AG255</f>
        <v>0</v>
      </c>
      <c r="AH238" s="48">
        <f>SUM(AI238:AN238)</f>
        <v>0</v>
      </c>
      <c r="AI238" s="47">
        <f t="shared" ref="AI238:AN238" si="211">AI239+AI243+AI247+AI255</f>
        <v>0</v>
      </c>
      <c r="AJ238" s="47">
        <f t="shared" si="211"/>
        <v>0</v>
      </c>
      <c r="AK238" s="47">
        <f t="shared" si="211"/>
        <v>0</v>
      </c>
      <c r="AL238" s="47">
        <f t="shared" si="211"/>
        <v>0</v>
      </c>
      <c r="AM238" s="47">
        <f t="shared" si="211"/>
        <v>0</v>
      </c>
      <c r="AN238" s="47">
        <f t="shared" si="211"/>
        <v>0</v>
      </c>
      <c r="AO238" s="46"/>
      <c r="AP238" s="46"/>
      <c r="AQ238" s="46"/>
    </row>
    <row r="239" spans="2:43" ht="57" x14ac:dyDescent="0.25">
      <c r="B239" s="89" t="s">
        <v>27</v>
      </c>
      <c r="C239" s="88" t="s">
        <v>43</v>
      </c>
      <c r="D239" s="43">
        <f>IF(E239&gt;0,1,0)</f>
        <v>0</v>
      </c>
      <c r="E239" s="87">
        <f>SUM(E241:E242)</f>
        <v>0</v>
      </c>
      <c r="F239" s="41">
        <f>SUM(G239:N239)</f>
        <v>2</v>
      </c>
      <c r="G239" s="84">
        <f t="shared" ref="G239:P239" si="212">SUM(G241:G242)</f>
        <v>0</v>
      </c>
      <c r="H239" s="84">
        <f t="shared" si="212"/>
        <v>2</v>
      </c>
      <c r="I239" s="84">
        <f t="shared" si="212"/>
        <v>0</v>
      </c>
      <c r="J239" s="84">
        <f t="shared" si="212"/>
        <v>0</v>
      </c>
      <c r="K239" s="84">
        <f t="shared" si="212"/>
        <v>0</v>
      </c>
      <c r="L239" s="84">
        <f t="shared" si="212"/>
        <v>0</v>
      </c>
      <c r="M239" s="84">
        <f t="shared" si="212"/>
        <v>0</v>
      </c>
      <c r="N239" s="84">
        <f t="shared" si="212"/>
        <v>0</v>
      </c>
      <c r="O239" s="84">
        <f t="shared" si="212"/>
        <v>0</v>
      </c>
      <c r="P239" s="84">
        <f t="shared" si="212"/>
        <v>0</v>
      </c>
      <c r="Q239" s="87">
        <f>SUM(R239:U239)</f>
        <v>0</v>
      </c>
      <c r="R239" s="84">
        <f>SUM(R241:R242)</f>
        <v>0</v>
      </c>
      <c r="S239" s="84">
        <f>SUM(S241:S242)</f>
        <v>0</v>
      </c>
      <c r="T239" s="84">
        <f>SUM(T241:T242)</f>
        <v>0</v>
      </c>
      <c r="U239" s="84">
        <f>SUM(U241:U242)</f>
        <v>0</v>
      </c>
      <c r="V239" s="86">
        <f>SUM(W239:Y239)</f>
        <v>0</v>
      </c>
      <c r="W239" s="85">
        <f>SUM(W241:W242)</f>
        <v>0</v>
      </c>
      <c r="X239" s="85">
        <f>SUM(X241:X242)</f>
        <v>0</v>
      </c>
      <c r="Y239" s="85">
        <f>SUM(Y241:Y242)</f>
        <v>0</v>
      </c>
      <c r="Z239" s="86">
        <f>SUM(AA239:AC239)</f>
        <v>0</v>
      </c>
      <c r="AA239" s="85">
        <f>SUM(AA241:AA242)</f>
        <v>0</v>
      </c>
      <c r="AB239" s="85">
        <f>SUM(AB241:AB242)</f>
        <v>0</v>
      </c>
      <c r="AC239" s="85">
        <f>SUM(AC241:AC242)</f>
        <v>0</v>
      </c>
      <c r="AD239" s="86">
        <f>SUM(AE239:AG239)</f>
        <v>0</v>
      </c>
      <c r="AE239" s="85">
        <f>SUM(AE241:AE242)</f>
        <v>0</v>
      </c>
      <c r="AF239" s="85">
        <f>SUM(AF241:AF242)</f>
        <v>0</v>
      </c>
      <c r="AG239" s="85">
        <f>SUM(AG241:AG242)</f>
        <v>0</v>
      </c>
      <c r="AH239" s="41">
        <f>SUM(AI239:AN239)</f>
        <v>0</v>
      </c>
      <c r="AI239" s="84">
        <f t="shared" ref="AI239:AN239" si="213">SUM(AI241:AI242)</f>
        <v>0</v>
      </c>
      <c r="AJ239" s="84">
        <f t="shared" si="213"/>
        <v>0</v>
      </c>
      <c r="AK239" s="84">
        <f t="shared" si="213"/>
        <v>0</v>
      </c>
      <c r="AL239" s="84">
        <f t="shared" si="213"/>
        <v>0</v>
      </c>
      <c r="AM239" s="84">
        <f t="shared" si="213"/>
        <v>0</v>
      </c>
      <c r="AN239" s="84">
        <f t="shared" si="213"/>
        <v>0</v>
      </c>
      <c r="AO239" s="83"/>
      <c r="AP239" s="83"/>
      <c r="AQ239" s="83"/>
    </row>
    <row r="240" spans="2:43" ht="24.75" customHeight="1" x14ac:dyDescent="0.25">
      <c r="B240" s="11" t="s">
        <v>27</v>
      </c>
      <c r="C240" s="35" t="s">
        <v>2</v>
      </c>
      <c r="D240" s="33"/>
      <c r="E240" s="196"/>
      <c r="F240" s="33"/>
      <c r="G240" s="34"/>
      <c r="H240" s="4"/>
      <c r="I240" s="4"/>
      <c r="J240" s="4"/>
      <c r="K240" s="4"/>
      <c r="L240" s="4"/>
      <c r="M240" s="4"/>
      <c r="N240" s="4"/>
      <c r="O240" s="183"/>
      <c r="P240" s="4"/>
      <c r="Q240" s="33"/>
      <c r="R240" s="3"/>
      <c r="S240" s="3"/>
      <c r="T240" s="3"/>
      <c r="U240" s="3"/>
      <c r="V240" s="7"/>
      <c r="W240" s="6"/>
      <c r="X240" s="6"/>
      <c r="Y240" s="6"/>
      <c r="Z240" s="7"/>
      <c r="AA240" s="6"/>
      <c r="AB240" s="6"/>
      <c r="AC240" s="6"/>
      <c r="AD240" s="7"/>
      <c r="AE240" s="6"/>
      <c r="AF240" s="6"/>
      <c r="AG240" s="6"/>
      <c r="AH240" s="5"/>
      <c r="AI240" s="4"/>
      <c r="AJ240" s="4"/>
      <c r="AK240" s="4"/>
      <c r="AL240" s="4"/>
      <c r="AM240" s="4"/>
      <c r="AN240" s="4"/>
      <c r="AO240" s="3"/>
      <c r="AP240" s="3"/>
      <c r="AQ240" s="3"/>
    </row>
    <row r="241" spans="1:43" s="2" customFormat="1" ht="46.5" customHeight="1" x14ac:dyDescent="0.25">
      <c r="B241" s="11" t="s">
        <v>27</v>
      </c>
      <c r="C241" s="10" t="s">
        <v>42</v>
      </c>
      <c r="D241" s="5">
        <v>0</v>
      </c>
      <c r="E241" s="194">
        <v>0</v>
      </c>
      <c r="F241" s="33">
        <f>SUBTOTAL(9,G241:N241)</f>
        <v>1</v>
      </c>
      <c r="G241" s="4">
        <v>0</v>
      </c>
      <c r="H241" s="4">
        <v>1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183">
        <v>0</v>
      </c>
      <c r="P241" s="4">
        <v>0</v>
      </c>
      <c r="Q241" s="33">
        <f>SUM(R241:U241)</f>
        <v>0</v>
      </c>
      <c r="R241" s="3">
        <v>0</v>
      </c>
      <c r="S241" s="3">
        <v>0</v>
      </c>
      <c r="T241" s="3">
        <v>0</v>
      </c>
      <c r="U241" s="3">
        <v>0</v>
      </c>
      <c r="V241" s="82">
        <f>SUM(W241:Y241)</f>
        <v>0</v>
      </c>
      <c r="W241" s="6">
        <v>0</v>
      </c>
      <c r="X241" s="6">
        <v>0</v>
      </c>
      <c r="Y241" s="6">
        <v>0</v>
      </c>
      <c r="Z241" s="82">
        <f>SUM(AA241:AC241)</f>
        <v>0</v>
      </c>
      <c r="AA241" s="6">
        <v>0</v>
      </c>
      <c r="AB241" s="6">
        <v>0</v>
      </c>
      <c r="AC241" s="6">
        <v>0</v>
      </c>
      <c r="AD241" s="82">
        <f>SUM(AE241:AG241)</f>
        <v>0</v>
      </c>
      <c r="AE241" s="6">
        <v>0</v>
      </c>
      <c r="AF241" s="6">
        <v>0</v>
      </c>
      <c r="AG241" s="6">
        <v>0</v>
      </c>
      <c r="AH241" s="33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3"/>
      <c r="AP241" s="3"/>
      <c r="AQ241" s="3"/>
    </row>
    <row r="242" spans="1:43" ht="64.5" x14ac:dyDescent="0.25">
      <c r="B242" s="11" t="s">
        <v>27</v>
      </c>
      <c r="C242" s="10" t="s">
        <v>41</v>
      </c>
      <c r="D242" s="33">
        <v>0</v>
      </c>
      <c r="E242" s="196">
        <v>0</v>
      </c>
      <c r="F242" s="33">
        <f>SUM(G242:N242)</f>
        <v>1</v>
      </c>
      <c r="G242" s="34">
        <v>0</v>
      </c>
      <c r="H242" s="4">
        <v>1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183">
        <v>0</v>
      </c>
      <c r="P242" s="4">
        <v>0</v>
      </c>
      <c r="Q242" s="33">
        <f>SUM(R242:U242)</f>
        <v>0</v>
      </c>
      <c r="R242" s="3">
        <v>0</v>
      </c>
      <c r="S242" s="3">
        <v>0</v>
      </c>
      <c r="T242" s="3">
        <v>0</v>
      </c>
      <c r="U242" s="3">
        <v>0</v>
      </c>
      <c r="V242" s="82">
        <f>SUM(W242:Y242)</f>
        <v>0</v>
      </c>
      <c r="W242" s="6">
        <v>0</v>
      </c>
      <c r="X242" s="6">
        <v>0</v>
      </c>
      <c r="Y242" s="6">
        <v>0</v>
      </c>
      <c r="Z242" s="82">
        <f>SUM(AA242:AC242)</f>
        <v>0</v>
      </c>
      <c r="AA242" s="6">
        <v>0</v>
      </c>
      <c r="AB242" s="6">
        <v>0</v>
      </c>
      <c r="AC242" s="6">
        <v>0</v>
      </c>
      <c r="AD242" s="82">
        <f>SUM(AE242:AG242)</f>
        <v>0</v>
      </c>
      <c r="AE242" s="6">
        <v>0</v>
      </c>
      <c r="AF242" s="6">
        <v>0</v>
      </c>
      <c r="AG242" s="6">
        <v>0</v>
      </c>
      <c r="AH242" s="33">
        <f>SUM(AI242:AN242)</f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3"/>
      <c r="AP242" s="3"/>
      <c r="AQ242" s="3"/>
    </row>
    <row r="243" spans="1:43" ht="46.5" customHeight="1" x14ac:dyDescent="0.25">
      <c r="B243" s="24" t="s">
        <v>27</v>
      </c>
      <c r="C243" s="23" t="s">
        <v>40</v>
      </c>
      <c r="D243" s="22">
        <f>IF(E243&gt;0,1,0)</f>
        <v>0</v>
      </c>
      <c r="E243" s="20">
        <f>SUM(E245:E246)</f>
        <v>0</v>
      </c>
      <c r="F243" s="20">
        <f>SUM(G243:N243)</f>
        <v>2</v>
      </c>
      <c r="G243" s="21">
        <f t="shared" ref="G243:P243" si="214">SUM(G245:G246)</f>
        <v>1</v>
      </c>
      <c r="H243" s="21">
        <f t="shared" si="214"/>
        <v>0</v>
      </c>
      <c r="I243" s="21">
        <f t="shared" si="214"/>
        <v>1</v>
      </c>
      <c r="J243" s="21">
        <f t="shared" si="214"/>
        <v>0</v>
      </c>
      <c r="K243" s="21">
        <f t="shared" si="214"/>
        <v>0</v>
      </c>
      <c r="L243" s="21">
        <f t="shared" si="214"/>
        <v>0</v>
      </c>
      <c r="M243" s="21">
        <f t="shared" si="214"/>
        <v>0</v>
      </c>
      <c r="N243" s="21">
        <f t="shared" si="214"/>
        <v>0</v>
      </c>
      <c r="O243" s="21">
        <f t="shared" si="214"/>
        <v>0</v>
      </c>
      <c r="P243" s="21">
        <f t="shared" si="214"/>
        <v>0</v>
      </c>
      <c r="Q243" s="20">
        <f>SUM(R243:U243)</f>
        <v>0</v>
      </c>
      <c r="R243" s="21">
        <f>SUM(R245:R246)</f>
        <v>0</v>
      </c>
      <c r="S243" s="21">
        <f>SUM(S245:S246)</f>
        <v>0</v>
      </c>
      <c r="T243" s="21">
        <f>SUM(T245:T246)</f>
        <v>0</v>
      </c>
      <c r="U243" s="21">
        <f>SUM(U245:U246)</f>
        <v>0</v>
      </c>
      <c r="V243" s="81">
        <f>SUM(W243:Y243)</f>
        <v>0</v>
      </c>
      <c r="W243" s="80">
        <f>SUM(W245:W246)</f>
        <v>0</v>
      </c>
      <c r="X243" s="80">
        <f>SUM(X245:X246)</f>
        <v>0</v>
      </c>
      <c r="Y243" s="80">
        <f>SUM(Y245:Y246)</f>
        <v>0</v>
      </c>
      <c r="Z243" s="81">
        <f>SUM(AA243:AC243)</f>
        <v>0</v>
      </c>
      <c r="AA243" s="80">
        <f>SUM(AA245:AA246)</f>
        <v>0</v>
      </c>
      <c r="AB243" s="80">
        <f>SUM(AB245:AB246)</f>
        <v>0</v>
      </c>
      <c r="AC243" s="80">
        <f>SUM(AC245:AC246)</f>
        <v>0</v>
      </c>
      <c r="AD243" s="81">
        <f>SUM(AE243:AG243)</f>
        <v>0</v>
      </c>
      <c r="AE243" s="80">
        <f>SUM(AE245:AE246)</f>
        <v>0</v>
      </c>
      <c r="AF243" s="80">
        <f>SUM(AF245:AF246)</f>
        <v>0</v>
      </c>
      <c r="AG243" s="80">
        <f>SUM(AG245:AG246)</f>
        <v>0</v>
      </c>
      <c r="AH243" s="20">
        <f>SUM(AI243:AN243)</f>
        <v>0</v>
      </c>
      <c r="AI243" s="21">
        <f t="shared" ref="AI243:AN243" si="215">SUM(AI245:AI246)</f>
        <v>0</v>
      </c>
      <c r="AJ243" s="21">
        <f t="shared" si="215"/>
        <v>0</v>
      </c>
      <c r="AK243" s="21">
        <f t="shared" si="215"/>
        <v>0</v>
      </c>
      <c r="AL243" s="21">
        <f t="shared" si="215"/>
        <v>0</v>
      </c>
      <c r="AM243" s="21">
        <f t="shared" si="215"/>
        <v>0</v>
      </c>
      <c r="AN243" s="21">
        <f t="shared" si="215"/>
        <v>0</v>
      </c>
      <c r="AO243" s="15"/>
      <c r="AP243" s="15"/>
      <c r="AQ243" s="15"/>
    </row>
    <row r="244" spans="1:43" ht="24.75" customHeight="1" x14ac:dyDescent="0.25">
      <c r="B244" s="11" t="s">
        <v>27</v>
      </c>
      <c r="C244" s="35" t="s">
        <v>2</v>
      </c>
      <c r="D244" s="8"/>
      <c r="E244" s="209"/>
      <c r="F244" s="8"/>
      <c r="G244" s="9"/>
      <c r="H244" s="4"/>
      <c r="I244" s="4"/>
      <c r="J244" s="4"/>
      <c r="K244" s="4"/>
      <c r="L244" s="4"/>
      <c r="M244" s="4"/>
      <c r="N244" s="4"/>
      <c r="O244" s="183"/>
      <c r="P244" s="4"/>
      <c r="Q244" s="33"/>
      <c r="R244" s="3"/>
      <c r="S244" s="3"/>
      <c r="T244" s="3"/>
      <c r="U244" s="3"/>
      <c r="V244" s="82"/>
      <c r="W244" s="6"/>
      <c r="X244" s="6"/>
      <c r="Y244" s="6"/>
      <c r="Z244" s="82"/>
      <c r="AA244" s="6"/>
      <c r="AB244" s="6"/>
      <c r="AC244" s="6"/>
      <c r="AD244" s="7"/>
      <c r="AE244" s="6"/>
      <c r="AF244" s="6"/>
      <c r="AG244" s="6"/>
      <c r="AH244" s="5"/>
      <c r="AI244" s="4"/>
      <c r="AJ244" s="4"/>
      <c r="AK244" s="4"/>
      <c r="AL244" s="4"/>
      <c r="AM244" s="4"/>
      <c r="AN244" s="4"/>
      <c r="AO244" s="3"/>
      <c r="AP244" s="3"/>
      <c r="AQ244" s="3"/>
    </row>
    <row r="245" spans="1:43" ht="47.25" customHeight="1" x14ac:dyDescent="0.25">
      <c r="A245" s="235"/>
      <c r="B245" s="189" t="s">
        <v>27</v>
      </c>
      <c r="C245" s="190" t="s">
        <v>39</v>
      </c>
      <c r="D245" s="33">
        <v>0</v>
      </c>
      <c r="E245" s="196">
        <v>0</v>
      </c>
      <c r="F245" s="196">
        <f>SUM(G245:N245)</f>
        <v>1</v>
      </c>
      <c r="G245" s="182">
        <v>1</v>
      </c>
      <c r="H245" s="183">
        <v>0</v>
      </c>
      <c r="I245" s="183">
        <v>0</v>
      </c>
      <c r="J245" s="183">
        <v>0</v>
      </c>
      <c r="K245" s="183">
        <v>0</v>
      </c>
      <c r="L245" s="183">
        <v>0</v>
      </c>
      <c r="M245" s="183">
        <v>0</v>
      </c>
      <c r="N245" s="183">
        <v>0</v>
      </c>
      <c r="O245" s="183">
        <v>0</v>
      </c>
      <c r="P245" s="4">
        <v>0</v>
      </c>
      <c r="Q245" s="33">
        <f>SUM(R245:U245)</f>
        <v>0</v>
      </c>
      <c r="R245" s="3">
        <v>0</v>
      </c>
      <c r="S245" s="3">
        <v>0</v>
      </c>
      <c r="T245" s="3">
        <v>0</v>
      </c>
      <c r="U245" s="3">
        <v>0</v>
      </c>
      <c r="V245" s="82">
        <f>SUM(W245:Y245)</f>
        <v>0</v>
      </c>
      <c r="W245" s="6">
        <v>0</v>
      </c>
      <c r="X245" s="6">
        <v>0</v>
      </c>
      <c r="Y245" s="6">
        <v>0</v>
      </c>
      <c r="Z245" s="82">
        <f>SUM(AA245:AC245)</f>
        <v>0</v>
      </c>
      <c r="AA245" s="6">
        <v>0</v>
      </c>
      <c r="AB245" s="6">
        <v>0</v>
      </c>
      <c r="AC245" s="6">
        <v>0</v>
      </c>
      <c r="AD245" s="82">
        <f>SUM(AE245:AG245)</f>
        <v>0</v>
      </c>
      <c r="AE245" s="6">
        <v>0</v>
      </c>
      <c r="AF245" s="6">
        <v>0</v>
      </c>
      <c r="AG245" s="6">
        <v>0</v>
      </c>
      <c r="AH245" s="33">
        <f>SUM(AI245:AN245)</f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3"/>
      <c r="AP245" s="3"/>
      <c r="AQ245" s="3"/>
    </row>
    <row r="246" spans="1:43" ht="80.45" customHeight="1" x14ac:dyDescent="0.25">
      <c r="B246" s="11" t="s">
        <v>27</v>
      </c>
      <c r="C246" s="10" t="s">
        <v>38</v>
      </c>
      <c r="D246" s="33">
        <v>0</v>
      </c>
      <c r="E246" s="196">
        <v>0</v>
      </c>
      <c r="F246" s="12">
        <f t="shared" ref="F246" si="216">SUM(G246:N246)</f>
        <v>1</v>
      </c>
      <c r="G246" s="13">
        <v>0</v>
      </c>
      <c r="H246" s="185">
        <v>0</v>
      </c>
      <c r="I246" s="183">
        <v>1</v>
      </c>
      <c r="J246" s="183">
        <v>0</v>
      </c>
      <c r="K246" s="183">
        <v>0</v>
      </c>
      <c r="L246" s="183">
        <v>0</v>
      </c>
      <c r="M246" s="183">
        <v>0</v>
      </c>
      <c r="N246" s="183">
        <v>0</v>
      </c>
      <c r="O246" s="183">
        <v>0</v>
      </c>
      <c r="P246" s="4">
        <v>0</v>
      </c>
      <c r="Q246" s="33">
        <f>SUM(R246:U246)</f>
        <v>0</v>
      </c>
      <c r="R246" s="3">
        <v>0</v>
      </c>
      <c r="S246" s="3">
        <v>0</v>
      </c>
      <c r="T246" s="3">
        <v>0</v>
      </c>
      <c r="U246" s="3">
        <v>0</v>
      </c>
      <c r="V246" s="82">
        <f>SUM(W246:Y246)</f>
        <v>0</v>
      </c>
      <c r="W246" s="6">
        <v>0</v>
      </c>
      <c r="X246" s="6">
        <v>0</v>
      </c>
      <c r="Y246" s="6">
        <v>0</v>
      </c>
      <c r="Z246" s="82">
        <f>SUM(AA246:AC246)</f>
        <v>0</v>
      </c>
      <c r="AA246" s="6">
        <v>0</v>
      </c>
      <c r="AB246" s="6">
        <v>0</v>
      </c>
      <c r="AC246" s="6">
        <v>0</v>
      </c>
      <c r="AD246" s="82">
        <f>SUM(AE246:AG246)</f>
        <v>0</v>
      </c>
      <c r="AE246" s="6">
        <v>0</v>
      </c>
      <c r="AF246" s="6">
        <v>0</v>
      </c>
      <c r="AG246" s="6">
        <v>0</v>
      </c>
      <c r="AH246" s="33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3"/>
      <c r="AP246" s="3"/>
      <c r="AQ246" s="3"/>
    </row>
    <row r="247" spans="1:43" ht="58.7" customHeight="1" x14ac:dyDescent="0.25">
      <c r="B247" s="24" t="s">
        <v>27</v>
      </c>
      <c r="C247" s="23" t="s">
        <v>37</v>
      </c>
      <c r="D247" s="22">
        <f>IF(E247&gt;0,1,0)</f>
        <v>0</v>
      </c>
      <c r="E247" s="20">
        <f>SUM(E249:E254)</f>
        <v>0</v>
      </c>
      <c r="F247" s="20">
        <f>SUM(G247:N247)</f>
        <v>5</v>
      </c>
      <c r="G247" s="21">
        <f t="shared" ref="G247:P247" si="217">SUM(G249:G254)</f>
        <v>0</v>
      </c>
      <c r="H247" s="21">
        <f t="shared" si="217"/>
        <v>5</v>
      </c>
      <c r="I247" s="21">
        <f t="shared" si="217"/>
        <v>0</v>
      </c>
      <c r="J247" s="21">
        <f t="shared" si="217"/>
        <v>0</v>
      </c>
      <c r="K247" s="21">
        <f t="shared" si="217"/>
        <v>0</v>
      </c>
      <c r="L247" s="21">
        <f t="shared" si="217"/>
        <v>0</v>
      </c>
      <c r="M247" s="21">
        <f t="shared" si="217"/>
        <v>0</v>
      </c>
      <c r="N247" s="21">
        <f t="shared" si="217"/>
        <v>0</v>
      </c>
      <c r="O247" s="21">
        <f t="shared" si="217"/>
        <v>0</v>
      </c>
      <c r="P247" s="21">
        <f t="shared" si="217"/>
        <v>0</v>
      </c>
      <c r="Q247" s="20">
        <f>SUM(R247:Y247)</f>
        <v>0</v>
      </c>
      <c r="R247" s="21">
        <f>SUM(R249:R254)</f>
        <v>0</v>
      </c>
      <c r="S247" s="21">
        <f>SUM(S249:S254)</f>
        <v>0</v>
      </c>
      <c r="T247" s="21">
        <f>SUM(T249:T254)</f>
        <v>0</v>
      </c>
      <c r="U247" s="21">
        <f>SUM(U249:U254)</f>
        <v>0</v>
      </c>
      <c r="V247" s="81">
        <f>SUM(W247:AD247)</f>
        <v>0</v>
      </c>
      <c r="W247" s="80">
        <f>SUM(W249:W254)</f>
        <v>0</v>
      </c>
      <c r="X247" s="80">
        <f>SUM(X249:X254)</f>
        <v>0</v>
      </c>
      <c r="Y247" s="80">
        <f>SUM(Y249:Y254)</f>
        <v>0</v>
      </c>
      <c r="Z247" s="81">
        <f>SUM(AA247:AH247)</f>
        <v>0</v>
      </c>
      <c r="AA247" s="80">
        <f>SUM(AA249:AA254)</f>
        <v>0</v>
      </c>
      <c r="AB247" s="80">
        <f>SUM(AB249:AB254)</f>
        <v>0</v>
      </c>
      <c r="AC247" s="80">
        <f>SUM(AC249:AC254)</f>
        <v>0</v>
      </c>
      <c r="AD247" s="81">
        <f>SUM(AE247:AL247)</f>
        <v>0</v>
      </c>
      <c r="AE247" s="80">
        <f>SUM(AE249:AE254)</f>
        <v>0</v>
      </c>
      <c r="AF247" s="80">
        <f>SUM(AF249:AF254)</f>
        <v>0</v>
      </c>
      <c r="AG247" s="80">
        <f>SUM(AG249:AG254)</f>
        <v>0</v>
      </c>
      <c r="AH247" s="20">
        <f>SUM(AI247:AP247)</f>
        <v>0</v>
      </c>
      <c r="AI247" s="21">
        <f t="shared" ref="AI247:AN247" si="218">SUM(AI249:AI254)</f>
        <v>0</v>
      </c>
      <c r="AJ247" s="21">
        <f t="shared" si="218"/>
        <v>0</v>
      </c>
      <c r="AK247" s="21">
        <f t="shared" si="218"/>
        <v>0</v>
      </c>
      <c r="AL247" s="21">
        <f t="shared" si="218"/>
        <v>0</v>
      </c>
      <c r="AM247" s="21">
        <f t="shared" si="218"/>
        <v>0</v>
      </c>
      <c r="AN247" s="21">
        <f t="shared" si="218"/>
        <v>0</v>
      </c>
      <c r="AO247" s="15"/>
      <c r="AP247" s="15"/>
      <c r="AQ247" s="15"/>
    </row>
    <row r="248" spans="1:43" ht="21.75" customHeight="1" x14ac:dyDescent="0.25">
      <c r="B248" s="11" t="s">
        <v>27</v>
      </c>
      <c r="C248" s="35" t="s">
        <v>2</v>
      </c>
      <c r="D248" s="12"/>
      <c r="E248" s="12"/>
      <c r="F248" s="12"/>
      <c r="G248" s="13"/>
      <c r="H248" s="4"/>
      <c r="I248" s="4"/>
      <c r="J248" s="4"/>
      <c r="K248" s="4"/>
      <c r="L248" s="4"/>
      <c r="M248" s="4"/>
      <c r="N248" s="4"/>
      <c r="O248" s="183"/>
      <c r="P248" s="4"/>
      <c r="Q248" s="12"/>
      <c r="R248" s="3"/>
      <c r="S248" s="3"/>
      <c r="T248" s="3"/>
      <c r="U248" s="3"/>
      <c r="V248" s="7"/>
      <c r="W248" s="6"/>
      <c r="X248" s="6"/>
      <c r="Y248" s="6"/>
      <c r="Z248" s="7"/>
      <c r="AA248" s="6"/>
      <c r="AB248" s="6"/>
      <c r="AC248" s="6"/>
      <c r="AD248" s="7"/>
      <c r="AE248" s="6"/>
      <c r="AF248" s="6"/>
      <c r="AG248" s="6"/>
      <c r="AH248" s="5"/>
      <c r="AI248" s="4"/>
      <c r="AJ248" s="4"/>
      <c r="AK248" s="4"/>
      <c r="AL248" s="4"/>
      <c r="AM248" s="4"/>
      <c r="AN248" s="4"/>
      <c r="AO248" s="3"/>
      <c r="AP248" s="3"/>
      <c r="AQ248" s="3"/>
    </row>
    <row r="249" spans="1:43" ht="59.25" customHeight="1" x14ac:dyDescent="0.25">
      <c r="B249" s="11" t="s">
        <v>27</v>
      </c>
      <c r="C249" s="10" t="s">
        <v>36</v>
      </c>
      <c r="D249" s="12">
        <v>0</v>
      </c>
      <c r="E249" s="12">
        <v>0</v>
      </c>
      <c r="F249" s="12">
        <f t="shared" ref="F249:F255" si="219">SUM(G249:N249)</f>
        <v>1</v>
      </c>
      <c r="G249" s="13">
        <v>0</v>
      </c>
      <c r="H249" s="4">
        <v>1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183">
        <v>0</v>
      </c>
      <c r="P249" s="4">
        <v>0</v>
      </c>
      <c r="Q249" s="12">
        <f t="shared" ref="Q249:Q255" si="220">SUM(R249:U249)</f>
        <v>0</v>
      </c>
      <c r="R249" s="3">
        <v>0</v>
      </c>
      <c r="S249" s="3">
        <v>0</v>
      </c>
      <c r="T249" s="3">
        <v>0</v>
      </c>
      <c r="U249" s="3">
        <v>0</v>
      </c>
      <c r="V249" s="79">
        <v>0</v>
      </c>
      <c r="W249" s="6">
        <v>0</v>
      </c>
      <c r="X249" s="6">
        <v>0</v>
      </c>
      <c r="Y249" s="6">
        <v>0</v>
      </c>
      <c r="Z249" s="79">
        <v>0</v>
      </c>
      <c r="AA249" s="6">
        <v>0</v>
      </c>
      <c r="AB249" s="6">
        <v>0</v>
      </c>
      <c r="AC249" s="6">
        <v>0</v>
      </c>
      <c r="AD249" s="79">
        <v>0</v>
      </c>
      <c r="AE249" s="6">
        <v>0</v>
      </c>
      <c r="AF249" s="6">
        <v>0</v>
      </c>
      <c r="AG249" s="6">
        <v>0</v>
      </c>
      <c r="AH249" s="33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3"/>
      <c r="AP249" s="3"/>
      <c r="AQ249" s="3"/>
    </row>
    <row r="250" spans="1:43" ht="86.25" customHeight="1" x14ac:dyDescent="0.25">
      <c r="B250" s="11" t="s">
        <v>27</v>
      </c>
      <c r="C250" s="10" t="s">
        <v>35</v>
      </c>
      <c r="D250" s="12">
        <v>0</v>
      </c>
      <c r="E250" s="12">
        <v>0</v>
      </c>
      <c r="F250" s="12">
        <f t="shared" si="219"/>
        <v>1</v>
      </c>
      <c r="G250" s="13">
        <v>0</v>
      </c>
      <c r="H250" s="4">
        <v>1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183">
        <v>0</v>
      </c>
      <c r="P250" s="4">
        <v>0</v>
      </c>
      <c r="Q250" s="12">
        <v>0</v>
      </c>
      <c r="R250" s="3">
        <v>0</v>
      </c>
      <c r="S250" s="3">
        <v>0</v>
      </c>
      <c r="T250" s="3">
        <v>0</v>
      </c>
      <c r="U250" s="3">
        <v>0</v>
      </c>
      <c r="V250" s="79">
        <f t="shared" ref="V250:V255" si="221">SUM(W250:Y250)</f>
        <v>0</v>
      </c>
      <c r="W250" s="6">
        <v>0</v>
      </c>
      <c r="X250" s="6">
        <v>0</v>
      </c>
      <c r="Y250" s="6">
        <v>0</v>
      </c>
      <c r="Z250" s="79">
        <f t="shared" ref="Z250:Z255" si="222">SUM(AA250:AC250)</f>
        <v>0</v>
      </c>
      <c r="AA250" s="6">
        <v>0</v>
      </c>
      <c r="AB250" s="6">
        <v>0</v>
      </c>
      <c r="AC250" s="6">
        <v>0</v>
      </c>
      <c r="AD250" s="79">
        <f t="shared" ref="AD250:AD255" si="223">SUM(AE250:AG250)</f>
        <v>0</v>
      </c>
      <c r="AE250" s="6">
        <v>0</v>
      </c>
      <c r="AF250" s="6">
        <v>0</v>
      </c>
      <c r="AG250" s="6">
        <v>0</v>
      </c>
      <c r="AH250" s="33">
        <f t="shared" ref="AH250:AH254" si="224">SUM(AI250:AP250)</f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3"/>
      <c r="AP250" s="3"/>
      <c r="AQ250" s="3"/>
    </row>
    <row r="251" spans="1:43" ht="57.75" customHeight="1" x14ac:dyDescent="0.25">
      <c r="B251" s="11" t="s">
        <v>27</v>
      </c>
      <c r="C251" s="10" t="s">
        <v>34</v>
      </c>
      <c r="D251" s="12">
        <v>0</v>
      </c>
      <c r="E251" s="12">
        <v>0</v>
      </c>
      <c r="F251" s="12">
        <f t="shared" si="219"/>
        <v>0</v>
      </c>
      <c r="G251" s="13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183">
        <v>0</v>
      </c>
      <c r="P251" s="4">
        <v>0</v>
      </c>
      <c r="Q251" s="12">
        <f t="shared" si="220"/>
        <v>0</v>
      </c>
      <c r="R251" s="3">
        <v>0</v>
      </c>
      <c r="S251" s="3">
        <v>0</v>
      </c>
      <c r="T251" s="3">
        <v>0</v>
      </c>
      <c r="U251" s="3">
        <v>0</v>
      </c>
      <c r="V251" s="79">
        <f t="shared" si="221"/>
        <v>0</v>
      </c>
      <c r="W251" s="6">
        <v>0</v>
      </c>
      <c r="X251" s="6">
        <v>0</v>
      </c>
      <c r="Y251" s="6">
        <v>0</v>
      </c>
      <c r="Z251" s="79">
        <v>0</v>
      </c>
      <c r="AA251" s="6">
        <v>0</v>
      </c>
      <c r="AB251" s="6">
        <v>0</v>
      </c>
      <c r="AC251" s="6">
        <v>0</v>
      </c>
      <c r="AD251" s="79">
        <f t="shared" si="223"/>
        <v>0</v>
      </c>
      <c r="AE251" s="6">
        <v>0</v>
      </c>
      <c r="AF251" s="6">
        <v>0</v>
      </c>
      <c r="AG251" s="6">
        <v>0</v>
      </c>
      <c r="AH251" s="33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3"/>
      <c r="AP251" s="3"/>
      <c r="AQ251" s="3"/>
    </row>
    <row r="252" spans="1:43" ht="64.5" x14ac:dyDescent="0.25">
      <c r="B252" s="11" t="s">
        <v>27</v>
      </c>
      <c r="C252" s="10" t="s">
        <v>33</v>
      </c>
      <c r="D252" s="33">
        <v>0</v>
      </c>
      <c r="E252" s="196">
        <v>0</v>
      </c>
      <c r="F252" s="12">
        <f t="shared" si="219"/>
        <v>1</v>
      </c>
      <c r="G252" s="34">
        <v>0</v>
      </c>
      <c r="H252" s="4">
        <v>1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183">
        <v>0</v>
      </c>
      <c r="P252" s="4">
        <v>0</v>
      </c>
      <c r="Q252" s="12">
        <f t="shared" si="220"/>
        <v>0</v>
      </c>
      <c r="R252" s="3">
        <v>0</v>
      </c>
      <c r="S252" s="3">
        <v>0</v>
      </c>
      <c r="T252" s="3">
        <v>0</v>
      </c>
      <c r="U252" s="3">
        <v>0</v>
      </c>
      <c r="V252" s="79">
        <f t="shared" si="221"/>
        <v>0</v>
      </c>
      <c r="W252" s="6">
        <v>0</v>
      </c>
      <c r="X252" s="6">
        <v>0</v>
      </c>
      <c r="Y252" s="6">
        <v>0</v>
      </c>
      <c r="Z252" s="79">
        <f t="shared" si="222"/>
        <v>0</v>
      </c>
      <c r="AA252" s="6">
        <v>0</v>
      </c>
      <c r="AB252" s="6">
        <v>0</v>
      </c>
      <c r="AC252" s="6">
        <v>0</v>
      </c>
      <c r="AD252" s="79">
        <f t="shared" si="223"/>
        <v>0</v>
      </c>
      <c r="AE252" s="6">
        <v>0</v>
      </c>
      <c r="AF252" s="6">
        <v>0</v>
      </c>
      <c r="AG252" s="6">
        <v>0</v>
      </c>
      <c r="AH252" s="33">
        <f t="shared" si="224"/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3"/>
      <c r="AP252" s="3"/>
      <c r="AQ252" s="3"/>
    </row>
    <row r="253" spans="1:43" ht="106.5" customHeight="1" x14ac:dyDescent="0.25">
      <c r="B253" s="11" t="s">
        <v>27</v>
      </c>
      <c r="C253" s="10" t="s">
        <v>32</v>
      </c>
      <c r="D253" s="33">
        <v>0</v>
      </c>
      <c r="E253" s="196">
        <v>0</v>
      </c>
      <c r="F253" s="12">
        <f t="shared" si="219"/>
        <v>1</v>
      </c>
      <c r="G253" s="34">
        <v>0</v>
      </c>
      <c r="H253" s="4">
        <v>1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183">
        <v>0</v>
      </c>
      <c r="P253" s="4">
        <v>0</v>
      </c>
      <c r="Q253" s="12">
        <f t="shared" si="220"/>
        <v>0</v>
      </c>
      <c r="R253" s="3">
        <v>0</v>
      </c>
      <c r="S253" s="3">
        <v>0</v>
      </c>
      <c r="T253" s="3">
        <v>0</v>
      </c>
      <c r="U253" s="3">
        <v>0</v>
      </c>
      <c r="V253" s="79">
        <f t="shared" si="221"/>
        <v>0</v>
      </c>
      <c r="W253" s="6">
        <v>0</v>
      </c>
      <c r="X253" s="6">
        <v>0</v>
      </c>
      <c r="Y253" s="6">
        <v>0</v>
      </c>
      <c r="Z253" s="79">
        <v>0</v>
      </c>
      <c r="AA253" s="6">
        <v>0</v>
      </c>
      <c r="AB253" s="6">
        <v>0</v>
      </c>
      <c r="AC253" s="6">
        <v>0</v>
      </c>
      <c r="AD253" s="79">
        <f t="shared" si="223"/>
        <v>0</v>
      </c>
      <c r="AE253" s="6">
        <v>0</v>
      </c>
      <c r="AF253" s="6">
        <v>0</v>
      </c>
      <c r="AG253" s="6">
        <v>0</v>
      </c>
      <c r="AH253" s="33">
        <f t="shared" si="224"/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3"/>
      <c r="AP253" s="3"/>
      <c r="AQ253" s="3"/>
    </row>
    <row r="254" spans="1:43" ht="76.7" customHeight="1" x14ac:dyDescent="0.25">
      <c r="A254" s="1">
        <v>23</v>
      </c>
      <c r="B254" s="11" t="s">
        <v>27</v>
      </c>
      <c r="C254" s="10" t="s">
        <v>31</v>
      </c>
      <c r="D254" s="12">
        <v>0</v>
      </c>
      <c r="E254" s="12">
        <v>0</v>
      </c>
      <c r="F254" s="12">
        <f t="shared" si="219"/>
        <v>1</v>
      </c>
      <c r="G254" s="13">
        <v>0</v>
      </c>
      <c r="H254" s="4">
        <v>1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183">
        <v>0</v>
      </c>
      <c r="P254" s="4">
        <v>0</v>
      </c>
      <c r="Q254" s="12">
        <f t="shared" si="220"/>
        <v>0</v>
      </c>
      <c r="R254" s="3">
        <v>0</v>
      </c>
      <c r="S254" s="3">
        <v>0</v>
      </c>
      <c r="T254" s="3">
        <v>0</v>
      </c>
      <c r="U254" s="3">
        <v>0</v>
      </c>
      <c r="V254" s="79">
        <f t="shared" si="221"/>
        <v>0</v>
      </c>
      <c r="W254" s="6">
        <v>0</v>
      </c>
      <c r="X254" s="6">
        <v>0</v>
      </c>
      <c r="Y254" s="6">
        <v>0</v>
      </c>
      <c r="Z254" s="79">
        <f t="shared" si="222"/>
        <v>0</v>
      </c>
      <c r="AA254" s="6">
        <v>0</v>
      </c>
      <c r="AB254" s="6">
        <v>0</v>
      </c>
      <c r="AC254" s="6">
        <v>0</v>
      </c>
      <c r="AD254" s="79">
        <f t="shared" si="223"/>
        <v>0</v>
      </c>
      <c r="AE254" s="6">
        <v>0</v>
      </c>
      <c r="AF254" s="6">
        <v>0</v>
      </c>
      <c r="AG254" s="6">
        <v>0</v>
      </c>
      <c r="AH254" s="33">
        <f t="shared" si="224"/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3"/>
      <c r="AP254" s="3"/>
      <c r="AQ254" s="3"/>
    </row>
    <row r="255" spans="1:43" ht="54.75" customHeight="1" x14ac:dyDescent="0.25">
      <c r="B255" s="24" t="s">
        <v>27</v>
      </c>
      <c r="C255" s="23" t="s">
        <v>30</v>
      </c>
      <c r="D255" s="22">
        <f>IF(E255&gt;0,1,0)</f>
        <v>0</v>
      </c>
      <c r="E255" s="22">
        <f>SUM(E257:E259)</f>
        <v>0</v>
      </c>
      <c r="F255" s="22">
        <f t="shared" si="219"/>
        <v>3</v>
      </c>
      <c r="G255" s="78">
        <f t="shared" ref="G255:P255" si="225">SUM(G257:G259)</f>
        <v>1</v>
      </c>
      <c r="H255" s="78">
        <f t="shared" si="225"/>
        <v>0</v>
      </c>
      <c r="I255" s="78">
        <f t="shared" si="225"/>
        <v>1</v>
      </c>
      <c r="J255" s="78">
        <f t="shared" si="225"/>
        <v>1</v>
      </c>
      <c r="K255" s="78">
        <f t="shared" si="225"/>
        <v>0</v>
      </c>
      <c r="L255" s="78">
        <f t="shared" si="225"/>
        <v>0</v>
      </c>
      <c r="M255" s="78">
        <f t="shared" si="225"/>
        <v>0</v>
      </c>
      <c r="N255" s="78">
        <f t="shared" si="225"/>
        <v>0</v>
      </c>
      <c r="O255" s="78">
        <f t="shared" si="225"/>
        <v>0</v>
      </c>
      <c r="P255" s="78">
        <f t="shared" si="225"/>
        <v>0</v>
      </c>
      <c r="Q255" s="22">
        <f t="shared" si="220"/>
        <v>0</v>
      </c>
      <c r="R255" s="15">
        <f>SUM(R257:R259)</f>
        <v>0</v>
      </c>
      <c r="S255" s="15">
        <f>SUM(S257:S259)</f>
        <v>0</v>
      </c>
      <c r="T255" s="15">
        <f>SUM(T257:T259)</f>
        <v>0</v>
      </c>
      <c r="U255" s="15">
        <f>SUM(U257:U259)</f>
        <v>0</v>
      </c>
      <c r="V255" s="19">
        <f t="shared" si="221"/>
        <v>0</v>
      </c>
      <c r="W255" s="18">
        <f>SUM(W257:W259)</f>
        <v>0</v>
      </c>
      <c r="X255" s="18">
        <f>SUM(X257:X259)</f>
        <v>0</v>
      </c>
      <c r="Y255" s="18">
        <f>SUM(Y257:Y259)</f>
        <v>0</v>
      </c>
      <c r="Z255" s="19">
        <f t="shared" si="222"/>
        <v>0</v>
      </c>
      <c r="AA255" s="18">
        <f>SUM(AA257:AA259)</f>
        <v>0</v>
      </c>
      <c r="AB255" s="18">
        <f>SUM(AB257:AB259)</f>
        <v>0</v>
      </c>
      <c r="AC255" s="18">
        <f>SUM(AC257:AC259)</f>
        <v>0</v>
      </c>
      <c r="AD255" s="19">
        <f t="shared" si="223"/>
        <v>0</v>
      </c>
      <c r="AE255" s="18">
        <f>SUM(AE257:AE259)</f>
        <v>0</v>
      </c>
      <c r="AF255" s="18">
        <f>SUM(AF257:AF259)</f>
        <v>0</v>
      </c>
      <c r="AG255" s="18">
        <f>SUM(AG257:AG259)</f>
        <v>0</v>
      </c>
      <c r="AH255" s="17">
        <f>SUM(AI255:AK255)</f>
        <v>0</v>
      </c>
      <c r="AI255" s="16">
        <f t="shared" ref="AI255:AN255" si="226">SUM(AI257:AI259)</f>
        <v>0</v>
      </c>
      <c r="AJ255" s="16">
        <f t="shared" si="226"/>
        <v>0</v>
      </c>
      <c r="AK255" s="16">
        <f t="shared" si="226"/>
        <v>0</v>
      </c>
      <c r="AL255" s="16">
        <f t="shared" si="226"/>
        <v>0</v>
      </c>
      <c r="AM255" s="16">
        <f t="shared" si="226"/>
        <v>0</v>
      </c>
      <c r="AN255" s="16">
        <f t="shared" si="226"/>
        <v>0</v>
      </c>
      <c r="AO255" s="15"/>
      <c r="AP255" s="15"/>
      <c r="AQ255" s="15"/>
    </row>
    <row r="256" spans="1:43" ht="23.25" customHeight="1" x14ac:dyDescent="0.25">
      <c r="B256" s="11" t="s">
        <v>27</v>
      </c>
      <c r="C256" s="35" t="s">
        <v>2</v>
      </c>
      <c r="D256" s="12"/>
      <c r="E256" s="12"/>
      <c r="F256" s="12"/>
      <c r="G256" s="13"/>
      <c r="H256" s="4"/>
      <c r="I256" s="4"/>
      <c r="J256" s="4"/>
      <c r="K256" s="4"/>
      <c r="L256" s="4"/>
      <c r="M256" s="4"/>
      <c r="N256" s="4"/>
      <c r="O256" s="183"/>
      <c r="P256" s="4"/>
      <c r="Q256" s="12"/>
      <c r="R256" s="3"/>
      <c r="S256" s="3"/>
      <c r="T256" s="3"/>
      <c r="U256" s="3"/>
      <c r="V256" s="7"/>
      <c r="W256" s="6"/>
      <c r="X256" s="6"/>
      <c r="Y256" s="6"/>
      <c r="Z256" s="7"/>
      <c r="AA256" s="6"/>
      <c r="AB256" s="6"/>
      <c r="AC256" s="6"/>
      <c r="AD256" s="7"/>
      <c r="AE256" s="6"/>
      <c r="AF256" s="6"/>
      <c r="AG256" s="6"/>
      <c r="AH256" s="5"/>
      <c r="AI256" s="4"/>
      <c r="AJ256" s="4"/>
      <c r="AK256" s="4"/>
      <c r="AL256" s="4"/>
      <c r="AM256" s="4"/>
      <c r="AN256" s="4"/>
      <c r="AO256" s="3"/>
      <c r="AP256" s="3"/>
      <c r="AQ256" s="3"/>
    </row>
    <row r="257" spans="1:43" ht="47.25" customHeight="1" x14ac:dyDescent="0.25">
      <c r="B257" s="11" t="s">
        <v>27</v>
      </c>
      <c r="C257" s="10" t="s">
        <v>29</v>
      </c>
      <c r="D257" s="12">
        <v>0</v>
      </c>
      <c r="E257" s="12">
        <v>0</v>
      </c>
      <c r="F257" s="12">
        <f>SUM(G257:N257)</f>
        <v>1</v>
      </c>
      <c r="G257" s="13">
        <v>0</v>
      </c>
      <c r="H257" s="203">
        <v>0</v>
      </c>
      <c r="I257" s="183">
        <v>0</v>
      </c>
      <c r="J257" s="183">
        <v>1</v>
      </c>
      <c r="K257" s="183">
        <v>0</v>
      </c>
      <c r="L257" s="183">
        <v>0</v>
      </c>
      <c r="M257" s="183">
        <v>0</v>
      </c>
      <c r="N257" s="183">
        <v>0</v>
      </c>
      <c r="O257" s="183">
        <v>0</v>
      </c>
      <c r="P257" s="4">
        <v>0</v>
      </c>
      <c r="Q257" s="12">
        <f>SUM(R257:U257)</f>
        <v>0</v>
      </c>
      <c r="R257" s="3">
        <v>0</v>
      </c>
      <c r="S257" s="3">
        <v>0</v>
      </c>
      <c r="T257" s="3">
        <v>0</v>
      </c>
      <c r="U257" s="3">
        <v>0</v>
      </c>
      <c r="V257" s="7">
        <f>SUM(W257:Y257)</f>
        <v>0</v>
      </c>
      <c r="W257" s="6">
        <v>0</v>
      </c>
      <c r="X257" s="6">
        <v>0</v>
      </c>
      <c r="Y257" s="6">
        <v>0</v>
      </c>
      <c r="Z257" s="7">
        <f>SUM(AA257:AC257)</f>
        <v>0</v>
      </c>
      <c r="AA257" s="6">
        <v>0</v>
      </c>
      <c r="AB257" s="6">
        <v>0</v>
      </c>
      <c r="AC257" s="6">
        <v>0</v>
      </c>
      <c r="AD257" s="7">
        <v>0</v>
      </c>
      <c r="AE257" s="6">
        <v>0</v>
      </c>
      <c r="AF257" s="6">
        <v>0</v>
      </c>
      <c r="AG257" s="6">
        <v>0</v>
      </c>
      <c r="AH257" s="5">
        <f>SUM(AI257:AN257)</f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3"/>
      <c r="AP257" s="3"/>
      <c r="AQ257" s="3"/>
    </row>
    <row r="258" spans="1:43" ht="64.5" customHeight="1" x14ac:dyDescent="0.25">
      <c r="B258" s="11" t="s">
        <v>27</v>
      </c>
      <c r="C258" s="10" t="s">
        <v>28</v>
      </c>
      <c r="D258" s="33">
        <v>0</v>
      </c>
      <c r="E258" s="196">
        <v>0</v>
      </c>
      <c r="F258" s="12">
        <f>SUM(G258:N258)</f>
        <v>1</v>
      </c>
      <c r="G258" s="182">
        <v>0</v>
      </c>
      <c r="H258" s="183">
        <v>0</v>
      </c>
      <c r="I258" s="183">
        <v>1</v>
      </c>
      <c r="J258" s="183">
        <v>0</v>
      </c>
      <c r="K258" s="183">
        <v>0</v>
      </c>
      <c r="L258" s="183">
        <v>0</v>
      </c>
      <c r="M258" s="183">
        <v>0</v>
      </c>
      <c r="N258" s="183">
        <v>0</v>
      </c>
      <c r="O258" s="183">
        <v>0</v>
      </c>
      <c r="P258" s="4">
        <v>0</v>
      </c>
      <c r="Q258" s="12">
        <f>SUM(R258:U258)</f>
        <v>0</v>
      </c>
      <c r="R258" s="3">
        <v>0</v>
      </c>
      <c r="S258" s="3">
        <v>0</v>
      </c>
      <c r="T258" s="3">
        <v>0</v>
      </c>
      <c r="U258" s="3">
        <v>0</v>
      </c>
      <c r="V258" s="7">
        <f>SUM(W258:Y258)</f>
        <v>0</v>
      </c>
      <c r="W258" s="6">
        <v>0</v>
      </c>
      <c r="X258" s="6">
        <v>0</v>
      </c>
      <c r="Y258" s="6">
        <v>0</v>
      </c>
      <c r="Z258" s="7">
        <f>SUM(AA258:AC258)</f>
        <v>0</v>
      </c>
      <c r="AA258" s="6">
        <v>0</v>
      </c>
      <c r="AB258" s="6">
        <v>0</v>
      </c>
      <c r="AC258" s="6">
        <v>0</v>
      </c>
      <c r="AD258" s="7">
        <v>0</v>
      </c>
      <c r="AE258" s="6">
        <v>0</v>
      </c>
      <c r="AF258" s="6">
        <v>0</v>
      </c>
      <c r="AG258" s="6">
        <v>0</v>
      </c>
      <c r="AH258" s="5">
        <f>SUM(AI258:AN258)</f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3"/>
      <c r="AP258" s="3"/>
      <c r="AQ258" s="3"/>
    </row>
    <row r="259" spans="1:43" ht="82.5" customHeight="1" x14ac:dyDescent="0.25">
      <c r="B259" s="72" t="s">
        <v>27</v>
      </c>
      <c r="C259" s="71" t="s">
        <v>26</v>
      </c>
      <c r="D259" s="77">
        <v>0</v>
      </c>
      <c r="E259" s="246">
        <v>0</v>
      </c>
      <c r="F259" s="12">
        <f t="shared" ref="F259" si="227">SUM(G259:N259)</f>
        <v>1</v>
      </c>
      <c r="G259" s="228">
        <v>1</v>
      </c>
      <c r="H259" s="228">
        <v>0</v>
      </c>
      <c r="I259" s="199">
        <v>0</v>
      </c>
      <c r="J259" s="199">
        <v>0</v>
      </c>
      <c r="K259" s="199">
        <v>0</v>
      </c>
      <c r="L259" s="199">
        <v>0</v>
      </c>
      <c r="M259" s="199">
        <v>0</v>
      </c>
      <c r="N259" s="199">
        <v>0</v>
      </c>
      <c r="O259" s="199">
        <v>0</v>
      </c>
      <c r="P259" s="66">
        <v>0</v>
      </c>
      <c r="Q259" s="12">
        <f>SUM(R259:U259)</f>
        <v>0</v>
      </c>
      <c r="R259" s="65">
        <v>0</v>
      </c>
      <c r="S259" s="65">
        <v>0</v>
      </c>
      <c r="T259" s="65">
        <v>0</v>
      </c>
      <c r="U259" s="65">
        <v>0</v>
      </c>
      <c r="V259" s="7">
        <f>SUM(W259:Y259)</f>
        <v>0</v>
      </c>
      <c r="W259" s="67">
        <v>0</v>
      </c>
      <c r="X259" s="67">
        <v>0</v>
      </c>
      <c r="Y259" s="67">
        <v>0</v>
      </c>
      <c r="Z259" s="7">
        <f>SUM(AA259:AC259)</f>
        <v>0</v>
      </c>
      <c r="AA259" s="67">
        <v>0</v>
      </c>
      <c r="AB259" s="67">
        <v>0</v>
      </c>
      <c r="AC259" s="67">
        <v>0</v>
      </c>
      <c r="AD259" s="75">
        <v>0</v>
      </c>
      <c r="AE259" s="67">
        <v>0</v>
      </c>
      <c r="AF259" s="67">
        <v>0</v>
      </c>
      <c r="AG259" s="67">
        <v>0</v>
      </c>
      <c r="AH259" s="5">
        <f>SUM(AI259:AN259)</f>
        <v>0</v>
      </c>
      <c r="AI259" s="66">
        <v>0</v>
      </c>
      <c r="AJ259" s="66">
        <v>0</v>
      </c>
      <c r="AK259" s="66">
        <v>0</v>
      </c>
      <c r="AL259" s="66">
        <v>0</v>
      </c>
      <c r="AM259" s="66">
        <v>0</v>
      </c>
      <c r="AN259" s="66">
        <v>0</v>
      </c>
      <c r="AO259" s="65"/>
      <c r="AP259" s="65"/>
      <c r="AQ259" s="65"/>
    </row>
    <row r="260" spans="1:43" s="64" customFormat="1" ht="88.5" customHeight="1" x14ac:dyDescent="0.25">
      <c r="B260" s="32" t="s">
        <v>23</v>
      </c>
      <c r="C260" s="31" t="s">
        <v>25</v>
      </c>
      <c r="D260" s="27">
        <f>IF(E260&gt;0,1,0)</f>
        <v>1</v>
      </c>
      <c r="E260" s="48">
        <f>E261</f>
        <v>1</v>
      </c>
      <c r="F260" s="48"/>
      <c r="G260" s="47">
        <f t="shared" ref="G260:P260" si="228">G261</f>
        <v>0</v>
      </c>
      <c r="H260" s="47">
        <f t="shared" si="228"/>
        <v>0</v>
      </c>
      <c r="I260" s="47">
        <f t="shared" si="228"/>
        <v>0</v>
      </c>
      <c r="J260" s="47">
        <f t="shared" si="228"/>
        <v>0</v>
      </c>
      <c r="K260" s="47">
        <f t="shared" si="228"/>
        <v>0</v>
      </c>
      <c r="L260" s="47">
        <f t="shared" si="228"/>
        <v>0</v>
      </c>
      <c r="M260" s="47">
        <f t="shared" si="228"/>
        <v>0</v>
      </c>
      <c r="N260" s="47">
        <f t="shared" si="228"/>
        <v>0</v>
      </c>
      <c r="O260" s="47">
        <f t="shared" si="228"/>
        <v>1</v>
      </c>
      <c r="P260" s="47">
        <f t="shared" si="228"/>
        <v>0</v>
      </c>
      <c r="Q260" s="46">
        <f>SUM(R260:U260)</f>
        <v>0</v>
      </c>
      <c r="R260" s="51">
        <f>R261</f>
        <v>0</v>
      </c>
      <c r="S260" s="51">
        <f>S261</f>
        <v>0</v>
      </c>
      <c r="T260" s="51">
        <f>T261</f>
        <v>0</v>
      </c>
      <c r="U260" s="51">
        <f>U261</f>
        <v>0</v>
      </c>
      <c r="V260" s="50">
        <f>SUM(W260:Y260)</f>
        <v>1043.8399999999999</v>
      </c>
      <c r="W260" s="49">
        <f>W261</f>
        <v>0</v>
      </c>
      <c r="X260" s="49">
        <f>X261</f>
        <v>1043.8399999999999</v>
      </c>
      <c r="Y260" s="49">
        <f>Y261</f>
        <v>0</v>
      </c>
      <c r="Z260" s="50">
        <f>SUM(AA260:AC260)</f>
        <v>1043.8399999999999</v>
      </c>
      <c r="AA260" s="49">
        <f>AA261</f>
        <v>0</v>
      </c>
      <c r="AB260" s="49">
        <f>AB261</f>
        <v>1043.8399999999999</v>
      </c>
      <c r="AC260" s="49">
        <f>AC261</f>
        <v>0</v>
      </c>
      <c r="AD260" s="50">
        <f>SUM(AE260:AG260)</f>
        <v>1043.8399999999999</v>
      </c>
      <c r="AE260" s="49">
        <f>AE261</f>
        <v>0</v>
      </c>
      <c r="AF260" s="49">
        <f>AF261</f>
        <v>1043.8399999999999</v>
      </c>
      <c r="AG260" s="49">
        <f>AG261</f>
        <v>0</v>
      </c>
      <c r="AH260" s="48">
        <f>SUM(AI260:AN260)</f>
        <v>0</v>
      </c>
      <c r="AI260" s="47">
        <f t="shared" ref="AI260:AN260" si="229">AI261</f>
        <v>0</v>
      </c>
      <c r="AJ260" s="47">
        <f t="shared" si="229"/>
        <v>0</v>
      </c>
      <c r="AK260" s="47">
        <f t="shared" si="229"/>
        <v>0</v>
      </c>
      <c r="AL260" s="47">
        <f t="shared" si="229"/>
        <v>0</v>
      </c>
      <c r="AM260" s="47">
        <f t="shared" si="229"/>
        <v>0</v>
      </c>
      <c r="AN260" s="47">
        <f t="shared" si="229"/>
        <v>0</v>
      </c>
      <c r="AO260" s="46"/>
      <c r="AP260" s="46"/>
      <c r="AQ260" s="46"/>
    </row>
    <row r="261" spans="1:43" ht="62.45" customHeight="1" x14ac:dyDescent="0.25">
      <c r="B261" s="63" t="s">
        <v>23</v>
      </c>
      <c r="C261" s="62" t="s">
        <v>24</v>
      </c>
      <c r="D261" s="60">
        <f>IF(E261&gt;0,1,0)</f>
        <v>1</v>
      </c>
      <c r="E261" s="73">
        <f>E263</f>
        <v>1</v>
      </c>
      <c r="F261" s="73">
        <f>SUM(G261:N261)</f>
        <v>0</v>
      </c>
      <c r="G261" s="74">
        <f t="shared" ref="G261:P261" si="230">G263</f>
        <v>0</v>
      </c>
      <c r="H261" s="74">
        <f t="shared" si="230"/>
        <v>0</v>
      </c>
      <c r="I261" s="74">
        <f t="shared" si="230"/>
        <v>0</v>
      </c>
      <c r="J261" s="74">
        <f t="shared" si="230"/>
        <v>0</v>
      </c>
      <c r="K261" s="74">
        <f t="shared" si="230"/>
        <v>0</v>
      </c>
      <c r="L261" s="74">
        <f t="shared" si="230"/>
        <v>0</v>
      </c>
      <c r="M261" s="74">
        <f t="shared" si="230"/>
        <v>0</v>
      </c>
      <c r="N261" s="74">
        <f t="shared" si="230"/>
        <v>0</v>
      </c>
      <c r="O261" s="56">
        <f t="shared" si="230"/>
        <v>1</v>
      </c>
      <c r="P261" s="56">
        <f t="shared" si="230"/>
        <v>0</v>
      </c>
      <c r="Q261" s="73">
        <f>SUM(R261:U261)</f>
        <v>0</v>
      </c>
      <c r="R261" s="55">
        <f>R263</f>
        <v>0</v>
      </c>
      <c r="S261" s="55">
        <f>S263</f>
        <v>0</v>
      </c>
      <c r="T261" s="55">
        <f>T263</f>
        <v>0</v>
      </c>
      <c r="U261" s="55">
        <f>U263</f>
        <v>0</v>
      </c>
      <c r="V261" s="59">
        <f>SUM(W261:Y261)</f>
        <v>1043.8399999999999</v>
      </c>
      <c r="W261" s="58">
        <f>W263</f>
        <v>0</v>
      </c>
      <c r="X261" s="58">
        <f>X263</f>
        <v>1043.8399999999999</v>
      </c>
      <c r="Y261" s="58">
        <f>Y263</f>
        <v>0</v>
      </c>
      <c r="Z261" s="59">
        <f>SUM(AA261:AC261)</f>
        <v>1043.8399999999999</v>
      </c>
      <c r="AA261" s="58">
        <f>AA263</f>
        <v>0</v>
      </c>
      <c r="AB261" s="58">
        <f>AB263</f>
        <v>1043.8399999999999</v>
      </c>
      <c r="AC261" s="58">
        <f>AC263</f>
        <v>0</v>
      </c>
      <c r="AD261" s="59">
        <f>SUM(AE261:AG261)</f>
        <v>1043.8399999999999</v>
      </c>
      <c r="AE261" s="58">
        <f>AE263</f>
        <v>0</v>
      </c>
      <c r="AF261" s="58">
        <f>AF263</f>
        <v>1043.8399999999999</v>
      </c>
      <c r="AG261" s="58">
        <f>AG263</f>
        <v>0</v>
      </c>
      <c r="AH261" s="57">
        <f>SUM(AI261:AN261)</f>
        <v>0</v>
      </c>
      <c r="AI261" s="56">
        <f t="shared" ref="AI261:AN261" si="231">AI263</f>
        <v>0</v>
      </c>
      <c r="AJ261" s="56">
        <f t="shared" si="231"/>
        <v>0</v>
      </c>
      <c r="AK261" s="56">
        <f t="shared" si="231"/>
        <v>0</v>
      </c>
      <c r="AL261" s="56">
        <f t="shared" si="231"/>
        <v>0</v>
      </c>
      <c r="AM261" s="56">
        <f t="shared" si="231"/>
        <v>0</v>
      </c>
      <c r="AN261" s="56">
        <f t="shared" si="231"/>
        <v>0</v>
      </c>
      <c r="AO261" s="55"/>
      <c r="AP261" s="55"/>
      <c r="AQ261" s="55"/>
    </row>
    <row r="262" spans="1:43" ht="21.2" customHeight="1" x14ac:dyDescent="0.25">
      <c r="B262" s="11" t="s">
        <v>23</v>
      </c>
      <c r="C262" s="35" t="s">
        <v>2</v>
      </c>
      <c r="D262" s="12"/>
      <c r="E262" s="12"/>
      <c r="F262" s="68"/>
      <c r="G262" s="13"/>
      <c r="H262" s="4"/>
      <c r="I262" s="4"/>
      <c r="J262" s="4"/>
      <c r="K262" s="4"/>
      <c r="L262" s="4"/>
      <c r="M262" s="4"/>
      <c r="N262" s="4"/>
      <c r="O262" s="183"/>
      <c r="P262" s="4"/>
      <c r="Q262" s="68"/>
      <c r="R262" s="3"/>
      <c r="S262" s="3"/>
      <c r="T262" s="3"/>
      <c r="U262" s="3"/>
      <c r="V262" s="53"/>
      <c r="W262" s="6"/>
      <c r="X262" s="6"/>
      <c r="Y262" s="6"/>
      <c r="Z262" s="53"/>
      <c r="AA262" s="6"/>
      <c r="AB262" s="6"/>
      <c r="AC262" s="6"/>
      <c r="AD262" s="53"/>
      <c r="AE262" s="6"/>
      <c r="AF262" s="6"/>
      <c r="AG262" s="6"/>
      <c r="AH262" s="52"/>
      <c r="AI262" s="4"/>
      <c r="AJ262" s="4"/>
      <c r="AK262" s="4"/>
      <c r="AL262" s="4"/>
      <c r="AM262" s="4"/>
      <c r="AN262" s="4"/>
      <c r="AO262" s="3"/>
      <c r="AP262" s="3"/>
      <c r="AQ262" s="3"/>
    </row>
    <row r="263" spans="1:43" ht="65.25" customHeight="1" x14ac:dyDescent="0.25">
      <c r="B263" s="72" t="s">
        <v>23</v>
      </c>
      <c r="C263" s="71" t="s">
        <v>22</v>
      </c>
      <c r="D263" s="70">
        <v>1</v>
      </c>
      <c r="E263" s="70">
        <v>1</v>
      </c>
      <c r="F263" s="68">
        <f>SUM(G263:N263)</f>
        <v>0</v>
      </c>
      <c r="G263" s="69">
        <v>0</v>
      </c>
      <c r="H263" s="66">
        <v>0</v>
      </c>
      <c r="I263" s="66">
        <v>0</v>
      </c>
      <c r="J263" s="66">
        <v>0</v>
      </c>
      <c r="K263" s="66">
        <v>0</v>
      </c>
      <c r="L263" s="66">
        <v>0</v>
      </c>
      <c r="M263" s="66">
        <v>0</v>
      </c>
      <c r="N263" s="66">
        <v>0</v>
      </c>
      <c r="O263" s="199">
        <v>1</v>
      </c>
      <c r="P263" s="66">
        <v>0</v>
      </c>
      <c r="Q263" s="68">
        <f>SUM(R263:U263)</f>
        <v>0</v>
      </c>
      <c r="R263" s="65">
        <v>0</v>
      </c>
      <c r="S263" s="65">
        <v>0</v>
      </c>
      <c r="T263" s="65">
        <v>0</v>
      </c>
      <c r="U263" s="65">
        <v>0</v>
      </c>
      <c r="V263" s="53">
        <f>SUM(W263:Y263)</f>
        <v>1043.8399999999999</v>
      </c>
      <c r="W263" s="67">
        <v>0</v>
      </c>
      <c r="X263" s="67">
        <v>1043.8399999999999</v>
      </c>
      <c r="Y263" s="67">
        <v>0</v>
      </c>
      <c r="Z263" s="53">
        <f>SUM(AA263:AC263)</f>
        <v>1043.8399999999999</v>
      </c>
      <c r="AA263" s="67">
        <v>0</v>
      </c>
      <c r="AB263" s="67">
        <v>1043.8399999999999</v>
      </c>
      <c r="AC263" s="67">
        <v>0</v>
      </c>
      <c r="AD263" s="53">
        <f>SUM(AE263:AG263)</f>
        <v>1043.8399999999999</v>
      </c>
      <c r="AE263" s="67">
        <v>0</v>
      </c>
      <c r="AF263" s="67">
        <v>1043.8399999999999</v>
      </c>
      <c r="AG263" s="67">
        <v>0</v>
      </c>
      <c r="AH263" s="210">
        <f>SUM(AI263:AN263)</f>
        <v>0</v>
      </c>
      <c r="AI263" s="211">
        <v>0</v>
      </c>
      <c r="AJ263" s="211">
        <v>0</v>
      </c>
      <c r="AK263" s="211">
        <v>0</v>
      </c>
      <c r="AL263" s="211">
        <v>0</v>
      </c>
      <c r="AM263" s="211">
        <v>0</v>
      </c>
      <c r="AN263" s="211">
        <v>0</v>
      </c>
      <c r="AO263" s="212" t="s">
        <v>310</v>
      </c>
      <c r="AP263" s="212" t="s">
        <v>311</v>
      </c>
      <c r="AQ263" s="65"/>
    </row>
    <row r="264" spans="1:43" s="64" customFormat="1" ht="104.25" customHeight="1" x14ac:dyDescent="0.25">
      <c r="B264" s="32" t="s">
        <v>19</v>
      </c>
      <c r="C264" s="31" t="s">
        <v>21</v>
      </c>
      <c r="D264" s="27">
        <f>IF(E264&gt;0,1,0)</f>
        <v>0</v>
      </c>
      <c r="E264" s="48">
        <f>SUM(E265)</f>
        <v>0</v>
      </c>
      <c r="F264" s="48">
        <f>SUM(G264:N264)</f>
        <v>1</v>
      </c>
      <c r="G264" s="47">
        <f t="shared" ref="G264:N264" si="232">SUM(G265)</f>
        <v>1</v>
      </c>
      <c r="H264" s="47">
        <f t="shared" si="232"/>
        <v>0</v>
      </c>
      <c r="I264" s="47">
        <f t="shared" si="232"/>
        <v>0</v>
      </c>
      <c r="J264" s="47">
        <f t="shared" si="232"/>
        <v>0</v>
      </c>
      <c r="K264" s="47">
        <f t="shared" si="232"/>
        <v>0</v>
      </c>
      <c r="L264" s="47">
        <f t="shared" si="232"/>
        <v>0</v>
      </c>
      <c r="M264" s="47">
        <f t="shared" si="232"/>
        <v>0</v>
      </c>
      <c r="N264" s="47">
        <f t="shared" si="232"/>
        <v>0</v>
      </c>
      <c r="O264" s="47">
        <f t="shared" ref="O264:U264" si="233">O265</f>
        <v>0</v>
      </c>
      <c r="P264" s="47">
        <f t="shared" si="233"/>
        <v>0</v>
      </c>
      <c r="Q264" s="48">
        <f t="shared" si="233"/>
        <v>0</v>
      </c>
      <c r="R264" s="51">
        <f t="shared" si="233"/>
        <v>0</v>
      </c>
      <c r="S264" s="51">
        <f t="shared" si="233"/>
        <v>0</v>
      </c>
      <c r="T264" s="51">
        <f t="shared" si="233"/>
        <v>0</v>
      </c>
      <c r="U264" s="51">
        <f t="shared" si="233"/>
        <v>0</v>
      </c>
      <c r="V264" s="50">
        <f>SUM(W264:Y264)</f>
        <v>0</v>
      </c>
      <c r="W264" s="49">
        <f>W265</f>
        <v>0</v>
      </c>
      <c r="X264" s="49">
        <f>X265</f>
        <v>0</v>
      </c>
      <c r="Y264" s="49">
        <f>Y265</f>
        <v>0</v>
      </c>
      <c r="Z264" s="50">
        <f>SUM(AA264:AC264)</f>
        <v>0</v>
      </c>
      <c r="AA264" s="49">
        <f>AA265</f>
        <v>0</v>
      </c>
      <c r="AB264" s="49">
        <f>AB265</f>
        <v>0</v>
      </c>
      <c r="AC264" s="49">
        <f>AC265</f>
        <v>0</v>
      </c>
      <c r="AD264" s="50">
        <f>SUM(AE264:AG264)</f>
        <v>0</v>
      </c>
      <c r="AE264" s="49">
        <f>AE265</f>
        <v>0</v>
      </c>
      <c r="AF264" s="49">
        <f>AF265</f>
        <v>0</v>
      </c>
      <c r="AG264" s="49">
        <f>AG265</f>
        <v>0</v>
      </c>
      <c r="AH264" s="48">
        <f>SUM(AI264:AN264)</f>
        <v>0</v>
      </c>
      <c r="AI264" s="47">
        <f t="shared" ref="AI264:AN264" si="234">AI265</f>
        <v>0</v>
      </c>
      <c r="AJ264" s="47">
        <f t="shared" si="234"/>
        <v>0</v>
      </c>
      <c r="AK264" s="47">
        <f t="shared" si="234"/>
        <v>0</v>
      </c>
      <c r="AL264" s="47">
        <f t="shared" si="234"/>
        <v>0</v>
      </c>
      <c r="AM264" s="47">
        <f t="shared" si="234"/>
        <v>0</v>
      </c>
      <c r="AN264" s="47">
        <f t="shared" si="234"/>
        <v>0</v>
      </c>
      <c r="AO264" s="46"/>
      <c r="AP264" s="46"/>
      <c r="AQ264" s="46"/>
    </row>
    <row r="265" spans="1:43" ht="49.7" customHeight="1" x14ac:dyDescent="0.25">
      <c r="B265" s="63" t="s">
        <v>19</v>
      </c>
      <c r="C265" s="62" t="s">
        <v>20</v>
      </c>
      <c r="D265" s="60">
        <f>IF(E265&gt;0,1,0)</f>
        <v>0</v>
      </c>
      <c r="E265" s="60">
        <f>E267</f>
        <v>0</v>
      </c>
      <c r="F265" s="60">
        <f>SUM(G265:N265)</f>
        <v>1</v>
      </c>
      <c r="G265" s="61">
        <f t="shared" ref="G265:P265" si="235">G267</f>
        <v>1</v>
      </c>
      <c r="H265" s="61">
        <f t="shared" si="235"/>
        <v>0</v>
      </c>
      <c r="I265" s="61">
        <f t="shared" si="235"/>
        <v>0</v>
      </c>
      <c r="J265" s="61">
        <f t="shared" si="235"/>
        <v>0</v>
      </c>
      <c r="K265" s="61">
        <f t="shared" si="235"/>
        <v>0</v>
      </c>
      <c r="L265" s="61">
        <f t="shared" si="235"/>
        <v>0</v>
      </c>
      <c r="M265" s="61">
        <f t="shared" si="235"/>
        <v>0</v>
      </c>
      <c r="N265" s="61">
        <f t="shared" si="235"/>
        <v>0</v>
      </c>
      <c r="O265" s="56">
        <f t="shared" si="235"/>
        <v>0</v>
      </c>
      <c r="P265" s="56">
        <f t="shared" si="235"/>
        <v>0</v>
      </c>
      <c r="Q265" s="60">
        <f>SUM(R265:T265)</f>
        <v>0</v>
      </c>
      <c r="R265" s="55">
        <f>R267</f>
        <v>0</v>
      </c>
      <c r="S265" s="55">
        <f>S267</f>
        <v>0</v>
      </c>
      <c r="T265" s="55">
        <f>T267</f>
        <v>0</v>
      </c>
      <c r="U265" s="55">
        <f>U267</f>
        <v>0</v>
      </c>
      <c r="V265" s="59">
        <f>SUM(W265:Y265)</f>
        <v>0</v>
      </c>
      <c r="W265" s="58">
        <f>W267</f>
        <v>0</v>
      </c>
      <c r="X265" s="58">
        <f>X267</f>
        <v>0</v>
      </c>
      <c r="Y265" s="58">
        <f>Y267</f>
        <v>0</v>
      </c>
      <c r="Z265" s="59">
        <f>SUM(AA265:AC265)</f>
        <v>0</v>
      </c>
      <c r="AA265" s="58">
        <f>SUM(AA267)</f>
        <v>0</v>
      </c>
      <c r="AB265" s="58">
        <f>SUM(AB267)</f>
        <v>0</v>
      </c>
      <c r="AC265" s="58">
        <f>SUM(AC267)</f>
        <v>0</v>
      </c>
      <c r="AD265" s="59">
        <f>SUM(AE265:AG265)</f>
        <v>0</v>
      </c>
      <c r="AE265" s="58">
        <f>AE267</f>
        <v>0</v>
      </c>
      <c r="AF265" s="58">
        <f>AF267</f>
        <v>0</v>
      </c>
      <c r="AG265" s="58">
        <f>AG267</f>
        <v>0</v>
      </c>
      <c r="AH265" s="57">
        <f>SUM(AI265:AN265)</f>
        <v>0</v>
      </c>
      <c r="AI265" s="56">
        <f t="shared" ref="AI265:AN265" si="236">AI267</f>
        <v>0</v>
      </c>
      <c r="AJ265" s="56">
        <f t="shared" si="236"/>
        <v>0</v>
      </c>
      <c r="AK265" s="56">
        <f t="shared" si="236"/>
        <v>0</v>
      </c>
      <c r="AL265" s="56">
        <f t="shared" si="236"/>
        <v>0</v>
      </c>
      <c r="AM265" s="56">
        <f t="shared" si="236"/>
        <v>0</v>
      </c>
      <c r="AN265" s="56">
        <f t="shared" si="236"/>
        <v>0</v>
      </c>
      <c r="AO265" s="55"/>
      <c r="AP265" s="55"/>
      <c r="AQ265" s="55"/>
    </row>
    <row r="266" spans="1:43" ht="25.5" customHeight="1" x14ac:dyDescent="0.25">
      <c r="B266" s="11" t="s">
        <v>19</v>
      </c>
      <c r="C266" s="35" t="s">
        <v>2</v>
      </c>
      <c r="D266" s="12"/>
      <c r="E266" s="12"/>
      <c r="F266" s="54"/>
      <c r="G266" s="13"/>
      <c r="H266" s="183"/>
      <c r="I266" s="183"/>
      <c r="J266" s="183"/>
      <c r="K266" s="183"/>
      <c r="L266" s="183"/>
      <c r="M266" s="183"/>
      <c r="N266" s="183"/>
      <c r="O266" s="183"/>
      <c r="P266" s="4"/>
      <c r="Q266" s="54"/>
      <c r="R266" s="3"/>
      <c r="S266" s="3"/>
      <c r="T266" s="3"/>
      <c r="U266" s="3"/>
      <c r="V266" s="53"/>
      <c r="W266" s="6"/>
      <c r="X266" s="6"/>
      <c r="Y266" s="6"/>
      <c r="Z266" s="53"/>
      <c r="AA266" s="6"/>
      <c r="AB266" s="6"/>
      <c r="AC266" s="6"/>
      <c r="AD266" s="53"/>
      <c r="AE266" s="6"/>
      <c r="AF266" s="6"/>
      <c r="AG266" s="6"/>
      <c r="AH266" s="52"/>
      <c r="AI266" s="4"/>
      <c r="AJ266" s="4"/>
      <c r="AK266" s="4"/>
      <c r="AL266" s="4"/>
      <c r="AM266" s="4"/>
      <c r="AN266" s="4"/>
      <c r="AO266" s="3"/>
      <c r="AP266" s="3"/>
      <c r="AQ266" s="3"/>
    </row>
    <row r="267" spans="1:43" ht="77.25" customHeight="1" x14ac:dyDescent="0.25">
      <c r="B267" s="11" t="s">
        <v>19</v>
      </c>
      <c r="C267" s="10" t="s">
        <v>18</v>
      </c>
      <c r="D267" s="8">
        <v>0</v>
      </c>
      <c r="E267" s="209">
        <v>0</v>
      </c>
      <c r="F267" s="54">
        <f>SUM(G267:N267)</f>
        <v>1</v>
      </c>
      <c r="G267" s="208">
        <v>1</v>
      </c>
      <c r="H267" s="183">
        <v>0</v>
      </c>
      <c r="I267" s="183">
        <v>0</v>
      </c>
      <c r="J267" s="183">
        <v>0</v>
      </c>
      <c r="K267" s="183">
        <v>0</v>
      </c>
      <c r="L267" s="183">
        <v>0</v>
      </c>
      <c r="M267" s="183">
        <v>0</v>
      </c>
      <c r="N267" s="183">
        <v>0</v>
      </c>
      <c r="O267" s="183">
        <v>0</v>
      </c>
      <c r="P267" s="4">
        <v>0</v>
      </c>
      <c r="Q267" s="54">
        <f>SUM(R267:T267)</f>
        <v>0</v>
      </c>
      <c r="R267" s="3">
        <v>0</v>
      </c>
      <c r="S267" s="3">
        <v>0</v>
      </c>
      <c r="T267" s="3">
        <v>0</v>
      </c>
      <c r="U267" s="3">
        <v>0</v>
      </c>
      <c r="V267" s="53">
        <v>0</v>
      </c>
      <c r="W267" s="6">
        <v>0</v>
      </c>
      <c r="X267" s="6">
        <v>0</v>
      </c>
      <c r="Y267" s="6">
        <v>0</v>
      </c>
      <c r="Z267" s="53">
        <f>SUM(AA267:AC267)</f>
        <v>0</v>
      </c>
      <c r="AA267" s="6">
        <v>0</v>
      </c>
      <c r="AB267" s="6">
        <v>0</v>
      </c>
      <c r="AC267" s="6">
        <v>0</v>
      </c>
      <c r="AD267" s="53">
        <f>SUM(AE267:AG267)</f>
        <v>0</v>
      </c>
      <c r="AE267" s="6">
        <v>0</v>
      </c>
      <c r="AF267" s="6">
        <v>0</v>
      </c>
      <c r="AG267" s="6">
        <v>0</v>
      </c>
      <c r="AH267" s="52">
        <f>SUM(AI267:AN267)</f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3"/>
      <c r="AP267" s="3"/>
      <c r="AQ267" s="3"/>
    </row>
    <row r="268" spans="1:43" ht="107.45" customHeight="1" x14ac:dyDescent="0.25">
      <c r="B268" s="32" t="s">
        <v>6</v>
      </c>
      <c r="C268" s="31" t="s">
        <v>17</v>
      </c>
      <c r="D268" s="27">
        <f>IF(E268&gt;0,1,0)</f>
        <v>1</v>
      </c>
      <c r="E268" s="48">
        <f>E269+E276</f>
        <v>2</v>
      </c>
      <c r="F268" s="48">
        <f>SUM(G268:L268)</f>
        <v>6</v>
      </c>
      <c r="G268" s="47">
        <f t="shared" ref="G268:P268" si="237">G269+G276</f>
        <v>1</v>
      </c>
      <c r="H268" s="47">
        <f t="shared" si="237"/>
        <v>0</v>
      </c>
      <c r="I268" s="47">
        <f t="shared" si="237"/>
        <v>5</v>
      </c>
      <c r="J268" s="47">
        <f t="shared" si="237"/>
        <v>0</v>
      </c>
      <c r="K268" s="47">
        <f t="shared" si="237"/>
        <v>0</v>
      </c>
      <c r="L268" s="47">
        <f t="shared" si="237"/>
        <v>0</v>
      </c>
      <c r="M268" s="47">
        <f t="shared" si="237"/>
        <v>0</v>
      </c>
      <c r="N268" s="47">
        <f t="shared" si="237"/>
        <v>0</v>
      </c>
      <c r="O268" s="47">
        <f t="shared" si="237"/>
        <v>2</v>
      </c>
      <c r="P268" s="47">
        <f t="shared" si="237"/>
        <v>0</v>
      </c>
      <c r="Q268" s="46">
        <f>SUM(R268:T268)</f>
        <v>1</v>
      </c>
      <c r="R268" s="51">
        <f>R269+R276</f>
        <v>0</v>
      </c>
      <c r="S268" s="51">
        <f>S269+S276</f>
        <v>0</v>
      </c>
      <c r="T268" s="51">
        <f>T269+T276</f>
        <v>1</v>
      </c>
      <c r="U268" s="51">
        <f>U269+U276</f>
        <v>0</v>
      </c>
      <c r="V268" s="50">
        <f>SUM(W268:Y268)</f>
        <v>49500</v>
      </c>
      <c r="W268" s="49">
        <f>W269+W276</f>
        <v>0</v>
      </c>
      <c r="X268" s="49">
        <f>X269+X276</f>
        <v>49000</v>
      </c>
      <c r="Y268" s="49">
        <f>Y269+Y276</f>
        <v>500</v>
      </c>
      <c r="Z268" s="50">
        <f>SUM(SUM(AA268:AC268))</f>
        <v>49051.799999999996</v>
      </c>
      <c r="AA268" s="49">
        <f>AA269+AA276</f>
        <v>0</v>
      </c>
      <c r="AB268" s="49">
        <f>AB269+AB276</f>
        <v>48557.2</v>
      </c>
      <c r="AC268" s="49">
        <f>AC269+AC276</f>
        <v>494.6</v>
      </c>
      <c r="AD268" s="50">
        <f>SUM(AE268:AG268)</f>
        <v>49051.799999999996</v>
      </c>
      <c r="AE268" s="49">
        <f>SUM(AE269+AE276)</f>
        <v>0</v>
      </c>
      <c r="AF268" s="49">
        <f>SUM(AF269+AF276)</f>
        <v>48557.2</v>
      </c>
      <c r="AG268" s="49">
        <f>SUM(AG269+AG276)</f>
        <v>494.6</v>
      </c>
      <c r="AH268" s="48">
        <f>SUM(AI268:AN268)</f>
        <v>1</v>
      </c>
      <c r="AI268" s="47">
        <f t="shared" ref="AI268:AN268" si="238">AI269+AI276</f>
        <v>0</v>
      </c>
      <c r="AJ268" s="47">
        <f t="shared" si="238"/>
        <v>0</v>
      </c>
      <c r="AK268" s="47">
        <f t="shared" si="238"/>
        <v>0</v>
      </c>
      <c r="AL268" s="47">
        <f t="shared" si="238"/>
        <v>0</v>
      </c>
      <c r="AM268" s="47">
        <f t="shared" si="238"/>
        <v>0</v>
      </c>
      <c r="AN268" s="47">
        <f t="shared" si="238"/>
        <v>1</v>
      </c>
      <c r="AO268" s="46"/>
      <c r="AP268" s="46"/>
      <c r="AQ268" s="46"/>
    </row>
    <row r="269" spans="1:43" ht="42" customHeight="1" x14ac:dyDescent="0.25">
      <c r="B269" s="45" t="s">
        <v>6</v>
      </c>
      <c r="C269" s="44" t="s">
        <v>16</v>
      </c>
      <c r="D269" s="43">
        <f>IF(E269&gt;0,1,0)</f>
        <v>1</v>
      </c>
      <c r="E269" s="41">
        <f>SUM(E271:E275)</f>
        <v>1</v>
      </c>
      <c r="F269" s="41">
        <f>SUM(G269:N269)</f>
        <v>4</v>
      </c>
      <c r="G269" s="42">
        <f t="shared" ref="G269:P269" si="239">SUM(G271:G275)</f>
        <v>0</v>
      </c>
      <c r="H269" s="42">
        <f t="shared" si="239"/>
        <v>0</v>
      </c>
      <c r="I269" s="42">
        <f t="shared" si="239"/>
        <v>4</v>
      </c>
      <c r="J269" s="42">
        <f t="shared" si="239"/>
        <v>0</v>
      </c>
      <c r="K269" s="42">
        <f t="shared" si="239"/>
        <v>0</v>
      </c>
      <c r="L269" s="42">
        <f t="shared" si="239"/>
        <v>0</v>
      </c>
      <c r="M269" s="42">
        <f t="shared" si="239"/>
        <v>0</v>
      </c>
      <c r="N269" s="42">
        <f t="shared" si="239"/>
        <v>0</v>
      </c>
      <c r="O269" s="37">
        <f t="shared" si="239"/>
        <v>1</v>
      </c>
      <c r="P269" s="37">
        <f t="shared" si="239"/>
        <v>0</v>
      </c>
      <c r="Q269" s="41">
        <f>SUM(R269:U269)</f>
        <v>0</v>
      </c>
      <c r="R269" s="36">
        <f>SUM(R271:R275)</f>
        <v>0</v>
      </c>
      <c r="S269" s="36">
        <f>SUM(S271:S275)</f>
        <v>0</v>
      </c>
      <c r="T269" s="36">
        <f>SUM(T271:T275)</f>
        <v>0</v>
      </c>
      <c r="U269" s="36">
        <f>SUM(U271:U275)</f>
        <v>0</v>
      </c>
      <c r="V269" s="40">
        <f>SUM(W269:Y269)</f>
        <v>49500</v>
      </c>
      <c r="W269" s="39">
        <f>SUM(W270:W275)</f>
        <v>0</v>
      </c>
      <c r="X269" s="39">
        <f>SUM(X270:X275)</f>
        <v>49000</v>
      </c>
      <c r="Y269" s="39">
        <f>SUM(Y270:Y275)</f>
        <v>500</v>
      </c>
      <c r="Z269" s="40">
        <f>SUM(AA269:AC269)</f>
        <v>49051.799999999996</v>
      </c>
      <c r="AA269" s="39">
        <f>SUM(AA271:AA275)</f>
        <v>0</v>
      </c>
      <c r="AB269" s="39">
        <f>SUM(AB271:AB275)</f>
        <v>48557.2</v>
      </c>
      <c r="AC269" s="39">
        <f>SUM(AC271:AC275)</f>
        <v>494.6</v>
      </c>
      <c r="AD269" s="40">
        <f>SUM(AE269:AG269)</f>
        <v>49051.799999999996</v>
      </c>
      <c r="AE269" s="39">
        <f>SUM(AE271:AE275)</f>
        <v>0</v>
      </c>
      <c r="AF269" s="39">
        <f>SUM(AF271:AF275)</f>
        <v>48557.2</v>
      </c>
      <c r="AG269" s="39">
        <f>SUM(AG271:AG275)</f>
        <v>494.6</v>
      </c>
      <c r="AH269" s="38">
        <f>SUM(AI269:AN269)</f>
        <v>1</v>
      </c>
      <c r="AI269" s="37">
        <f t="shared" ref="AI269:AN269" si="240">SUM(AI271:AI275)</f>
        <v>0</v>
      </c>
      <c r="AJ269" s="37">
        <f t="shared" si="240"/>
        <v>0</v>
      </c>
      <c r="AK269" s="37">
        <f t="shared" si="240"/>
        <v>0</v>
      </c>
      <c r="AL269" s="37">
        <f t="shared" si="240"/>
        <v>0</v>
      </c>
      <c r="AM269" s="37">
        <f t="shared" si="240"/>
        <v>0</v>
      </c>
      <c r="AN269" s="37">
        <f t="shared" si="240"/>
        <v>1</v>
      </c>
      <c r="AO269" s="36"/>
      <c r="AP269" s="36"/>
      <c r="AQ269" s="36"/>
    </row>
    <row r="270" spans="1:43" ht="21.75" customHeight="1" x14ac:dyDescent="0.25">
      <c r="B270" s="11" t="s">
        <v>6</v>
      </c>
      <c r="C270" s="35" t="s">
        <v>2</v>
      </c>
      <c r="D270" s="12"/>
      <c r="E270" s="12"/>
      <c r="F270" s="12"/>
      <c r="G270" s="13"/>
      <c r="H270" s="183"/>
      <c r="I270" s="183"/>
      <c r="J270" s="183"/>
      <c r="K270" s="183"/>
      <c r="L270" s="183"/>
      <c r="M270" s="183"/>
      <c r="N270" s="183"/>
      <c r="O270" s="183"/>
      <c r="P270" s="4"/>
      <c r="Q270" s="33"/>
      <c r="R270" s="3"/>
      <c r="S270" s="3"/>
      <c r="T270" s="3"/>
      <c r="U270" s="3"/>
      <c r="V270" s="7"/>
      <c r="W270" s="6"/>
      <c r="X270" s="6"/>
      <c r="Y270" s="6"/>
      <c r="Z270" s="7"/>
      <c r="AA270" s="6"/>
      <c r="AB270" s="6"/>
      <c r="AC270" s="6"/>
      <c r="AD270" s="7"/>
      <c r="AE270" s="6"/>
      <c r="AF270" s="6"/>
      <c r="AG270" s="6"/>
      <c r="AH270" s="5"/>
      <c r="AI270" s="4"/>
      <c r="AJ270" s="4"/>
      <c r="AK270" s="4"/>
      <c r="AL270" s="4"/>
      <c r="AM270" s="4"/>
      <c r="AN270" s="4"/>
      <c r="AO270" s="3"/>
      <c r="AP270" s="3"/>
      <c r="AQ270" s="3"/>
    </row>
    <row r="271" spans="1:43" ht="63" customHeight="1" x14ac:dyDescent="0.25">
      <c r="A271" s="1">
        <v>24</v>
      </c>
      <c r="B271" s="11" t="s">
        <v>6</v>
      </c>
      <c r="C271" s="10" t="s">
        <v>15</v>
      </c>
      <c r="D271" s="196">
        <v>0</v>
      </c>
      <c r="E271" s="196">
        <v>0</v>
      </c>
      <c r="F271" s="12">
        <f t="shared" ref="F271:F272" si="241">SUM(G271:N271)</f>
        <v>1</v>
      </c>
      <c r="G271" s="182">
        <v>0</v>
      </c>
      <c r="H271" s="183">
        <v>0</v>
      </c>
      <c r="I271" s="183">
        <v>1</v>
      </c>
      <c r="J271" s="183">
        <v>0</v>
      </c>
      <c r="K271" s="183">
        <v>0</v>
      </c>
      <c r="L271" s="183">
        <v>0</v>
      </c>
      <c r="M271" s="183">
        <v>0</v>
      </c>
      <c r="N271" s="183">
        <v>0</v>
      </c>
      <c r="O271" s="183">
        <v>0</v>
      </c>
      <c r="P271" s="4">
        <v>0</v>
      </c>
      <c r="Q271" s="33">
        <f t="shared" ref="Q271:Q276" si="242">SUM(R271:U271)</f>
        <v>0</v>
      </c>
      <c r="R271" s="3">
        <v>0</v>
      </c>
      <c r="S271" s="3">
        <v>0</v>
      </c>
      <c r="T271" s="3">
        <v>0</v>
      </c>
      <c r="U271" s="3">
        <v>0</v>
      </c>
      <c r="V271" s="7">
        <f t="shared" ref="V271:V276" si="243">SUM(W271:Y271)</f>
        <v>0</v>
      </c>
      <c r="W271" s="6">
        <v>0</v>
      </c>
      <c r="X271" s="6">
        <v>0</v>
      </c>
      <c r="Y271" s="6">
        <v>0</v>
      </c>
      <c r="Z271" s="7">
        <f t="shared" ref="Z271:Z276" si="244">SUM(AA271:AC271)</f>
        <v>0</v>
      </c>
      <c r="AA271" s="6">
        <v>0</v>
      </c>
      <c r="AB271" s="6">
        <v>0</v>
      </c>
      <c r="AC271" s="6">
        <v>0</v>
      </c>
      <c r="AD271" s="7">
        <f t="shared" ref="AD271:AD276" si="245">SUM(AE271:AG271)</f>
        <v>0</v>
      </c>
      <c r="AE271" s="6">
        <v>0</v>
      </c>
      <c r="AF271" s="6">
        <v>0</v>
      </c>
      <c r="AG271" s="6">
        <v>0</v>
      </c>
      <c r="AH271" s="5">
        <f t="shared" ref="AH271:AH276" si="246">SUM(AI271:AN271)</f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3"/>
      <c r="AP271" s="3"/>
      <c r="AQ271" s="3"/>
    </row>
    <row r="272" spans="1:43" ht="60" customHeight="1" x14ac:dyDescent="0.25">
      <c r="A272" s="1">
        <v>25</v>
      </c>
      <c r="B272" s="11" t="s">
        <v>6</v>
      </c>
      <c r="C272" s="10" t="s">
        <v>14</v>
      </c>
      <c r="D272" s="33">
        <v>0</v>
      </c>
      <c r="E272" s="196">
        <v>0</v>
      </c>
      <c r="F272" s="12">
        <f t="shared" si="241"/>
        <v>1</v>
      </c>
      <c r="G272" s="182">
        <v>0</v>
      </c>
      <c r="H272" s="183">
        <v>0</v>
      </c>
      <c r="I272" s="183">
        <v>1</v>
      </c>
      <c r="J272" s="183">
        <v>0</v>
      </c>
      <c r="K272" s="183">
        <v>0</v>
      </c>
      <c r="L272" s="183">
        <v>0</v>
      </c>
      <c r="M272" s="183">
        <v>0</v>
      </c>
      <c r="N272" s="183">
        <v>0</v>
      </c>
      <c r="O272" s="183">
        <v>0</v>
      </c>
      <c r="P272" s="4">
        <v>0</v>
      </c>
      <c r="Q272" s="33">
        <f t="shared" si="242"/>
        <v>0</v>
      </c>
      <c r="R272" s="3">
        <v>0</v>
      </c>
      <c r="S272" s="3">
        <v>0</v>
      </c>
      <c r="T272" s="3">
        <v>0</v>
      </c>
      <c r="U272" s="3">
        <v>0</v>
      </c>
      <c r="V272" s="7">
        <f t="shared" si="243"/>
        <v>0</v>
      </c>
      <c r="W272" s="6">
        <v>0</v>
      </c>
      <c r="X272" s="6">
        <v>0</v>
      </c>
      <c r="Y272" s="6">
        <v>0</v>
      </c>
      <c r="Z272" s="7">
        <f t="shared" si="244"/>
        <v>0</v>
      </c>
      <c r="AA272" s="6">
        <v>0</v>
      </c>
      <c r="AB272" s="6">
        <v>0</v>
      </c>
      <c r="AC272" s="6">
        <v>0</v>
      </c>
      <c r="AD272" s="7">
        <f t="shared" si="245"/>
        <v>0</v>
      </c>
      <c r="AE272" s="6">
        <v>0</v>
      </c>
      <c r="AF272" s="6">
        <v>0</v>
      </c>
      <c r="AG272" s="6">
        <v>0</v>
      </c>
      <c r="AH272" s="5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3"/>
      <c r="AP272" s="3"/>
      <c r="AQ272" s="3"/>
    </row>
    <row r="273" spans="1:43" ht="48.2" customHeight="1" x14ac:dyDescent="0.25">
      <c r="B273" s="11" t="s">
        <v>6</v>
      </c>
      <c r="C273" s="10" t="s">
        <v>13</v>
      </c>
      <c r="D273" s="8">
        <v>1</v>
      </c>
      <c r="E273" s="209">
        <v>1</v>
      </c>
      <c r="F273" s="33">
        <f t="shared" ref="F273:F276" si="247">SUM(G273:N273)</f>
        <v>0</v>
      </c>
      <c r="G273" s="9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183">
        <v>1</v>
      </c>
      <c r="P273" s="4">
        <v>0</v>
      </c>
      <c r="Q273" s="33">
        <f t="shared" si="242"/>
        <v>0</v>
      </c>
      <c r="R273" s="3">
        <v>0</v>
      </c>
      <c r="S273" s="3">
        <v>0</v>
      </c>
      <c r="T273" s="3">
        <v>0</v>
      </c>
      <c r="U273" s="3">
        <v>0</v>
      </c>
      <c r="V273" s="7">
        <f t="shared" si="243"/>
        <v>49500</v>
      </c>
      <c r="W273" s="6">
        <v>0</v>
      </c>
      <c r="X273" s="6">
        <v>49000</v>
      </c>
      <c r="Y273" s="193">
        <v>500</v>
      </c>
      <c r="Z273" s="7">
        <f t="shared" si="244"/>
        <v>49051.799999999996</v>
      </c>
      <c r="AA273" s="6">
        <v>0</v>
      </c>
      <c r="AB273" s="6">
        <v>48557.2</v>
      </c>
      <c r="AC273" s="206">
        <v>494.6</v>
      </c>
      <c r="AD273" s="205">
        <f t="shared" si="245"/>
        <v>49051.799999999996</v>
      </c>
      <c r="AE273" s="206"/>
      <c r="AF273" s="206">
        <v>48557.2</v>
      </c>
      <c r="AG273" s="206">
        <v>494.6</v>
      </c>
      <c r="AH273" s="207">
        <f t="shared" ref="AH273" si="248">SUM(AI273:AN273)</f>
        <v>1</v>
      </c>
      <c r="AI273" s="203">
        <v>0</v>
      </c>
      <c r="AJ273" s="203">
        <f>Z273-AD273</f>
        <v>0</v>
      </c>
      <c r="AK273" s="203">
        <v>0</v>
      </c>
      <c r="AL273" s="203">
        <v>0</v>
      </c>
      <c r="AM273" s="203">
        <v>0</v>
      </c>
      <c r="AN273" s="203">
        <v>1</v>
      </c>
      <c r="AO273" s="3" t="s">
        <v>309</v>
      </c>
      <c r="AP273" s="3" t="s">
        <v>309</v>
      </c>
      <c r="AQ273" s="3"/>
    </row>
    <row r="274" spans="1:43" ht="60.75" customHeight="1" x14ac:dyDescent="0.25">
      <c r="A274" s="1">
        <v>26</v>
      </c>
      <c r="B274" s="11" t="s">
        <v>6</v>
      </c>
      <c r="C274" s="10" t="s">
        <v>12</v>
      </c>
      <c r="D274" s="33">
        <v>0</v>
      </c>
      <c r="E274" s="196">
        <v>0</v>
      </c>
      <c r="F274" s="12">
        <f t="shared" si="247"/>
        <v>1</v>
      </c>
      <c r="G274" s="182">
        <v>0</v>
      </c>
      <c r="H274" s="183">
        <v>0</v>
      </c>
      <c r="I274" s="183">
        <v>1</v>
      </c>
      <c r="J274" s="183">
        <v>0</v>
      </c>
      <c r="K274" s="183">
        <v>0</v>
      </c>
      <c r="L274" s="183">
        <v>0</v>
      </c>
      <c r="M274" s="183">
        <v>0</v>
      </c>
      <c r="N274" s="183">
        <v>0</v>
      </c>
      <c r="O274" s="183">
        <v>0</v>
      </c>
      <c r="P274" s="4">
        <v>0</v>
      </c>
      <c r="Q274" s="33">
        <f t="shared" ref="Q274:Q275" si="249">SUM(R274:U274)</f>
        <v>0</v>
      </c>
      <c r="R274" s="3">
        <v>0</v>
      </c>
      <c r="S274" s="3">
        <v>0</v>
      </c>
      <c r="T274" s="3">
        <v>0</v>
      </c>
      <c r="U274" s="3">
        <v>0</v>
      </c>
      <c r="V274" s="7">
        <f t="shared" ref="V274:V275" si="250">SUM(W274:Y274)</f>
        <v>0</v>
      </c>
      <c r="W274" s="6">
        <v>0</v>
      </c>
      <c r="X274" s="6">
        <v>0</v>
      </c>
      <c r="Y274" s="6">
        <v>0</v>
      </c>
      <c r="Z274" s="7">
        <f t="shared" ref="Z274:Z275" si="251">SUM(AA274:AC274)</f>
        <v>0</v>
      </c>
      <c r="AA274" s="6">
        <v>0</v>
      </c>
      <c r="AB274" s="6">
        <v>0</v>
      </c>
      <c r="AC274" s="6">
        <v>0</v>
      </c>
      <c r="AD274" s="7">
        <f t="shared" ref="AD274:AD275" si="252">SUM(AE274:AG274)</f>
        <v>0</v>
      </c>
      <c r="AE274" s="6">
        <v>0</v>
      </c>
      <c r="AF274" s="6">
        <v>0</v>
      </c>
      <c r="AG274" s="6">
        <v>0</v>
      </c>
      <c r="AH274" s="5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3"/>
      <c r="AP274" s="3"/>
      <c r="AQ274" s="3"/>
    </row>
    <row r="275" spans="1:43" ht="51.75" customHeight="1" x14ac:dyDescent="0.25">
      <c r="B275" s="11" t="s">
        <v>6</v>
      </c>
      <c r="C275" s="10" t="s">
        <v>11</v>
      </c>
      <c r="D275" s="33">
        <v>0</v>
      </c>
      <c r="E275" s="196">
        <v>0</v>
      </c>
      <c r="F275" s="12">
        <f t="shared" si="247"/>
        <v>1</v>
      </c>
      <c r="G275" s="182">
        <v>0</v>
      </c>
      <c r="H275" s="183">
        <v>0</v>
      </c>
      <c r="I275" s="183">
        <v>1</v>
      </c>
      <c r="J275" s="183">
        <v>0</v>
      </c>
      <c r="K275" s="183">
        <v>0</v>
      </c>
      <c r="L275" s="183">
        <v>0</v>
      </c>
      <c r="M275" s="183">
        <v>0</v>
      </c>
      <c r="N275" s="183">
        <v>0</v>
      </c>
      <c r="O275" s="183">
        <v>0</v>
      </c>
      <c r="P275" s="4">
        <v>0</v>
      </c>
      <c r="Q275" s="33">
        <f t="shared" si="249"/>
        <v>0</v>
      </c>
      <c r="R275" s="3">
        <v>0</v>
      </c>
      <c r="S275" s="3">
        <v>0</v>
      </c>
      <c r="T275" s="3">
        <v>0</v>
      </c>
      <c r="U275" s="3">
        <v>0</v>
      </c>
      <c r="V275" s="7">
        <f t="shared" si="250"/>
        <v>0</v>
      </c>
      <c r="W275" s="6">
        <v>0</v>
      </c>
      <c r="X275" s="6">
        <v>0</v>
      </c>
      <c r="Y275" s="6">
        <v>0</v>
      </c>
      <c r="Z275" s="7">
        <f t="shared" si="251"/>
        <v>0</v>
      </c>
      <c r="AA275" s="6">
        <v>0</v>
      </c>
      <c r="AB275" s="6">
        <v>0</v>
      </c>
      <c r="AC275" s="6">
        <v>0</v>
      </c>
      <c r="AD275" s="7">
        <f t="shared" si="252"/>
        <v>0</v>
      </c>
      <c r="AE275" s="6">
        <v>0</v>
      </c>
      <c r="AF275" s="6">
        <v>0</v>
      </c>
      <c r="AG275" s="6">
        <v>0</v>
      </c>
      <c r="AH275" s="5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3"/>
      <c r="AP275" s="3"/>
      <c r="AQ275" s="3"/>
    </row>
    <row r="276" spans="1:43" ht="33" customHeight="1" x14ac:dyDescent="0.25">
      <c r="B276" s="24" t="s">
        <v>6</v>
      </c>
      <c r="C276" s="23" t="s">
        <v>10</v>
      </c>
      <c r="D276" s="22">
        <f>IF(E276&gt;0,1,0)</f>
        <v>1</v>
      </c>
      <c r="E276" s="20">
        <f>SUM(E278:E280)</f>
        <v>1</v>
      </c>
      <c r="F276" s="20">
        <f t="shared" si="247"/>
        <v>2</v>
      </c>
      <c r="G276" s="21">
        <f t="shared" ref="G276:N276" si="253">G278+G279+G280</f>
        <v>1</v>
      </c>
      <c r="H276" s="21">
        <f t="shared" si="253"/>
        <v>0</v>
      </c>
      <c r="I276" s="21">
        <f t="shared" si="253"/>
        <v>1</v>
      </c>
      <c r="J276" s="21">
        <f t="shared" si="253"/>
        <v>0</v>
      </c>
      <c r="K276" s="21">
        <f t="shared" si="253"/>
        <v>0</v>
      </c>
      <c r="L276" s="21">
        <f t="shared" si="253"/>
        <v>0</v>
      </c>
      <c r="M276" s="21">
        <f t="shared" si="253"/>
        <v>0</v>
      </c>
      <c r="N276" s="21">
        <f t="shared" si="253"/>
        <v>0</v>
      </c>
      <c r="O276" s="16">
        <f>SUM(O278:O280)</f>
        <v>1</v>
      </c>
      <c r="P276" s="16">
        <f>SUM(P278:P280)</f>
        <v>0</v>
      </c>
      <c r="Q276" s="20">
        <f t="shared" si="242"/>
        <v>1</v>
      </c>
      <c r="R276" s="15">
        <f>SUM(R278:R280)</f>
        <v>0</v>
      </c>
      <c r="S276" s="15">
        <f>SUM(S278:S280)</f>
        <v>0</v>
      </c>
      <c r="T276" s="15">
        <f>SUM(T278:T280)</f>
        <v>1</v>
      </c>
      <c r="U276" s="15">
        <f>SUM(U278:U280)</f>
        <v>0</v>
      </c>
      <c r="V276" s="19">
        <f t="shared" si="243"/>
        <v>0</v>
      </c>
      <c r="W276" s="18">
        <f>SUM(W278:W280)</f>
        <v>0</v>
      </c>
      <c r="X276" s="18">
        <f>SUM(X278:X280)</f>
        <v>0</v>
      </c>
      <c r="Y276" s="18">
        <f>SUM(Y278:Y280)</f>
        <v>0</v>
      </c>
      <c r="Z276" s="19">
        <f t="shared" si="244"/>
        <v>0</v>
      </c>
      <c r="AA276" s="18">
        <f>SUM(AA278:AA280)</f>
        <v>0</v>
      </c>
      <c r="AB276" s="18">
        <f>SUM(AB278:AB280)</f>
        <v>0</v>
      </c>
      <c r="AC276" s="18">
        <f>SUM(AC278:AC280)</f>
        <v>0</v>
      </c>
      <c r="AD276" s="19">
        <f t="shared" si="245"/>
        <v>0</v>
      </c>
      <c r="AE276" s="18">
        <f>SUM(AE278:AE280)</f>
        <v>0</v>
      </c>
      <c r="AF276" s="18">
        <f>SUM(AF278:AF280)</f>
        <v>0</v>
      </c>
      <c r="AG276" s="18">
        <f>SUM(AG278:AG280)</f>
        <v>0</v>
      </c>
      <c r="AH276" s="17">
        <f t="shared" si="246"/>
        <v>0</v>
      </c>
      <c r="AI276" s="16">
        <f t="shared" ref="AI276:AN276" si="254">SUM(AI278:AI280)</f>
        <v>0</v>
      </c>
      <c r="AJ276" s="16">
        <f t="shared" si="254"/>
        <v>0</v>
      </c>
      <c r="AK276" s="16">
        <f t="shared" si="254"/>
        <v>0</v>
      </c>
      <c r="AL276" s="16">
        <f t="shared" si="254"/>
        <v>0</v>
      </c>
      <c r="AM276" s="16">
        <f t="shared" si="254"/>
        <v>0</v>
      </c>
      <c r="AN276" s="16">
        <f t="shared" si="254"/>
        <v>0</v>
      </c>
      <c r="AO276" s="15"/>
      <c r="AP276" s="15"/>
      <c r="AQ276" s="15"/>
    </row>
    <row r="277" spans="1:43" ht="20.25" customHeight="1" x14ac:dyDescent="0.25">
      <c r="B277" s="11" t="s">
        <v>6</v>
      </c>
      <c r="C277" s="35" t="s">
        <v>9</v>
      </c>
      <c r="D277" s="33"/>
      <c r="E277" s="196"/>
      <c r="F277" s="33"/>
      <c r="G277" s="34"/>
      <c r="H277" s="4"/>
      <c r="I277" s="4"/>
      <c r="J277" s="4"/>
      <c r="K277" s="4"/>
      <c r="L277" s="4"/>
      <c r="M277" s="4"/>
      <c r="N277" s="4"/>
      <c r="O277" s="183"/>
      <c r="P277" s="4"/>
      <c r="Q277" s="33"/>
      <c r="R277" s="3"/>
      <c r="S277" s="3"/>
      <c r="T277" s="3"/>
      <c r="U277" s="3"/>
      <c r="V277" s="7"/>
      <c r="W277" s="6"/>
      <c r="X277" s="6"/>
      <c r="Y277" s="6"/>
      <c r="Z277" s="7"/>
      <c r="AA277" s="6"/>
      <c r="AB277" s="6"/>
      <c r="AC277" s="6"/>
      <c r="AD277" s="7"/>
      <c r="AE277" s="6"/>
      <c r="AF277" s="6"/>
      <c r="AG277" s="6"/>
      <c r="AH277" s="5"/>
      <c r="AI277" s="4"/>
      <c r="AJ277" s="4"/>
      <c r="AK277" s="4"/>
      <c r="AL277" s="4"/>
      <c r="AM277" s="4"/>
      <c r="AN277" s="4"/>
      <c r="AO277" s="3"/>
      <c r="AP277" s="3"/>
      <c r="AQ277" s="3"/>
    </row>
    <row r="278" spans="1:43" ht="78" customHeight="1" x14ac:dyDescent="0.25">
      <c r="B278" s="11" t="s">
        <v>6</v>
      </c>
      <c r="C278" s="10" t="s">
        <v>8</v>
      </c>
      <c r="D278" s="33">
        <v>0</v>
      </c>
      <c r="E278" s="196">
        <v>0</v>
      </c>
      <c r="F278" s="12">
        <f t="shared" ref="F278:F279" si="255">SUM(G278:N278)</f>
        <v>1</v>
      </c>
      <c r="G278" s="182">
        <v>0</v>
      </c>
      <c r="H278" s="183">
        <v>0</v>
      </c>
      <c r="I278" s="183">
        <v>1</v>
      </c>
      <c r="J278" s="183">
        <v>0</v>
      </c>
      <c r="K278" s="183">
        <v>0</v>
      </c>
      <c r="L278" s="183">
        <v>0</v>
      </c>
      <c r="M278" s="183">
        <v>0</v>
      </c>
      <c r="N278" s="183">
        <v>0</v>
      </c>
      <c r="O278" s="183">
        <v>0</v>
      </c>
      <c r="P278" s="4">
        <v>0</v>
      </c>
      <c r="Q278" s="33">
        <f>SUM(R278:U278)</f>
        <v>0</v>
      </c>
      <c r="R278" s="3">
        <v>0</v>
      </c>
      <c r="S278" s="3">
        <v>0</v>
      </c>
      <c r="T278" s="3">
        <v>0</v>
      </c>
      <c r="U278" s="3">
        <v>0</v>
      </c>
      <c r="V278" s="7">
        <f>SUM(W278:Y278)</f>
        <v>0</v>
      </c>
      <c r="W278" s="6">
        <v>0</v>
      </c>
      <c r="X278" s="6">
        <v>0</v>
      </c>
      <c r="Y278" s="6">
        <v>0</v>
      </c>
      <c r="Z278" s="7">
        <f>SUM(AA278:AC278)</f>
        <v>0</v>
      </c>
      <c r="AA278" s="6">
        <v>0</v>
      </c>
      <c r="AB278" s="6">
        <v>0</v>
      </c>
      <c r="AC278" s="6">
        <v>0</v>
      </c>
      <c r="AD278" s="7">
        <f>SUM(AE278:AG278)</f>
        <v>0</v>
      </c>
      <c r="AE278" s="6">
        <v>0</v>
      </c>
      <c r="AF278" s="6">
        <v>0</v>
      </c>
      <c r="AG278" s="6">
        <v>0</v>
      </c>
      <c r="AH278" s="5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3"/>
      <c r="AP278" s="3"/>
      <c r="AQ278" s="3"/>
    </row>
    <row r="279" spans="1:43" ht="75.2" customHeight="1" x14ac:dyDescent="0.25">
      <c r="B279" s="11" t="s">
        <v>6</v>
      </c>
      <c r="C279" s="10" t="s">
        <v>7</v>
      </c>
      <c r="D279" s="33">
        <v>0</v>
      </c>
      <c r="E279" s="196">
        <v>0</v>
      </c>
      <c r="F279" s="12">
        <f t="shared" si="255"/>
        <v>1</v>
      </c>
      <c r="G279" s="182">
        <v>1</v>
      </c>
      <c r="H279" s="182">
        <v>0</v>
      </c>
      <c r="I279" s="183">
        <v>0</v>
      </c>
      <c r="J279" s="183">
        <v>0</v>
      </c>
      <c r="K279" s="183">
        <v>0</v>
      </c>
      <c r="L279" s="183">
        <v>0</v>
      </c>
      <c r="M279" s="183">
        <v>0</v>
      </c>
      <c r="N279" s="183">
        <v>0</v>
      </c>
      <c r="O279" s="183">
        <v>0</v>
      </c>
      <c r="P279" s="4">
        <v>0</v>
      </c>
      <c r="Q279" s="33">
        <f>SUM(R279:U279)</f>
        <v>0</v>
      </c>
      <c r="R279" s="3">
        <v>0</v>
      </c>
      <c r="S279" s="3">
        <v>0</v>
      </c>
      <c r="T279" s="3">
        <v>0</v>
      </c>
      <c r="U279" s="3">
        <v>0</v>
      </c>
      <c r="V279" s="7">
        <f>SUM(W279:Y279)</f>
        <v>0</v>
      </c>
      <c r="W279" s="6">
        <v>0</v>
      </c>
      <c r="X279" s="6">
        <v>0</v>
      </c>
      <c r="Y279" s="6">
        <v>0</v>
      </c>
      <c r="Z279" s="7">
        <f>SUM(AA279:AC279)</f>
        <v>0</v>
      </c>
      <c r="AA279" s="6">
        <v>0</v>
      </c>
      <c r="AB279" s="6">
        <v>0</v>
      </c>
      <c r="AC279" s="6">
        <v>0</v>
      </c>
      <c r="AD279" s="7">
        <f>SUM(AE279:AG279)</f>
        <v>0</v>
      </c>
      <c r="AE279" s="6">
        <v>0</v>
      </c>
      <c r="AF279" s="6">
        <v>0</v>
      </c>
      <c r="AG279" s="6">
        <v>0</v>
      </c>
      <c r="AH279" s="5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3"/>
      <c r="AP279" s="3"/>
      <c r="AQ279" s="3"/>
    </row>
    <row r="280" spans="1:43" ht="75.2" customHeight="1" x14ac:dyDescent="0.25">
      <c r="B280" s="11" t="s">
        <v>6</v>
      </c>
      <c r="C280" s="10" t="s">
        <v>5</v>
      </c>
      <c r="D280" s="33">
        <v>1</v>
      </c>
      <c r="E280" s="196">
        <v>1</v>
      </c>
      <c r="F280" s="33">
        <f>SUM(G280:N280)</f>
        <v>0</v>
      </c>
      <c r="G280" s="3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183">
        <v>1</v>
      </c>
      <c r="P280" s="4">
        <v>0</v>
      </c>
      <c r="Q280" s="33">
        <f>SUM(R280:U280)</f>
        <v>1</v>
      </c>
      <c r="R280" s="3">
        <v>0</v>
      </c>
      <c r="S280" s="3">
        <v>0</v>
      </c>
      <c r="T280" s="3">
        <v>1</v>
      </c>
      <c r="U280" s="3">
        <v>0</v>
      </c>
      <c r="V280" s="7">
        <f>SUM(W280:Y280)</f>
        <v>0</v>
      </c>
      <c r="W280" s="6">
        <v>0</v>
      </c>
      <c r="X280" s="6">
        <v>0</v>
      </c>
      <c r="Y280" s="6">
        <v>0</v>
      </c>
      <c r="Z280" s="7">
        <f>SUM(AA280:AC280)</f>
        <v>0</v>
      </c>
      <c r="AA280" s="6">
        <v>0</v>
      </c>
      <c r="AB280" s="6">
        <v>0</v>
      </c>
      <c r="AC280" s="6">
        <v>0</v>
      </c>
      <c r="AD280" s="7">
        <f>SUM(AE280:AG280)</f>
        <v>0</v>
      </c>
      <c r="AE280" s="6">
        <v>0</v>
      </c>
      <c r="AF280" s="6">
        <v>0</v>
      </c>
      <c r="AG280" s="6">
        <v>0</v>
      </c>
      <c r="AH280" s="5">
        <f>SUM(AI280:AN280)</f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3"/>
      <c r="AP280" s="3"/>
      <c r="AQ280" s="3"/>
    </row>
    <row r="281" spans="1:43" ht="85.7" customHeight="1" x14ac:dyDescent="0.25">
      <c r="B281" s="32" t="s">
        <v>1</v>
      </c>
      <c r="C281" s="31" t="s">
        <v>4</v>
      </c>
      <c r="D281" s="27">
        <f>IF(E281&gt;0,1,0)</f>
        <v>0</v>
      </c>
      <c r="E281" s="27">
        <f>E282</f>
        <v>0</v>
      </c>
      <c r="F281" s="27">
        <f>SUM(G281:N281)</f>
        <v>1</v>
      </c>
      <c r="G281" s="26">
        <f t="shared" ref="G281:P281" si="256">G282</f>
        <v>0</v>
      </c>
      <c r="H281" s="26">
        <f t="shared" si="256"/>
        <v>0</v>
      </c>
      <c r="I281" s="26">
        <f t="shared" si="256"/>
        <v>1</v>
      </c>
      <c r="J281" s="26">
        <f t="shared" si="256"/>
        <v>0</v>
      </c>
      <c r="K281" s="26">
        <f t="shared" si="256"/>
        <v>0</v>
      </c>
      <c r="L281" s="26">
        <f t="shared" si="256"/>
        <v>0</v>
      </c>
      <c r="M281" s="26">
        <f t="shared" si="256"/>
        <v>0</v>
      </c>
      <c r="N281" s="26">
        <f t="shared" si="256"/>
        <v>0</v>
      </c>
      <c r="O281" s="26">
        <f t="shared" si="256"/>
        <v>0</v>
      </c>
      <c r="P281" s="26">
        <f t="shared" si="256"/>
        <v>0</v>
      </c>
      <c r="Q281" s="25">
        <f>SUM(R281:U281)</f>
        <v>0</v>
      </c>
      <c r="R281" s="30">
        <f>R282</f>
        <v>0</v>
      </c>
      <c r="S281" s="30">
        <f>S282</f>
        <v>0</v>
      </c>
      <c r="T281" s="30">
        <f>T282</f>
        <v>0</v>
      </c>
      <c r="U281" s="30">
        <f>U282</f>
        <v>0</v>
      </c>
      <c r="V281" s="29">
        <f>SUM(W281:Y281)</f>
        <v>0</v>
      </c>
      <c r="W281" s="28">
        <f>W282</f>
        <v>0</v>
      </c>
      <c r="X281" s="28">
        <f>X282</f>
        <v>0</v>
      </c>
      <c r="Y281" s="28">
        <f>Y282</f>
        <v>0</v>
      </c>
      <c r="Z281" s="29">
        <f>SUM(AA281:AC281)</f>
        <v>0</v>
      </c>
      <c r="AA281" s="28">
        <f>AA282</f>
        <v>0</v>
      </c>
      <c r="AB281" s="28">
        <f>AB282</f>
        <v>0</v>
      </c>
      <c r="AC281" s="28">
        <f>AC282</f>
        <v>0</v>
      </c>
      <c r="AD281" s="29">
        <f>SUM(AE281:AG281)</f>
        <v>0</v>
      </c>
      <c r="AE281" s="28">
        <f>AE282</f>
        <v>0</v>
      </c>
      <c r="AF281" s="28">
        <f>AF282</f>
        <v>0</v>
      </c>
      <c r="AG281" s="28">
        <f>AG282</f>
        <v>0</v>
      </c>
      <c r="AH281" s="27">
        <f>SUM(AI281:AN281)</f>
        <v>0</v>
      </c>
      <c r="AI281" s="26">
        <f t="shared" ref="AI281:AN281" si="257">AI282</f>
        <v>0</v>
      </c>
      <c r="AJ281" s="26">
        <f t="shared" si="257"/>
        <v>0</v>
      </c>
      <c r="AK281" s="26">
        <f t="shared" si="257"/>
        <v>0</v>
      </c>
      <c r="AL281" s="26">
        <f t="shared" si="257"/>
        <v>0</v>
      </c>
      <c r="AM281" s="26">
        <f t="shared" si="257"/>
        <v>0</v>
      </c>
      <c r="AN281" s="26">
        <f t="shared" si="257"/>
        <v>0</v>
      </c>
      <c r="AO281" s="25"/>
      <c r="AP281" s="25"/>
      <c r="AQ281" s="25"/>
    </row>
    <row r="282" spans="1:43" ht="60" customHeight="1" x14ac:dyDescent="0.25">
      <c r="B282" s="24" t="s">
        <v>1</v>
      </c>
      <c r="C282" s="23" t="s">
        <v>3</v>
      </c>
      <c r="D282" s="22">
        <f>IF(E282&gt;0,1,0)</f>
        <v>0</v>
      </c>
      <c r="E282" s="20">
        <f>E284</f>
        <v>0</v>
      </c>
      <c r="F282" s="20">
        <f>SUM(G282:N282)</f>
        <v>1</v>
      </c>
      <c r="G282" s="21">
        <f t="shared" ref="G282:P282" si="258">G284</f>
        <v>0</v>
      </c>
      <c r="H282" s="21">
        <f t="shared" si="258"/>
        <v>0</v>
      </c>
      <c r="I282" s="21">
        <f t="shared" si="258"/>
        <v>1</v>
      </c>
      <c r="J282" s="21">
        <f t="shared" si="258"/>
        <v>0</v>
      </c>
      <c r="K282" s="21">
        <f t="shared" si="258"/>
        <v>0</v>
      </c>
      <c r="L282" s="21">
        <f t="shared" si="258"/>
        <v>0</v>
      </c>
      <c r="M282" s="21">
        <f t="shared" si="258"/>
        <v>0</v>
      </c>
      <c r="N282" s="21">
        <f t="shared" si="258"/>
        <v>0</v>
      </c>
      <c r="O282" s="21">
        <f t="shared" si="258"/>
        <v>0</v>
      </c>
      <c r="P282" s="21">
        <f t="shared" si="258"/>
        <v>0</v>
      </c>
      <c r="Q282" s="20">
        <f>SUM(R282:U282)</f>
        <v>0</v>
      </c>
      <c r="R282" s="15">
        <f>R284</f>
        <v>0</v>
      </c>
      <c r="S282" s="15">
        <f>S284</f>
        <v>0</v>
      </c>
      <c r="T282" s="15">
        <f>T284</f>
        <v>0</v>
      </c>
      <c r="U282" s="15">
        <f>U284</f>
        <v>0</v>
      </c>
      <c r="V282" s="19">
        <f>SUM(W282:Y282)</f>
        <v>0</v>
      </c>
      <c r="W282" s="18">
        <f>W284</f>
        <v>0</v>
      </c>
      <c r="X282" s="18">
        <f>X284</f>
        <v>0</v>
      </c>
      <c r="Y282" s="18">
        <f>Y284</f>
        <v>0</v>
      </c>
      <c r="Z282" s="19">
        <f>SUM(AA282:AC282)</f>
        <v>0</v>
      </c>
      <c r="AA282" s="18">
        <f>AA284</f>
        <v>0</v>
      </c>
      <c r="AB282" s="18">
        <f>AB284</f>
        <v>0</v>
      </c>
      <c r="AC282" s="18">
        <f>AC284</f>
        <v>0</v>
      </c>
      <c r="AD282" s="19">
        <f>SUM(AE282:AG282)</f>
        <v>0</v>
      </c>
      <c r="AE282" s="18">
        <f>AE284</f>
        <v>0</v>
      </c>
      <c r="AF282" s="18">
        <f>AF284</f>
        <v>0</v>
      </c>
      <c r="AG282" s="18">
        <f>AG284</f>
        <v>0</v>
      </c>
      <c r="AH282" s="17">
        <f>SUM(AI282:AN282)</f>
        <v>0</v>
      </c>
      <c r="AI282" s="16">
        <f t="shared" ref="AI282:AN282" si="259">AI284</f>
        <v>0</v>
      </c>
      <c r="AJ282" s="16">
        <f t="shared" si="259"/>
        <v>0</v>
      </c>
      <c r="AK282" s="16">
        <f t="shared" si="259"/>
        <v>0</v>
      </c>
      <c r="AL282" s="16">
        <f t="shared" si="259"/>
        <v>0</v>
      </c>
      <c r="AM282" s="16">
        <f t="shared" si="259"/>
        <v>0</v>
      </c>
      <c r="AN282" s="16">
        <f t="shared" si="259"/>
        <v>0</v>
      </c>
      <c r="AO282" s="15"/>
      <c r="AP282" s="15"/>
      <c r="AQ282" s="15"/>
    </row>
    <row r="283" spans="1:43" ht="20.25" customHeight="1" x14ac:dyDescent="0.25">
      <c r="B283" s="11" t="s">
        <v>1</v>
      </c>
      <c r="C283" s="14" t="s">
        <v>2</v>
      </c>
      <c r="D283" s="12"/>
      <c r="E283" s="12"/>
      <c r="F283" s="12"/>
      <c r="G283" s="13"/>
      <c r="H283" s="4"/>
      <c r="I283" s="4"/>
      <c r="J283" s="4"/>
      <c r="K283" s="4"/>
      <c r="L283" s="4"/>
      <c r="M283" s="4"/>
      <c r="N283" s="4"/>
      <c r="O283" s="183"/>
      <c r="P283" s="4"/>
      <c r="Q283" s="12"/>
      <c r="R283" s="3"/>
      <c r="S283" s="3"/>
      <c r="T283" s="3"/>
      <c r="U283" s="3"/>
      <c r="V283" s="7"/>
      <c r="W283" s="6"/>
      <c r="X283" s="6"/>
      <c r="Y283" s="6"/>
      <c r="Z283" s="7"/>
      <c r="AA283" s="6"/>
      <c r="AB283" s="6"/>
      <c r="AC283" s="6"/>
      <c r="AD283" s="7"/>
      <c r="AE283" s="6"/>
      <c r="AF283" s="6"/>
      <c r="AG283" s="6"/>
      <c r="AH283" s="5"/>
      <c r="AI283" s="4"/>
      <c r="AJ283" s="4"/>
      <c r="AK283" s="4"/>
      <c r="AL283" s="4"/>
      <c r="AM283" s="4"/>
      <c r="AN283" s="4"/>
      <c r="AO283" s="3"/>
      <c r="AP283" s="3"/>
      <c r="AQ283" s="3"/>
    </row>
    <row r="284" spans="1:43" ht="56.25" customHeight="1" x14ac:dyDescent="0.25">
      <c r="B284" s="11" t="s">
        <v>1</v>
      </c>
      <c r="C284" s="10" t="s">
        <v>0</v>
      </c>
      <c r="D284" s="8">
        <v>0</v>
      </c>
      <c r="E284" s="209">
        <v>0</v>
      </c>
      <c r="F284" s="8">
        <f>SUM(G284:N284)</f>
        <v>1</v>
      </c>
      <c r="G284" s="208">
        <v>0</v>
      </c>
      <c r="H284" s="183">
        <v>0</v>
      </c>
      <c r="I284" s="183">
        <v>1</v>
      </c>
      <c r="J284" s="183">
        <v>0</v>
      </c>
      <c r="K284" s="183">
        <v>0</v>
      </c>
      <c r="L284" s="183">
        <v>0</v>
      </c>
      <c r="M284" s="183">
        <v>0</v>
      </c>
      <c r="N284" s="183">
        <v>0</v>
      </c>
      <c r="O284" s="183">
        <v>0</v>
      </c>
      <c r="P284" s="183">
        <v>0</v>
      </c>
      <c r="Q284" s="209">
        <f>SUM(R284:U284)</f>
        <v>0</v>
      </c>
      <c r="R284" s="184">
        <v>0</v>
      </c>
      <c r="S284" s="3">
        <v>0</v>
      </c>
      <c r="T284" s="3">
        <v>0</v>
      </c>
      <c r="U284" s="3">
        <v>0</v>
      </c>
      <c r="V284" s="7">
        <f>SUM(W284:Y284)</f>
        <v>0</v>
      </c>
      <c r="W284" s="6">
        <v>0</v>
      </c>
      <c r="X284" s="6">
        <v>0</v>
      </c>
      <c r="Y284" s="6">
        <v>0</v>
      </c>
      <c r="Z284" s="7">
        <f>SUM(AA284:AC284)</f>
        <v>0</v>
      </c>
      <c r="AA284" s="6">
        <v>0</v>
      </c>
      <c r="AB284" s="6">
        <v>0</v>
      </c>
      <c r="AC284" s="6">
        <v>0</v>
      </c>
      <c r="AD284" s="7">
        <f>SUM(AE284:AG284)</f>
        <v>0</v>
      </c>
      <c r="AE284" s="6">
        <v>0</v>
      </c>
      <c r="AF284" s="6">
        <v>0</v>
      </c>
      <c r="AG284" s="6">
        <v>0</v>
      </c>
      <c r="AH284" s="5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3"/>
      <c r="AP284" s="3"/>
      <c r="AQ284" s="3"/>
    </row>
  </sheetData>
  <mergeCells count="48">
    <mergeCell ref="B2:AP2"/>
    <mergeCell ref="O4:P4"/>
    <mergeCell ref="V4:Y4"/>
    <mergeCell ref="F4:N4"/>
    <mergeCell ref="I5:L5"/>
    <mergeCell ref="C4:C6"/>
    <mergeCell ref="F5:F6"/>
    <mergeCell ref="B5:B6"/>
    <mergeCell ref="G5:G6"/>
    <mergeCell ref="H5:H6"/>
    <mergeCell ref="N5:N6"/>
    <mergeCell ref="O5:O6"/>
    <mergeCell ref="P5:P6"/>
    <mergeCell ref="Q5:Q6"/>
    <mergeCell ref="R5:R6"/>
    <mergeCell ref="AP5:AP6"/>
    <mergeCell ref="AQ4:AQ6"/>
    <mergeCell ref="AO4:AP4"/>
    <mergeCell ref="AH5:AH6"/>
    <mergeCell ref="AI5:AI6"/>
    <mergeCell ref="AJ5:AJ6"/>
    <mergeCell ref="AH4:AN4"/>
    <mergeCell ref="D4:D6"/>
    <mergeCell ref="E4:E6"/>
    <mergeCell ref="AM5:AM6"/>
    <mergeCell ref="AN5:AN6"/>
    <mergeCell ref="W5:W6"/>
    <mergeCell ref="X5:X6"/>
    <mergeCell ref="Z5:Z6"/>
    <mergeCell ref="AA5:AA6"/>
    <mergeCell ref="S5:S6"/>
    <mergeCell ref="T5:T6"/>
    <mergeCell ref="U5:U6"/>
    <mergeCell ref="V5:V6"/>
    <mergeCell ref="Q4:U4"/>
    <mergeCell ref="Z4:AC4"/>
    <mergeCell ref="AD4:AG4"/>
    <mergeCell ref="M5:M6"/>
    <mergeCell ref="AB5:AB6"/>
    <mergeCell ref="Y5:Y6"/>
    <mergeCell ref="AO5:AO6"/>
    <mergeCell ref="AC5:AC6"/>
    <mergeCell ref="AD5:AD6"/>
    <mergeCell ref="AE5:AE6"/>
    <mergeCell ref="AF5:AF6"/>
    <mergeCell ref="AG5:AG6"/>
    <mergeCell ref="AK5:AK6"/>
    <mergeCell ref="AL5:AL6"/>
  </mergeCells>
  <pageMargins left="0.31496062992125984" right="0" top="0.55118110236220474" bottom="0" header="0.31496062992125984" footer="0.31496062992125984"/>
  <pageSetup paperSize="9" scale="23" fitToHeight="0" orientation="landscape" r:id="rId1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kom8</cp:lastModifiedBy>
  <cp:lastPrinted>2025-02-27T06:57:01Z</cp:lastPrinted>
  <dcterms:created xsi:type="dcterms:W3CDTF">2015-06-05T18:19:34Z</dcterms:created>
  <dcterms:modified xsi:type="dcterms:W3CDTF">2025-03-28T02:50:50Z</dcterms:modified>
</cp:coreProperties>
</file>