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Лист1" sheetId="1" r:id="rId1"/>
    <sheet name="Лист2" sheetId="2" r:id="rId2"/>
  </sheets>
  <definedNames>
    <definedName name="_xlnm._FilterDatabase" localSheetId="0" hidden="1">Лист1!$A$7:$AM$356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8" i="1" l="1"/>
  <c r="R155" i="1" l="1"/>
  <c r="AD356" i="1" l="1"/>
  <c r="Z356" i="1"/>
  <c r="V356" i="1"/>
  <c r="R356" i="1"/>
  <c r="AD355" i="1"/>
  <c r="Z355" i="1"/>
  <c r="V355" i="1"/>
  <c r="R355" i="1"/>
  <c r="E82" i="1" l="1"/>
  <c r="R82" i="1"/>
  <c r="L82" i="1"/>
  <c r="V82" i="1"/>
  <c r="Z82" i="1"/>
  <c r="AD82" i="1"/>
  <c r="AD347" i="1" l="1"/>
  <c r="E347" i="1" l="1"/>
  <c r="AD233" i="1" l="1"/>
  <c r="L233" i="1"/>
  <c r="AD183" i="1"/>
  <c r="R166" i="1"/>
  <c r="AD148" i="1" l="1"/>
  <c r="AD104" i="1"/>
  <c r="AD129" i="1" l="1"/>
  <c r="E129" i="1"/>
  <c r="AD118" i="1"/>
  <c r="E33" i="1" l="1"/>
  <c r="AE1015" i="1" l="1"/>
  <c r="D891" i="1"/>
  <c r="L12" i="1" l="1"/>
  <c r="E12" i="1"/>
  <c r="R12" i="1" l="1"/>
  <c r="AC354" i="1"/>
  <c r="AB354" i="1"/>
  <c r="AA354" i="1"/>
  <c r="Z354" i="1"/>
  <c r="Y354" i="1"/>
  <c r="X354" i="1"/>
  <c r="W354" i="1"/>
  <c r="V354" i="1"/>
  <c r="U354" i="1"/>
  <c r="T354" i="1"/>
  <c r="S354" i="1"/>
  <c r="R354" i="1"/>
  <c r="AD352" i="1"/>
  <c r="Z352" i="1"/>
  <c r="Z350" i="1" s="1"/>
  <c r="Z348" i="1" s="1"/>
  <c r="V352" i="1"/>
  <c r="V350" i="1" s="1"/>
  <c r="R352" i="1"/>
  <c r="R350" i="1" s="1"/>
  <c r="L352" i="1"/>
  <c r="E352" i="1"/>
  <c r="AJ350" i="1"/>
  <c r="AI350" i="1"/>
  <c r="AI348" i="1" s="1"/>
  <c r="AH350" i="1"/>
  <c r="AH348" i="1" s="1"/>
  <c r="AG350" i="1"/>
  <c r="AF350" i="1"/>
  <c r="AF348" i="1" s="1"/>
  <c r="AE350" i="1"/>
  <c r="AE348" i="1" s="1"/>
  <c r="AC350" i="1"/>
  <c r="AB350" i="1"/>
  <c r="AB348" i="1" s="1"/>
  <c r="AA350" i="1"/>
  <c r="Y350" i="1"/>
  <c r="X350" i="1"/>
  <c r="W350" i="1"/>
  <c r="U350" i="1"/>
  <c r="T350" i="1"/>
  <c r="S350" i="1"/>
  <c r="P350" i="1"/>
  <c r="P348" i="1" s="1"/>
  <c r="O350" i="1"/>
  <c r="O348" i="1" s="1"/>
  <c r="N350" i="1"/>
  <c r="N348" i="1" s="1"/>
  <c r="M350" i="1"/>
  <c r="K350" i="1"/>
  <c r="K348" i="1" s="1"/>
  <c r="J350" i="1"/>
  <c r="J348" i="1" s="1"/>
  <c r="I350" i="1"/>
  <c r="I348" i="1" s="1"/>
  <c r="H350" i="1"/>
  <c r="H348" i="1" s="1"/>
  <c r="G350" i="1"/>
  <c r="G348" i="1" s="1"/>
  <c r="F350" i="1"/>
  <c r="F348" i="1" s="1"/>
  <c r="D350" i="1"/>
  <c r="D348" i="1" s="1"/>
  <c r="C348" i="1" s="1"/>
  <c r="AJ348" i="1"/>
  <c r="AG348" i="1"/>
  <c r="M348" i="1"/>
  <c r="Z347" i="1"/>
  <c r="V347" i="1"/>
  <c r="R347" i="1"/>
  <c r="L347" i="1"/>
  <c r="AD346" i="1"/>
  <c r="Z346" i="1"/>
  <c r="V346" i="1"/>
  <c r="R346" i="1"/>
  <c r="L346" i="1"/>
  <c r="E346" i="1"/>
  <c r="AD345" i="1"/>
  <c r="Z345" i="1"/>
  <c r="V345" i="1"/>
  <c r="R345" i="1"/>
  <c r="L345" i="1"/>
  <c r="E345" i="1"/>
  <c r="AD344" i="1"/>
  <c r="Z344" i="1"/>
  <c r="V344" i="1"/>
  <c r="R344" i="1"/>
  <c r="L344" i="1"/>
  <c r="E344" i="1"/>
  <c r="AD343" i="1"/>
  <c r="Z343" i="1"/>
  <c r="V343" i="1"/>
  <c r="R343" i="1"/>
  <c r="L343" i="1"/>
  <c r="E343" i="1"/>
  <c r="AD342" i="1"/>
  <c r="Z342" i="1"/>
  <c r="V342" i="1"/>
  <c r="R342" i="1"/>
  <c r="L342" i="1"/>
  <c r="E342" i="1"/>
  <c r="AD341" i="1"/>
  <c r="Z341" i="1"/>
  <c r="V341" i="1"/>
  <c r="R341" i="1"/>
  <c r="L341" i="1"/>
  <c r="E341" i="1"/>
  <c r="AJ339" i="1"/>
  <c r="AJ336" i="1" s="1"/>
  <c r="AI339" i="1"/>
  <c r="AI336" i="1" s="1"/>
  <c r="AH339" i="1"/>
  <c r="AH336" i="1" s="1"/>
  <c r="AG339" i="1"/>
  <c r="AG336" i="1" s="1"/>
  <c r="AF339" i="1"/>
  <c r="AF336" i="1" s="1"/>
  <c r="AE339" i="1"/>
  <c r="AC339" i="1"/>
  <c r="AC336" i="1" s="1"/>
  <c r="AB339" i="1"/>
  <c r="AB336" i="1" s="1"/>
  <c r="AA339" i="1"/>
  <c r="AA336" i="1" s="1"/>
  <c r="Y339" i="1"/>
  <c r="Y336" i="1" s="1"/>
  <c r="X339" i="1"/>
  <c r="X336" i="1" s="1"/>
  <c r="W339" i="1"/>
  <c r="W336" i="1" s="1"/>
  <c r="U339" i="1"/>
  <c r="U336" i="1" s="1"/>
  <c r="T339" i="1"/>
  <c r="T336" i="1" s="1"/>
  <c r="S339" i="1"/>
  <c r="S336" i="1" s="1"/>
  <c r="P339" i="1"/>
  <c r="P336" i="1" s="1"/>
  <c r="O339" i="1"/>
  <c r="O336" i="1" s="1"/>
  <c r="N339" i="1"/>
  <c r="N336" i="1" s="1"/>
  <c r="M339" i="1"/>
  <c r="M336" i="1" s="1"/>
  <c r="K339" i="1"/>
  <c r="K336" i="1" s="1"/>
  <c r="J339" i="1"/>
  <c r="J336" i="1" s="1"/>
  <c r="I339" i="1"/>
  <c r="I336" i="1" s="1"/>
  <c r="H339" i="1"/>
  <c r="H336" i="1" s="1"/>
  <c r="G339" i="1"/>
  <c r="G336" i="1" s="1"/>
  <c r="F339" i="1"/>
  <c r="D339" i="1"/>
  <c r="D336" i="1" s="1"/>
  <c r="C336" i="1" s="1"/>
  <c r="AD338" i="1"/>
  <c r="AD335" i="1"/>
  <c r="Z335" i="1"/>
  <c r="Z333" i="1" s="1"/>
  <c r="Z324" i="1" s="1"/>
  <c r="V335" i="1"/>
  <c r="R335" i="1"/>
  <c r="R333" i="1" s="1"/>
  <c r="R324" i="1" s="1"/>
  <c r="L335" i="1"/>
  <c r="E335" i="1"/>
  <c r="AJ333" i="1"/>
  <c r="AI333" i="1"/>
  <c r="AI324" i="1" s="1"/>
  <c r="AH333" i="1"/>
  <c r="AH324" i="1" s="1"/>
  <c r="AG333" i="1"/>
  <c r="AG324" i="1" s="1"/>
  <c r="AF333" i="1"/>
  <c r="AF324" i="1" s="1"/>
  <c r="AE333" i="1"/>
  <c r="AC333" i="1"/>
  <c r="AC324" i="1" s="1"/>
  <c r="AB333" i="1"/>
  <c r="AB324" i="1" s="1"/>
  <c r="AA333" i="1"/>
  <c r="AA324" i="1" s="1"/>
  <c r="Y333" i="1"/>
  <c r="Y324" i="1" s="1"/>
  <c r="X333" i="1"/>
  <c r="X324" i="1" s="1"/>
  <c r="W333" i="1"/>
  <c r="W324" i="1" s="1"/>
  <c r="V333" i="1"/>
  <c r="V324" i="1" s="1"/>
  <c r="U333" i="1"/>
  <c r="U324" i="1" s="1"/>
  <c r="T333" i="1"/>
  <c r="T324" i="1" s="1"/>
  <c r="S333" i="1"/>
  <c r="S324" i="1" s="1"/>
  <c r="P333" i="1"/>
  <c r="P324" i="1" s="1"/>
  <c r="O333" i="1"/>
  <c r="O324" i="1" s="1"/>
  <c r="N333" i="1"/>
  <c r="N324" i="1" s="1"/>
  <c r="M333" i="1"/>
  <c r="K333" i="1"/>
  <c r="K324" i="1" s="1"/>
  <c r="J333" i="1"/>
  <c r="J324" i="1" s="1"/>
  <c r="I333" i="1"/>
  <c r="I324" i="1" s="1"/>
  <c r="H333" i="1"/>
  <c r="H324" i="1" s="1"/>
  <c r="G333" i="1"/>
  <c r="G324" i="1" s="1"/>
  <c r="F333" i="1"/>
  <c r="D333" i="1"/>
  <c r="D324" i="1" s="1"/>
  <c r="C324" i="1" s="1"/>
  <c r="AD332" i="1"/>
  <c r="AD331" i="1"/>
  <c r="AD330" i="1"/>
  <c r="AD329" i="1"/>
  <c r="AD328" i="1"/>
  <c r="AD327" i="1"/>
  <c r="AD326" i="1"/>
  <c r="AJ324" i="1"/>
  <c r="M324" i="1"/>
  <c r="AD323" i="1"/>
  <c r="L323" i="1"/>
  <c r="E323" i="1"/>
  <c r="AD322" i="1"/>
  <c r="L322" i="1"/>
  <c r="E322" i="1"/>
  <c r="AD321" i="1"/>
  <c r="Z321" i="1"/>
  <c r="Z319" i="1" s="1"/>
  <c r="Z317" i="1" s="1"/>
  <c r="V321" i="1"/>
  <c r="R321" i="1"/>
  <c r="R319" i="1" s="1"/>
  <c r="R317" i="1" s="1"/>
  <c r="L321" i="1"/>
  <c r="E321" i="1"/>
  <c r="AJ319" i="1"/>
  <c r="AJ317" i="1" s="1"/>
  <c r="AI319" i="1"/>
  <c r="AI317" i="1" s="1"/>
  <c r="AH319" i="1"/>
  <c r="AH317" i="1" s="1"/>
  <c r="AG319" i="1"/>
  <c r="AG317" i="1" s="1"/>
  <c r="AF319" i="1"/>
  <c r="AE319" i="1"/>
  <c r="AE317" i="1" s="1"/>
  <c r="AC319" i="1"/>
  <c r="AC317" i="1" s="1"/>
  <c r="AB319" i="1"/>
  <c r="AB317" i="1" s="1"/>
  <c r="AA319" i="1"/>
  <c r="AA317" i="1" s="1"/>
  <c r="Y319" i="1"/>
  <c r="Y317" i="1" s="1"/>
  <c r="X319" i="1"/>
  <c r="X317" i="1" s="1"/>
  <c r="W319" i="1"/>
  <c r="W317" i="1" s="1"/>
  <c r="V319" i="1"/>
  <c r="U319" i="1"/>
  <c r="U317" i="1" s="1"/>
  <c r="T319" i="1"/>
  <c r="T317" i="1" s="1"/>
  <c r="S319" i="1"/>
  <c r="S317" i="1" s="1"/>
  <c r="P319" i="1"/>
  <c r="P317" i="1" s="1"/>
  <c r="O319" i="1"/>
  <c r="O317" i="1" s="1"/>
  <c r="N319" i="1"/>
  <c r="N317" i="1" s="1"/>
  <c r="M319" i="1"/>
  <c r="K319" i="1"/>
  <c r="K317" i="1" s="1"/>
  <c r="J319" i="1"/>
  <c r="J317" i="1" s="1"/>
  <c r="I319" i="1"/>
  <c r="I317" i="1" s="1"/>
  <c r="H319" i="1"/>
  <c r="H317" i="1" s="1"/>
  <c r="G319" i="1"/>
  <c r="F319" i="1"/>
  <c r="F317" i="1" s="1"/>
  <c r="D319" i="1"/>
  <c r="D317" i="1" s="1"/>
  <c r="C317" i="1" s="1"/>
  <c r="AF317" i="1"/>
  <c r="V317" i="1"/>
  <c r="G317" i="1"/>
  <c r="AD316" i="1"/>
  <c r="L316" i="1"/>
  <c r="E316" i="1"/>
  <c r="AD315" i="1"/>
  <c r="L315" i="1"/>
  <c r="E315" i="1"/>
  <c r="AD314" i="1"/>
  <c r="L314" i="1"/>
  <c r="E314" i="1"/>
  <c r="AD313" i="1"/>
  <c r="E313" i="1"/>
  <c r="AJ312" i="1"/>
  <c r="AI312" i="1"/>
  <c r="AH312" i="1"/>
  <c r="AG312" i="1"/>
  <c r="AF312" i="1"/>
  <c r="AE312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P312" i="1"/>
  <c r="L313" i="1" s="1"/>
  <c r="O312" i="1"/>
  <c r="N312" i="1"/>
  <c r="M312" i="1"/>
  <c r="K312" i="1"/>
  <c r="J312" i="1"/>
  <c r="I312" i="1"/>
  <c r="H312" i="1"/>
  <c r="G312" i="1"/>
  <c r="F312" i="1"/>
  <c r="D312" i="1"/>
  <c r="AD311" i="1"/>
  <c r="L311" i="1"/>
  <c r="E311" i="1"/>
  <c r="AD310" i="1"/>
  <c r="L310" i="1"/>
  <c r="E310" i="1"/>
  <c r="AD309" i="1"/>
  <c r="L309" i="1"/>
  <c r="E309" i="1"/>
  <c r="AD308" i="1"/>
  <c r="L308" i="1"/>
  <c r="E308" i="1"/>
  <c r="AD307" i="1"/>
  <c r="L307" i="1"/>
  <c r="E307" i="1"/>
  <c r="AD306" i="1"/>
  <c r="E306" i="1"/>
  <c r="AJ305" i="1"/>
  <c r="AI305" i="1"/>
  <c r="AH305" i="1"/>
  <c r="AG305" i="1"/>
  <c r="AF305" i="1"/>
  <c r="AE305" i="1"/>
  <c r="AC305" i="1"/>
  <c r="AB305" i="1"/>
  <c r="AA305" i="1"/>
  <c r="Z305" i="1"/>
  <c r="Y305" i="1"/>
  <c r="X305" i="1"/>
  <c r="W305" i="1"/>
  <c r="V305" i="1"/>
  <c r="U305" i="1"/>
  <c r="T305" i="1"/>
  <c r="S305" i="1"/>
  <c r="R305" i="1"/>
  <c r="P305" i="1"/>
  <c r="L306" i="1" s="1"/>
  <c r="O305" i="1"/>
  <c r="N305" i="1"/>
  <c r="M305" i="1"/>
  <c r="K305" i="1"/>
  <c r="J305" i="1"/>
  <c r="I305" i="1"/>
  <c r="H305" i="1"/>
  <c r="G305" i="1"/>
  <c r="F305" i="1"/>
  <c r="D305" i="1"/>
  <c r="AD304" i="1"/>
  <c r="L304" i="1"/>
  <c r="E304" i="1"/>
  <c r="AD303" i="1"/>
  <c r="L303" i="1"/>
  <c r="E303" i="1"/>
  <c r="AD302" i="1"/>
  <c r="L302" i="1"/>
  <c r="E302" i="1"/>
  <c r="AD301" i="1"/>
  <c r="E301" i="1"/>
  <c r="AJ300" i="1"/>
  <c r="AI300" i="1"/>
  <c r="AH300" i="1"/>
  <c r="AG300" i="1"/>
  <c r="AF300" i="1"/>
  <c r="AE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P300" i="1"/>
  <c r="L301" i="1" s="1"/>
  <c r="O300" i="1"/>
  <c r="N300" i="1"/>
  <c r="M300" i="1"/>
  <c r="K300" i="1"/>
  <c r="J300" i="1"/>
  <c r="I300" i="1"/>
  <c r="H300" i="1"/>
  <c r="G300" i="1"/>
  <c r="F300" i="1"/>
  <c r="D300" i="1"/>
  <c r="AD299" i="1"/>
  <c r="Z299" i="1"/>
  <c r="Z297" i="1" s="1"/>
  <c r="V299" i="1"/>
  <c r="V297" i="1" s="1"/>
  <c r="R299" i="1"/>
  <c r="R297" i="1" s="1"/>
  <c r="L299" i="1"/>
  <c r="E299" i="1"/>
  <c r="AJ297" i="1"/>
  <c r="AI297" i="1"/>
  <c r="AH297" i="1"/>
  <c r="AG297" i="1"/>
  <c r="AF297" i="1"/>
  <c r="AE297" i="1"/>
  <c r="AC297" i="1"/>
  <c r="AB297" i="1"/>
  <c r="AA297" i="1"/>
  <c r="Y297" i="1"/>
  <c r="X297" i="1"/>
  <c r="W297" i="1"/>
  <c r="U297" i="1"/>
  <c r="T297" i="1"/>
  <c r="S297" i="1"/>
  <c r="P297" i="1"/>
  <c r="O297" i="1"/>
  <c r="N297" i="1"/>
  <c r="M297" i="1"/>
  <c r="K297" i="1"/>
  <c r="J297" i="1"/>
  <c r="I297" i="1"/>
  <c r="H297" i="1"/>
  <c r="G297" i="1"/>
  <c r="F297" i="1"/>
  <c r="D297" i="1"/>
  <c r="AD296" i="1"/>
  <c r="L296" i="1"/>
  <c r="E296" i="1"/>
  <c r="AD295" i="1"/>
  <c r="Z295" i="1"/>
  <c r="V295" i="1"/>
  <c r="R295" i="1"/>
  <c r="L295" i="1"/>
  <c r="E295" i="1"/>
  <c r="AD294" i="1"/>
  <c r="Z294" i="1"/>
  <c r="V294" i="1"/>
  <c r="R294" i="1"/>
  <c r="L294" i="1"/>
  <c r="E294" i="1"/>
  <c r="AD293" i="1"/>
  <c r="Z293" i="1"/>
  <c r="V293" i="1"/>
  <c r="R293" i="1"/>
  <c r="L293" i="1"/>
  <c r="E293" i="1"/>
  <c r="AD292" i="1"/>
  <c r="Z292" i="1"/>
  <c r="V292" i="1"/>
  <c r="R292" i="1"/>
  <c r="L292" i="1"/>
  <c r="E292" i="1"/>
  <c r="AJ290" i="1"/>
  <c r="AI290" i="1"/>
  <c r="AH290" i="1"/>
  <c r="AG290" i="1"/>
  <c r="AF290" i="1"/>
  <c r="AE290" i="1"/>
  <c r="AC290" i="1"/>
  <c r="AB290" i="1"/>
  <c r="AA290" i="1"/>
  <c r="Y290" i="1"/>
  <c r="X290" i="1"/>
  <c r="W290" i="1"/>
  <c r="U290" i="1"/>
  <c r="T290" i="1"/>
  <c r="S290" i="1"/>
  <c r="P290" i="1"/>
  <c r="O290" i="1"/>
  <c r="N290" i="1"/>
  <c r="M290" i="1"/>
  <c r="K290" i="1"/>
  <c r="J290" i="1"/>
  <c r="I290" i="1"/>
  <c r="H290" i="1"/>
  <c r="G290" i="1"/>
  <c r="F290" i="1"/>
  <c r="D290" i="1"/>
  <c r="AD289" i="1"/>
  <c r="L289" i="1"/>
  <c r="E289" i="1"/>
  <c r="AD288" i="1"/>
  <c r="Z288" i="1"/>
  <c r="V288" i="1"/>
  <c r="R288" i="1"/>
  <c r="L288" i="1"/>
  <c r="E288" i="1"/>
  <c r="AD287" i="1"/>
  <c r="Z287" i="1"/>
  <c r="V287" i="1"/>
  <c r="R287" i="1"/>
  <c r="L287" i="1"/>
  <c r="E287" i="1"/>
  <c r="AD286" i="1"/>
  <c r="Z286" i="1"/>
  <c r="V286" i="1"/>
  <c r="R286" i="1"/>
  <c r="L286" i="1"/>
  <c r="E286" i="1"/>
  <c r="AD285" i="1"/>
  <c r="Z285" i="1"/>
  <c r="V285" i="1"/>
  <c r="R285" i="1"/>
  <c r="L285" i="1"/>
  <c r="E285" i="1"/>
  <c r="AJ283" i="1"/>
  <c r="AI283" i="1"/>
  <c r="AH283" i="1"/>
  <c r="AG283" i="1"/>
  <c r="AF283" i="1"/>
  <c r="AE283" i="1"/>
  <c r="AC283" i="1"/>
  <c r="AB283" i="1"/>
  <c r="AA283" i="1"/>
  <c r="Y283" i="1"/>
  <c r="X283" i="1"/>
  <c r="W283" i="1"/>
  <c r="U283" i="1"/>
  <c r="T283" i="1"/>
  <c r="S283" i="1"/>
  <c r="P283" i="1"/>
  <c r="O283" i="1"/>
  <c r="N283" i="1"/>
  <c r="M283" i="1"/>
  <c r="K283" i="1"/>
  <c r="J283" i="1"/>
  <c r="I283" i="1"/>
  <c r="H283" i="1"/>
  <c r="G283" i="1"/>
  <c r="F283" i="1"/>
  <c r="D283" i="1"/>
  <c r="AD282" i="1"/>
  <c r="Z282" i="1"/>
  <c r="V282" i="1"/>
  <c r="R282" i="1"/>
  <c r="L282" i="1"/>
  <c r="E282" i="1"/>
  <c r="AD281" i="1"/>
  <c r="Z281" i="1"/>
  <c r="V281" i="1"/>
  <c r="R281" i="1"/>
  <c r="L281" i="1"/>
  <c r="E281" i="1"/>
  <c r="AD280" i="1"/>
  <c r="Z280" i="1"/>
  <c r="V280" i="1"/>
  <c r="R280" i="1"/>
  <c r="L280" i="1"/>
  <c r="E280" i="1"/>
  <c r="AD279" i="1"/>
  <c r="Z279" i="1"/>
  <c r="V279" i="1"/>
  <c r="R279" i="1"/>
  <c r="L279" i="1"/>
  <c r="E279" i="1"/>
  <c r="AJ277" i="1"/>
  <c r="AI277" i="1"/>
  <c r="AH277" i="1"/>
  <c r="AG277" i="1"/>
  <c r="AF277" i="1"/>
  <c r="AE277" i="1"/>
  <c r="AC277" i="1"/>
  <c r="AB277" i="1"/>
  <c r="AA277" i="1"/>
  <c r="Y277" i="1"/>
  <c r="X277" i="1"/>
  <c r="W277" i="1"/>
  <c r="U277" i="1"/>
  <c r="T277" i="1"/>
  <c r="S277" i="1"/>
  <c r="P277" i="1"/>
  <c r="O277" i="1"/>
  <c r="N277" i="1"/>
  <c r="M277" i="1"/>
  <c r="K277" i="1"/>
  <c r="J277" i="1"/>
  <c r="I277" i="1"/>
  <c r="H277" i="1"/>
  <c r="G277" i="1"/>
  <c r="F277" i="1"/>
  <c r="D277" i="1"/>
  <c r="AD274" i="1"/>
  <c r="Z274" i="1"/>
  <c r="V274" i="1"/>
  <c r="R274" i="1"/>
  <c r="L274" i="1"/>
  <c r="E274" i="1"/>
  <c r="AD273" i="1"/>
  <c r="Z273" i="1"/>
  <c r="V273" i="1"/>
  <c r="R273" i="1"/>
  <c r="L273" i="1"/>
  <c r="E273" i="1"/>
  <c r="AD272" i="1"/>
  <c r="Z272" i="1"/>
  <c r="V272" i="1"/>
  <c r="R272" i="1"/>
  <c r="L272" i="1"/>
  <c r="E272" i="1"/>
  <c r="AD271" i="1"/>
  <c r="Z271" i="1"/>
  <c r="V271" i="1"/>
  <c r="R271" i="1"/>
  <c r="L271" i="1"/>
  <c r="E271" i="1"/>
  <c r="AJ270" i="1"/>
  <c r="AI270" i="1"/>
  <c r="AH270" i="1"/>
  <c r="AG270" i="1"/>
  <c r="AF270" i="1"/>
  <c r="AE270" i="1"/>
  <c r="AC270" i="1"/>
  <c r="AB270" i="1"/>
  <c r="AA270" i="1"/>
  <c r="Y270" i="1"/>
  <c r="X270" i="1"/>
  <c r="W270" i="1"/>
  <c r="U270" i="1"/>
  <c r="T270" i="1"/>
  <c r="S270" i="1"/>
  <c r="P270" i="1"/>
  <c r="O270" i="1"/>
  <c r="N270" i="1"/>
  <c r="M270" i="1"/>
  <c r="K270" i="1"/>
  <c r="J270" i="1"/>
  <c r="I270" i="1"/>
  <c r="H270" i="1"/>
  <c r="G270" i="1"/>
  <c r="F270" i="1"/>
  <c r="D270" i="1"/>
  <c r="AD269" i="1"/>
  <c r="Z269" i="1"/>
  <c r="Z267" i="1" s="1"/>
  <c r="V269" i="1"/>
  <c r="V267" i="1" s="1"/>
  <c r="R269" i="1"/>
  <c r="R267" i="1" s="1"/>
  <c r="L269" i="1"/>
  <c r="E269" i="1"/>
  <c r="AJ267" i="1"/>
  <c r="AI267" i="1"/>
  <c r="AH267" i="1"/>
  <c r="AG267" i="1"/>
  <c r="AF267" i="1"/>
  <c r="AE267" i="1"/>
  <c r="AC267" i="1"/>
  <c r="AB267" i="1"/>
  <c r="AA267" i="1"/>
  <c r="Y267" i="1"/>
  <c r="X267" i="1"/>
  <c r="W267" i="1"/>
  <c r="U267" i="1"/>
  <c r="T267" i="1"/>
  <c r="S267" i="1"/>
  <c r="P267" i="1"/>
  <c r="O267" i="1"/>
  <c r="N267" i="1"/>
  <c r="M267" i="1"/>
  <c r="K267" i="1"/>
  <c r="J267" i="1"/>
  <c r="I267" i="1"/>
  <c r="H267" i="1"/>
  <c r="G267" i="1"/>
  <c r="F267" i="1"/>
  <c r="D267" i="1"/>
  <c r="AD266" i="1"/>
  <c r="Z266" i="1"/>
  <c r="Z264" i="1" s="1"/>
  <c r="V266" i="1"/>
  <c r="V264" i="1" s="1"/>
  <c r="R266" i="1"/>
  <c r="R264" i="1" s="1"/>
  <c r="L266" i="1"/>
  <c r="E266" i="1"/>
  <c r="AJ264" i="1"/>
  <c r="AI264" i="1"/>
  <c r="AH264" i="1"/>
  <c r="AG264" i="1"/>
  <c r="AF264" i="1"/>
  <c r="AE264" i="1"/>
  <c r="AC264" i="1"/>
  <c r="AB264" i="1"/>
  <c r="AA264" i="1"/>
  <c r="Y264" i="1"/>
  <c r="X264" i="1"/>
  <c r="W264" i="1"/>
  <c r="U264" i="1"/>
  <c r="T264" i="1"/>
  <c r="S264" i="1"/>
  <c r="P264" i="1"/>
  <c r="O264" i="1"/>
  <c r="N264" i="1"/>
  <c r="M264" i="1"/>
  <c r="K264" i="1"/>
  <c r="J264" i="1"/>
  <c r="I264" i="1"/>
  <c r="H264" i="1"/>
  <c r="G264" i="1"/>
  <c r="F264" i="1"/>
  <c r="D264" i="1"/>
  <c r="AD263" i="1"/>
  <c r="Z263" i="1"/>
  <c r="Z261" i="1" s="1"/>
  <c r="V263" i="1"/>
  <c r="R263" i="1"/>
  <c r="R261" i="1" s="1"/>
  <c r="L263" i="1"/>
  <c r="E263" i="1"/>
  <c r="AJ261" i="1"/>
  <c r="AI261" i="1"/>
  <c r="AH261" i="1"/>
  <c r="AG261" i="1"/>
  <c r="AF261" i="1"/>
  <c r="AE261" i="1"/>
  <c r="AC261" i="1"/>
  <c r="AB261" i="1"/>
  <c r="AA261" i="1"/>
  <c r="Y261" i="1"/>
  <c r="X261" i="1"/>
  <c r="W261" i="1"/>
  <c r="V261" i="1"/>
  <c r="U261" i="1"/>
  <c r="T261" i="1"/>
  <c r="S261" i="1"/>
  <c r="P261" i="1"/>
  <c r="O261" i="1"/>
  <c r="N261" i="1"/>
  <c r="M261" i="1"/>
  <c r="K261" i="1"/>
  <c r="J261" i="1"/>
  <c r="I261" i="1"/>
  <c r="H261" i="1"/>
  <c r="G261" i="1"/>
  <c r="F261" i="1"/>
  <c r="D261" i="1"/>
  <c r="AD260" i="1"/>
  <c r="Z260" i="1"/>
  <c r="Z258" i="1" s="1"/>
  <c r="V260" i="1"/>
  <c r="R260" i="1"/>
  <c r="R258" i="1" s="1"/>
  <c r="L260" i="1"/>
  <c r="E260" i="1"/>
  <c r="AJ258" i="1"/>
  <c r="AI258" i="1"/>
  <c r="AH258" i="1"/>
  <c r="AG258" i="1"/>
  <c r="AF258" i="1"/>
  <c r="AE258" i="1"/>
  <c r="AC258" i="1"/>
  <c r="AB258" i="1"/>
  <c r="AA258" i="1"/>
  <c r="Y258" i="1"/>
  <c r="X258" i="1"/>
  <c r="W258" i="1"/>
  <c r="V258" i="1"/>
  <c r="U258" i="1"/>
  <c r="T258" i="1"/>
  <c r="S258" i="1"/>
  <c r="P258" i="1"/>
  <c r="O258" i="1"/>
  <c r="N258" i="1"/>
  <c r="M258" i="1"/>
  <c r="K258" i="1"/>
  <c r="J258" i="1"/>
  <c r="I258" i="1"/>
  <c r="H258" i="1"/>
  <c r="G258" i="1"/>
  <c r="F258" i="1"/>
  <c r="D258" i="1"/>
  <c r="AD257" i="1"/>
  <c r="Z257" i="1"/>
  <c r="V257" i="1"/>
  <c r="R257" i="1"/>
  <c r="L257" i="1"/>
  <c r="E257" i="1"/>
  <c r="AD256" i="1"/>
  <c r="Z256" i="1"/>
  <c r="V256" i="1"/>
  <c r="R256" i="1"/>
  <c r="L256" i="1"/>
  <c r="E256" i="1"/>
  <c r="AD255" i="1"/>
  <c r="Z255" i="1"/>
  <c r="V255" i="1"/>
  <c r="R255" i="1"/>
  <c r="L255" i="1"/>
  <c r="E255" i="1"/>
  <c r="AJ253" i="1"/>
  <c r="AI253" i="1"/>
  <c r="AH253" i="1"/>
  <c r="AG253" i="1"/>
  <c r="AF253" i="1"/>
  <c r="AE253" i="1"/>
  <c r="AC253" i="1"/>
  <c r="AB253" i="1"/>
  <c r="AA253" i="1"/>
  <c r="Y253" i="1"/>
  <c r="X253" i="1"/>
  <c r="W253" i="1"/>
  <c r="U253" i="1"/>
  <c r="T253" i="1"/>
  <c r="S253" i="1"/>
  <c r="P253" i="1"/>
  <c r="O253" i="1"/>
  <c r="N253" i="1"/>
  <c r="M253" i="1"/>
  <c r="K253" i="1"/>
  <c r="J253" i="1"/>
  <c r="I253" i="1"/>
  <c r="H253" i="1"/>
  <c r="G253" i="1"/>
  <c r="F253" i="1"/>
  <c r="D253" i="1"/>
  <c r="AD250" i="1"/>
  <c r="L250" i="1"/>
  <c r="E250" i="1"/>
  <c r="AD249" i="1"/>
  <c r="Z249" i="1"/>
  <c r="Z247" i="1" s="1"/>
  <c r="V249" i="1"/>
  <c r="V247" i="1" s="1"/>
  <c r="R249" i="1"/>
  <c r="R247" i="1" s="1"/>
  <c r="L249" i="1"/>
  <c r="E249" i="1"/>
  <c r="AJ247" i="1"/>
  <c r="AI247" i="1"/>
  <c r="AH247" i="1"/>
  <c r="AG247" i="1"/>
  <c r="AF247" i="1"/>
  <c r="AE247" i="1"/>
  <c r="AC247" i="1"/>
  <c r="AB247" i="1"/>
  <c r="AA247" i="1"/>
  <c r="Y247" i="1"/>
  <c r="X247" i="1"/>
  <c r="W247" i="1"/>
  <c r="U247" i="1"/>
  <c r="T247" i="1"/>
  <c r="S247" i="1"/>
  <c r="P247" i="1"/>
  <c r="O247" i="1"/>
  <c r="N247" i="1"/>
  <c r="M247" i="1"/>
  <c r="K247" i="1"/>
  <c r="J247" i="1"/>
  <c r="I247" i="1"/>
  <c r="H247" i="1"/>
  <c r="G247" i="1"/>
  <c r="F247" i="1"/>
  <c r="D247" i="1"/>
  <c r="AD246" i="1"/>
  <c r="Z246" i="1"/>
  <c r="Z244" i="1" s="1"/>
  <c r="V246" i="1"/>
  <c r="V244" i="1" s="1"/>
  <c r="R244" i="1"/>
  <c r="L246" i="1"/>
  <c r="E246" i="1"/>
  <c r="AJ244" i="1"/>
  <c r="AI244" i="1"/>
  <c r="AH244" i="1"/>
  <c r="AG244" i="1"/>
  <c r="AF244" i="1"/>
  <c r="AE244" i="1"/>
  <c r="AC244" i="1"/>
  <c r="AB244" i="1"/>
  <c r="AA244" i="1"/>
  <c r="Y244" i="1"/>
  <c r="X244" i="1"/>
  <c r="W244" i="1"/>
  <c r="U244" i="1"/>
  <c r="T244" i="1"/>
  <c r="S244" i="1"/>
  <c r="P244" i="1"/>
  <c r="O244" i="1"/>
  <c r="N244" i="1"/>
  <c r="M244" i="1"/>
  <c r="K244" i="1"/>
  <c r="J244" i="1"/>
  <c r="I244" i="1"/>
  <c r="H244" i="1"/>
  <c r="G244" i="1"/>
  <c r="F244" i="1"/>
  <c r="D244" i="1"/>
  <c r="AD243" i="1"/>
  <c r="Z243" i="1"/>
  <c r="Z241" i="1" s="1"/>
  <c r="V243" i="1"/>
  <c r="R243" i="1"/>
  <c r="R241" i="1" s="1"/>
  <c r="L243" i="1"/>
  <c r="E243" i="1"/>
  <c r="AJ241" i="1"/>
  <c r="AJ236" i="1" s="1"/>
  <c r="AI241" i="1"/>
  <c r="AH241" i="1"/>
  <c r="AG241" i="1"/>
  <c r="AG236" i="1" s="1"/>
  <c r="AF241" i="1"/>
  <c r="AF236" i="1" s="1"/>
  <c r="AE241" i="1"/>
  <c r="AC241" i="1"/>
  <c r="AC236" i="1" s="1"/>
  <c r="AB241" i="1"/>
  <c r="AA241" i="1"/>
  <c r="AA236" i="1" s="1"/>
  <c r="Y241" i="1"/>
  <c r="X241" i="1"/>
  <c r="X236" i="1" s="1"/>
  <c r="W241" i="1"/>
  <c r="V241" i="1"/>
  <c r="U241" i="1"/>
  <c r="T241" i="1"/>
  <c r="S241" i="1"/>
  <c r="P241" i="1"/>
  <c r="O241" i="1"/>
  <c r="N241" i="1"/>
  <c r="M241" i="1"/>
  <c r="K241" i="1"/>
  <c r="J241" i="1"/>
  <c r="I241" i="1"/>
  <c r="H241" i="1"/>
  <c r="G241" i="1"/>
  <c r="F241" i="1"/>
  <c r="D241" i="1"/>
  <c r="Y236" i="1"/>
  <c r="AD235" i="1"/>
  <c r="L235" i="1"/>
  <c r="E235" i="1"/>
  <c r="AD234" i="1"/>
  <c r="L234" i="1"/>
  <c r="E234" i="1"/>
  <c r="Z233" i="1"/>
  <c r="V233" i="1"/>
  <c r="R233" i="1"/>
  <c r="E233" i="1"/>
  <c r="AD232" i="1"/>
  <c r="Z232" i="1"/>
  <c r="V232" i="1"/>
  <c r="R232" i="1"/>
  <c r="L232" i="1"/>
  <c r="E232" i="1"/>
  <c r="AJ230" i="1"/>
  <c r="AJ228" i="1" s="1"/>
  <c r="AI230" i="1"/>
  <c r="AI228" i="1" s="1"/>
  <c r="AH230" i="1"/>
  <c r="AH228" i="1" s="1"/>
  <c r="AG230" i="1"/>
  <c r="AG228" i="1" s="1"/>
  <c r="AF230" i="1"/>
  <c r="AF228" i="1" s="1"/>
  <c r="AE230" i="1"/>
  <c r="AE228" i="1" s="1"/>
  <c r="AC230" i="1"/>
  <c r="AC228" i="1" s="1"/>
  <c r="AB230" i="1"/>
  <c r="AB228" i="1" s="1"/>
  <c r="AA230" i="1"/>
  <c r="AA228" i="1" s="1"/>
  <c r="Y230" i="1"/>
  <c r="Y228" i="1" s="1"/>
  <c r="X230" i="1"/>
  <c r="X228" i="1" s="1"/>
  <c r="W230" i="1"/>
  <c r="W228" i="1" s="1"/>
  <c r="U230" i="1"/>
  <c r="U228" i="1" s="1"/>
  <c r="T230" i="1"/>
  <c r="T228" i="1" s="1"/>
  <c r="S230" i="1"/>
  <c r="S228" i="1" s="1"/>
  <c r="P230" i="1"/>
  <c r="P228" i="1" s="1"/>
  <c r="O230" i="1"/>
  <c r="O228" i="1" s="1"/>
  <c r="N230" i="1"/>
  <c r="N228" i="1" s="1"/>
  <c r="M230" i="1"/>
  <c r="K230" i="1"/>
  <c r="K228" i="1" s="1"/>
  <c r="J230" i="1"/>
  <c r="J228" i="1" s="1"/>
  <c r="I230" i="1"/>
  <c r="I228" i="1" s="1"/>
  <c r="H230" i="1"/>
  <c r="H228" i="1" s="1"/>
  <c r="G230" i="1"/>
  <c r="G228" i="1" s="1"/>
  <c r="F230" i="1"/>
  <c r="F228" i="1" s="1"/>
  <c r="D230" i="1"/>
  <c r="D228" i="1" s="1"/>
  <c r="C228" i="1" s="1"/>
  <c r="AD227" i="1"/>
  <c r="L227" i="1"/>
  <c r="E227" i="1"/>
  <c r="AD226" i="1"/>
  <c r="Z226" i="1"/>
  <c r="V226" i="1"/>
  <c r="R226" i="1"/>
  <c r="L226" i="1"/>
  <c r="E226" i="1"/>
  <c r="AD225" i="1"/>
  <c r="Z225" i="1"/>
  <c r="V225" i="1"/>
  <c r="R225" i="1"/>
  <c r="L225" i="1"/>
  <c r="E225" i="1"/>
  <c r="AD224" i="1"/>
  <c r="Z224" i="1"/>
  <c r="V224" i="1"/>
  <c r="R224" i="1"/>
  <c r="E224" i="1"/>
  <c r="AJ223" i="1"/>
  <c r="AJ217" i="1" s="1"/>
  <c r="AI223" i="1"/>
  <c r="AI217" i="1" s="1"/>
  <c r="AH223" i="1"/>
  <c r="AH217" i="1" s="1"/>
  <c r="AG223" i="1"/>
  <c r="AG217" i="1" s="1"/>
  <c r="AF223" i="1"/>
  <c r="AF217" i="1" s="1"/>
  <c r="AE223" i="1"/>
  <c r="AB223" i="1"/>
  <c r="AB217" i="1" s="1"/>
  <c r="AA223" i="1"/>
  <c r="AA217" i="1" s="1"/>
  <c r="Y223" i="1"/>
  <c r="Y217" i="1" s="1"/>
  <c r="X223" i="1"/>
  <c r="X217" i="1" s="1"/>
  <c r="W223" i="1"/>
  <c r="W217" i="1" s="1"/>
  <c r="U223" i="1"/>
  <c r="U217" i="1" s="1"/>
  <c r="T223" i="1"/>
  <c r="T217" i="1" s="1"/>
  <c r="S223" i="1"/>
  <c r="S217" i="1" s="1"/>
  <c r="P223" i="1"/>
  <c r="P217" i="1" s="1"/>
  <c r="O223" i="1"/>
  <c r="O217" i="1" s="1"/>
  <c r="N223" i="1"/>
  <c r="N217" i="1" s="1"/>
  <c r="M223" i="1"/>
  <c r="M217" i="1" s="1"/>
  <c r="K223" i="1"/>
  <c r="K217" i="1" s="1"/>
  <c r="J223" i="1"/>
  <c r="J217" i="1" s="1"/>
  <c r="I223" i="1"/>
  <c r="I217" i="1" s="1"/>
  <c r="H223" i="1"/>
  <c r="H217" i="1" s="1"/>
  <c r="G223" i="1"/>
  <c r="G217" i="1" s="1"/>
  <c r="F223" i="1"/>
  <c r="D223" i="1"/>
  <c r="D217" i="1" s="1"/>
  <c r="AD222" i="1"/>
  <c r="Z222" i="1"/>
  <c r="V222" i="1"/>
  <c r="R222" i="1"/>
  <c r="L222" i="1"/>
  <c r="E222" i="1"/>
  <c r="AD221" i="1"/>
  <c r="Z221" i="1"/>
  <c r="V221" i="1"/>
  <c r="R221" i="1"/>
  <c r="L221" i="1"/>
  <c r="E221" i="1"/>
  <c r="AD220" i="1"/>
  <c r="Z220" i="1"/>
  <c r="V220" i="1"/>
  <c r="R220" i="1"/>
  <c r="L220" i="1"/>
  <c r="E220" i="1"/>
  <c r="AD219" i="1"/>
  <c r="Z219" i="1"/>
  <c r="V219" i="1"/>
  <c r="R219" i="1"/>
  <c r="L219" i="1"/>
  <c r="E219" i="1"/>
  <c r="AC217" i="1"/>
  <c r="AD216" i="1"/>
  <c r="Z216" i="1"/>
  <c r="V216" i="1"/>
  <c r="R216" i="1"/>
  <c r="L216" i="1"/>
  <c r="E216" i="1"/>
  <c r="AD215" i="1"/>
  <c r="Z215" i="1"/>
  <c r="V215" i="1"/>
  <c r="R215" i="1"/>
  <c r="L215" i="1"/>
  <c r="E215" i="1"/>
  <c r="AD214" i="1"/>
  <c r="Z214" i="1"/>
  <c r="V214" i="1"/>
  <c r="R214" i="1"/>
  <c r="L214" i="1"/>
  <c r="E214" i="1"/>
  <c r="AD213" i="1"/>
  <c r="Z213" i="1"/>
  <c r="V213" i="1"/>
  <c r="R213" i="1"/>
  <c r="L213" i="1"/>
  <c r="E213" i="1"/>
  <c r="AD212" i="1"/>
  <c r="Z212" i="1"/>
  <c r="V212" i="1"/>
  <c r="R212" i="1"/>
  <c r="L212" i="1"/>
  <c r="E212" i="1"/>
  <c r="AJ210" i="1"/>
  <c r="AI210" i="1"/>
  <c r="AH210" i="1"/>
  <c r="AG210" i="1"/>
  <c r="AF210" i="1"/>
  <c r="AE210" i="1"/>
  <c r="AC210" i="1"/>
  <c r="AB210" i="1"/>
  <c r="AA210" i="1"/>
  <c r="Y210" i="1"/>
  <c r="X210" i="1"/>
  <c r="W210" i="1"/>
  <c r="U210" i="1"/>
  <c r="T210" i="1"/>
  <c r="S210" i="1"/>
  <c r="P210" i="1"/>
  <c r="O210" i="1"/>
  <c r="N210" i="1"/>
  <c r="M210" i="1"/>
  <c r="K210" i="1"/>
  <c r="J210" i="1"/>
  <c r="I210" i="1"/>
  <c r="H210" i="1"/>
  <c r="G210" i="1"/>
  <c r="F210" i="1"/>
  <c r="D210" i="1"/>
  <c r="AD209" i="1"/>
  <c r="Z209" i="1"/>
  <c r="V209" i="1"/>
  <c r="R209" i="1"/>
  <c r="L209" i="1"/>
  <c r="E209" i="1"/>
  <c r="AD208" i="1"/>
  <c r="Z208" i="1"/>
  <c r="V208" i="1"/>
  <c r="R208" i="1"/>
  <c r="L208" i="1"/>
  <c r="E208" i="1"/>
  <c r="AD207" i="1"/>
  <c r="Z207" i="1"/>
  <c r="V207" i="1"/>
  <c r="R207" i="1"/>
  <c r="L207" i="1"/>
  <c r="E207" i="1"/>
  <c r="AD206" i="1"/>
  <c r="Z206" i="1"/>
  <c r="V206" i="1"/>
  <c r="R206" i="1"/>
  <c r="L206" i="1"/>
  <c r="E206" i="1"/>
  <c r="AD205" i="1"/>
  <c r="Z205" i="1"/>
  <c r="V205" i="1"/>
  <c r="R205" i="1"/>
  <c r="L205" i="1"/>
  <c r="E205" i="1"/>
  <c r="AD204" i="1"/>
  <c r="Z204" i="1"/>
  <c r="V204" i="1"/>
  <c r="R204" i="1"/>
  <c r="L204" i="1"/>
  <c r="E204" i="1"/>
  <c r="AJ202" i="1"/>
  <c r="AI202" i="1"/>
  <c r="AH202" i="1"/>
  <c r="AG202" i="1"/>
  <c r="AF202" i="1"/>
  <c r="AE202" i="1"/>
  <c r="AC202" i="1"/>
  <c r="AB202" i="1"/>
  <c r="AA202" i="1"/>
  <c r="Y202" i="1"/>
  <c r="X202" i="1"/>
  <c r="W202" i="1"/>
  <c r="U202" i="1"/>
  <c r="T202" i="1"/>
  <c r="S202" i="1"/>
  <c r="P202" i="1"/>
  <c r="O202" i="1"/>
  <c r="N202" i="1"/>
  <c r="M202" i="1"/>
  <c r="K202" i="1"/>
  <c r="J202" i="1"/>
  <c r="I202" i="1"/>
  <c r="H202" i="1"/>
  <c r="G202" i="1"/>
  <c r="F202" i="1"/>
  <c r="D202" i="1"/>
  <c r="AD199" i="1"/>
  <c r="L199" i="1"/>
  <c r="E199" i="1"/>
  <c r="AD198" i="1"/>
  <c r="Z198" i="1"/>
  <c r="V198" i="1"/>
  <c r="R198" i="1"/>
  <c r="L198" i="1"/>
  <c r="E198" i="1"/>
  <c r="AD197" i="1"/>
  <c r="Z197" i="1"/>
  <c r="V197" i="1"/>
  <c r="R197" i="1"/>
  <c r="L197" i="1"/>
  <c r="E197" i="1"/>
  <c r="AD196" i="1"/>
  <c r="Z196" i="1"/>
  <c r="V196" i="1"/>
  <c r="R196" i="1"/>
  <c r="L196" i="1"/>
  <c r="E196" i="1"/>
  <c r="AJ194" i="1"/>
  <c r="AJ191" i="1" s="1"/>
  <c r="AI194" i="1"/>
  <c r="AI191" i="1" s="1"/>
  <c r="AH194" i="1"/>
  <c r="AH191" i="1" s="1"/>
  <c r="AG194" i="1"/>
  <c r="AG191" i="1" s="1"/>
  <c r="AF194" i="1"/>
  <c r="AF191" i="1" s="1"/>
  <c r="AE194" i="1"/>
  <c r="AE191" i="1" s="1"/>
  <c r="AC194" i="1"/>
  <c r="AC191" i="1" s="1"/>
  <c r="AB194" i="1"/>
  <c r="AB191" i="1" s="1"/>
  <c r="AA194" i="1"/>
  <c r="AA191" i="1" s="1"/>
  <c r="Y194" i="1"/>
  <c r="Y191" i="1" s="1"/>
  <c r="X194" i="1"/>
  <c r="X191" i="1" s="1"/>
  <c r="W194" i="1"/>
  <c r="W191" i="1" s="1"/>
  <c r="U194" i="1"/>
  <c r="U191" i="1" s="1"/>
  <c r="T194" i="1"/>
  <c r="T191" i="1" s="1"/>
  <c r="S194" i="1"/>
  <c r="S191" i="1" s="1"/>
  <c r="P194" i="1"/>
  <c r="P191" i="1" s="1"/>
  <c r="O194" i="1"/>
  <c r="O191" i="1" s="1"/>
  <c r="N194" i="1"/>
  <c r="N191" i="1" s="1"/>
  <c r="M194" i="1"/>
  <c r="M191" i="1" s="1"/>
  <c r="K194" i="1"/>
  <c r="K191" i="1" s="1"/>
  <c r="J194" i="1"/>
  <c r="J191" i="1" s="1"/>
  <c r="I194" i="1"/>
  <c r="I191" i="1" s="1"/>
  <c r="H194" i="1"/>
  <c r="H191" i="1" s="1"/>
  <c r="G194" i="1"/>
  <c r="G191" i="1" s="1"/>
  <c r="F194" i="1"/>
  <c r="F191" i="1" s="1"/>
  <c r="D194" i="1"/>
  <c r="D191" i="1" s="1"/>
  <c r="C191" i="1" s="1"/>
  <c r="AD190" i="1"/>
  <c r="Z190" i="1"/>
  <c r="Z188" i="1" s="1"/>
  <c r="V190" i="1"/>
  <c r="R190" i="1"/>
  <c r="R188" i="1" s="1"/>
  <c r="L190" i="1"/>
  <c r="E190" i="1"/>
  <c r="AJ188" i="1"/>
  <c r="AI188" i="1"/>
  <c r="AH188" i="1"/>
  <c r="AG188" i="1"/>
  <c r="AF188" i="1"/>
  <c r="AE188" i="1"/>
  <c r="AC188" i="1"/>
  <c r="AB188" i="1"/>
  <c r="AA188" i="1"/>
  <c r="Y188" i="1"/>
  <c r="X188" i="1"/>
  <c r="W188" i="1"/>
  <c r="V188" i="1"/>
  <c r="U188" i="1"/>
  <c r="T188" i="1"/>
  <c r="S188" i="1"/>
  <c r="P188" i="1"/>
  <c r="O188" i="1"/>
  <c r="N188" i="1"/>
  <c r="M188" i="1"/>
  <c r="K188" i="1"/>
  <c r="J188" i="1"/>
  <c r="I188" i="1"/>
  <c r="H188" i="1"/>
  <c r="G188" i="1"/>
  <c r="F188" i="1"/>
  <c r="D188" i="1"/>
  <c r="AD187" i="1"/>
  <c r="Z187" i="1"/>
  <c r="V187" i="1"/>
  <c r="R187" i="1"/>
  <c r="L187" i="1"/>
  <c r="E187" i="1"/>
  <c r="AD186" i="1"/>
  <c r="Z186" i="1"/>
  <c r="V186" i="1"/>
  <c r="R186" i="1"/>
  <c r="L186" i="1"/>
  <c r="E186" i="1"/>
  <c r="AD185" i="1"/>
  <c r="Z185" i="1"/>
  <c r="V185" i="1"/>
  <c r="R185" i="1"/>
  <c r="L185" i="1"/>
  <c r="E185" i="1"/>
  <c r="AD184" i="1"/>
  <c r="Z184" i="1"/>
  <c r="V184" i="1"/>
  <c r="R184" i="1"/>
  <c r="L184" i="1"/>
  <c r="E184" i="1"/>
  <c r="Z183" i="1"/>
  <c r="V183" i="1"/>
  <c r="R183" i="1"/>
  <c r="L183" i="1"/>
  <c r="E183" i="1"/>
  <c r="AD182" i="1"/>
  <c r="Z182" i="1"/>
  <c r="V182" i="1"/>
  <c r="R182" i="1"/>
  <c r="L182" i="1"/>
  <c r="E182" i="1"/>
  <c r="AD181" i="1"/>
  <c r="Z181" i="1"/>
  <c r="V181" i="1"/>
  <c r="R181" i="1"/>
  <c r="L181" i="1"/>
  <c r="E181" i="1"/>
  <c r="AJ179" i="1"/>
  <c r="AI179" i="1"/>
  <c r="AI177" i="1" s="1"/>
  <c r="AH179" i="1"/>
  <c r="AG179" i="1"/>
  <c r="AG177" i="1" s="1"/>
  <c r="AF179" i="1"/>
  <c r="AE179" i="1"/>
  <c r="AE177" i="1" s="1"/>
  <c r="AC179" i="1"/>
  <c r="AC177" i="1" s="1"/>
  <c r="AB179" i="1"/>
  <c r="AB177" i="1" s="1"/>
  <c r="AA179" i="1"/>
  <c r="Y179" i="1"/>
  <c r="Y177" i="1" s="1"/>
  <c r="X179" i="1"/>
  <c r="X177" i="1" s="1"/>
  <c r="W179" i="1"/>
  <c r="W177" i="1" s="1"/>
  <c r="U179" i="1"/>
  <c r="T179" i="1"/>
  <c r="S179" i="1"/>
  <c r="P179" i="1"/>
  <c r="O179" i="1"/>
  <c r="N179" i="1"/>
  <c r="M179" i="1"/>
  <c r="K179" i="1"/>
  <c r="J179" i="1"/>
  <c r="I179" i="1"/>
  <c r="H179" i="1"/>
  <c r="G179" i="1"/>
  <c r="F179" i="1"/>
  <c r="D179" i="1"/>
  <c r="AD176" i="1"/>
  <c r="AD175" i="1"/>
  <c r="Z175" i="1"/>
  <c r="V175" i="1"/>
  <c r="R175" i="1"/>
  <c r="L175" i="1"/>
  <c r="E175" i="1"/>
  <c r="AD174" i="1"/>
  <c r="Z174" i="1"/>
  <c r="V174" i="1"/>
  <c r="R174" i="1"/>
  <c r="L174" i="1"/>
  <c r="E174" i="1"/>
  <c r="AD173" i="1"/>
  <c r="Z173" i="1"/>
  <c r="V173" i="1"/>
  <c r="R173" i="1"/>
  <c r="L173" i="1"/>
  <c r="E173" i="1"/>
  <c r="AD172" i="1"/>
  <c r="Z172" i="1"/>
  <c r="V172" i="1"/>
  <c r="R172" i="1"/>
  <c r="L172" i="1"/>
  <c r="E172" i="1"/>
  <c r="AJ170" i="1"/>
  <c r="AI170" i="1"/>
  <c r="AH170" i="1"/>
  <c r="AG170" i="1"/>
  <c r="AF170" i="1"/>
  <c r="AE170" i="1"/>
  <c r="AC170" i="1"/>
  <c r="AB170" i="1"/>
  <c r="AA170" i="1"/>
  <c r="Y170" i="1"/>
  <c r="X170" i="1"/>
  <c r="W170" i="1"/>
  <c r="U170" i="1"/>
  <c r="T170" i="1"/>
  <c r="S170" i="1"/>
  <c r="P170" i="1"/>
  <c r="O170" i="1"/>
  <c r="N170" i="1"/>
  <c r="M170" i="1"/>
  <c r="K170" i="1"/>
  <c r="J170" i="1"/>
  <c r="I170" i="1"/>
  <c r="H170" i="1"/>
  <c r="G170" i="1"/>
  <c r="F170" i="1"/>
  <c r="D170" i="1"/>
  <c r="AD169" i="1"/>
  <c r="L169" i="1"/>
  <c r="E169" i="1"/>
  <c r="AD168" i="1"/>
  <c r="Z168" i="1"/>
  <c r="V168" i="1"/>
  <c r="R168" i="1"/>
  <c r="L168" i="1"/>
  <c r="E168" i="1"/>
  <c r="AD167" i="1"/>
  <c r="Z167" i="1"/>
  <c r="V167" i="1"/>
  <c r="R167" i="1"/>
  <c r="L167" i="1"/>
  <c r="E167" i="1"/>
  <c r="AD166" i="1"/>
  <c r="Z166" i="1"/>
  <c r="V166" i="1"/>
  <c r="L166" i="1"/>
  <c r="E166" i="1"/>
  <c r="AD165" i="1"/>
  <c r="Z165" i="1"/>
  <c r="V165" i="1"/>
  <c r="R165" i="1"/>
  <c r="L165" i="1"/>
  <c r="E165" i="1"/>
  <c r="AD164" i="1"/>
  <c r="Z164" i="1"/>
  <c r="V164" i="1"/>
  <c r="R164" i="1"/>
  <c r="L164" i="1"/>
  <c r="E164" i="1"/>
  <c r="AD163" i="1"/>
  <c r="Z163" i="1"/>
  <c r="V163" i="1"/>
  <c r="R163" i="1"/>
  <c r="L163" i="1"/>
  <c r="E163" i="1"/>
  <c r="AD162" i="1"/>
  <c r="Z162" i="1"/>
  <c r="V162" i="1"/>
  <c r="R162" i="1"/>
  <c r="L162" i="1"/>
  <c r="E162" i="1"/>
  <c r="AD161" i="1"/>
  <c r="Z161" i="1"/>
  <c r="V161" i="1"/>
  <c r="R161" i="1"/>
  <c r="L161" i="1"/>
  <c r="E161" i="1"/>
  <c r="AD160" i="1"/>
  <c r="Z160" i="1"/>
  <c r="V160" i="1"/>
  <c r="R160" i="1"/>
  <c r="L160" i="1"/>
  <c r="E160" i="1"/>
  <c r="AJ158" i="1"/>
  <c r="AI158" i="1"/>
  <c r="AH158" i="1"/>
  <c r="AG158" i="1"/>
  <c r="AF158" i="1"/>
  <c r="AE158" i="1"/>
  <c r="AC158" i="1"/>
  <c r="AB158" i="1"/>
  <c r="AA158" i="1"/>
  <c r="Y158" i="1"/>
  <c r="X158" i="1"/>
  <c r="W158" i="1"/>
  <c r="U158" i="1"/>
  <c r="T158" i="1"/>
  <c r="S158" i="1"/>
  <c r="P158" i="1"/>
  <c r="O158" i="1"/>
  <c r="N158" i="1"/>
  <c r="M158" i="1"/>
  <c r="K158" i="1"/>
  <c r="J158" i="1"/>
  <c r="I158" i="1"/>
  <c r="H158" i="1"/>
  <c r="G158" i="1"/>
  <c r="F158" i="1"/>
  <c r="D158" i="1"/>
  <c r="AD155" i="1"/>
  <c r="Z155" i="1"/>
  <c r="Z153" i="1" s="1"/>
  <c r="V155" i="1"/>
  <c r="V153" i="1" s="1"/>
  <c r="R153" i="1"/>
  <c r="L155" i="1"/>
  <c r="E155" i="1"/>
  <c r="AJ153" i="1"/>
  <c r="AI153" i="1"/>
  <c r="AH153" i="1"/>
  <c r="AG153" i="1"/>
  <c r="AF153" i="1"/>
  <c r="AE153" i="1"/>
  <c r="AC153" i="1"/>
  <c r="AB153" i="1"/>
  <c r="AA153" i="1"/>
  <c r="Y153" i="1"/>
  <c r="X153" i="1"/>
  <c r="W153" i="1"/>
  <c r="U153" i="1"/>
  <c r="T153" i="1"/>
  <c r="S153" i="1"/>
  <c r="P153" i="1"/>
  <c r="O153" i="1"/>
  <c r="N153" i="1"/>
  <c r="M153" i="1"/>
  <c r="K153" i="1"/>
  <c r="J153" i="1"/>
  <c r="I153" i="1"/>
  <c r="H153" i="1"/>
  <c r="G153" i="1"/>
  <c r="F153" i="1"/>
  <c r="D153" i="1"/>
  <c r="AD152" i="1"/>
  <c r="Z152" i="1"/>
  <c r="V152" i="1"/>
  <c r="R152" i="1"/>
  <c r="L152" i="1"/>
  <c r="E152" i="1"/>
  <c r="AD151" i="1"/>
  <c r="Z151" i="1"/>
  <c r="V151" i="1"/>
  <c r="R151" i="1"/>
  <c r="L151" i="1"/>
  <c r="E151" i="1"/>
  <c r="AD150" i="1"/>
  <c r="Z150" i="1"/>
  <c r="V150" i="1"/>
  <c r="R150" i="1"/>
  <c r="L150" i="1"/>
  <c r="E150" i="1"/>
  <c r="AD149" i="1"/>
  <c r="Z149" i="1"/>
  <c r="V149" i="1"/>
  <c r="R149" i="1"/>
  <c r="L149" i="1"/>
  <c r="E149" i="1"/>
  <c r="Z148" i="1"/>
  <c r="V148" i="1"/>
  <c r="R148" i="1"/>
  <c r="L148" i="1"/>
  <c r="E148" i="1"/>
  <c r="AD147" i="1"/>
  <c r="Z147" i="1"/>
  <c r="V147" i="1"/>
  <c r="R147" i="1"/>
  <c r="L147" i="1"/>
  <c r="E147" i="1"/>
  <c r="AD146" i="1"/>
  <c r="Z146" i="1"/>
  <c r="V146" i="1"/>
  <c r="R146" i="1"/>
  <c r="L146" i="1"/>
  <c r="E146" i="1"/>
  <c r="AD145" i="1"/>
  <c r="Z145" i="1"/>
  <c r="V145" i="1"/>
  <c r="R145" i="1"/>
  <c r="L145" i="1"/>
  <c r="E145" i="1"/>
  <c r="AD144" i="1"/>
  <c r="Z144" i="1"/>
  <c r="V144" i="1"/>
  <c r="R144" i="1"/>
  <c r="L144" i="1"/>
  <c r="E144" i="1"/>
  <c r="AJ143" i="1"/>
  <c r="AI143" i="1"/>
  <c r="AI136" i="1" s="1"/>
  <c r="AH143" i="1"/>
  <c r="AH136" i="1" s="1"/>
  <c r="AG143" i="1"/>
  <c r="AG136" i="1" s="1"/>
  <c r="AF143" i="1"/>
  <c r="AF136" i="1" s="1"/>
  <c r="AE143" i="1"/>
  <c r="AC143" i="1"/>
  <c r="AC136" i="1" s="1"/>
  <c r="AB143" i="1"/>
  <c r="AB136" i="1" s="1"/>
  <c r="AA143" i="1"/>
  <c r="AA136" i="1" s="1"/>
  <c r="Y143" i="1"/>
  <c r="Y136" i="1" s="1"/>
  <c r="X143" i="1"/>
  <c r="X136" i="1" s="1"/>
  <c r="W143" i="1"/>
  <c r="W136" i="1" s="1"/>
  <c r="U143" i="1"/>
  <c r="U136" i="1" s="1"/>
  <c r="T143" i="1"/>
  <c r="T136" i="1" s="1"/>
  <c r="S143" i="1"/>
  <c r="S136" i="1" s="1"/>
  <c r="P143" i="1"/>
  <c r="P136" i="1" s="1"/>
  <c r="O143" i="1"/>
  <c r="O136" i="1" s="1"/>
  <c r="N143" i="1"/>
  <c r="N136" i="1" s="1"/>
  <c r="M143" i="1"/>
  <c r="K143" i="1"/>
  <c r="K136" i="1" s="1"/>
  <c r="J143" i="1"/>
  <c r="J136" i="1" s="1"/>
  <c r="I143" i="1"/>
  <c r="I136" i="1" s="1"/>
  <c r="H143" i="1"/>
  <c r="H136" i="1" s="1"/>
  <c r="G143" i="1"/>
  <c r="G136" i="1" s="1"/>
  <c r="F143" i="1"/>
  <c r="F136" i="1" s="1"/>
  <c r="D143" i="1"/>
  <c r="D136" i="1" s="1"/>
  <c r="AD142" i="1"/>
  <c r="Z142" i="1"/>
  <c r="V142" i="1"/>
  <c r="R142" i="1"/>
  <c r="L142" i="1"/>
  <c r="E142" i="1"/>
  <c r="AD141" i="1"/>
  <c r="Z141" i="1"/>
  <c r="V141" i="1"/>
  <c r="R141" i="1"/>
  <c r="L141" i="1"/>
  <c r="E141" i="1"/>
  <c r="AD140" i="1"/>
  <c r="Z140" i="1"/>
  <c r="V140" i="1"/>
  <c r="R140" i="1"/>
  <c r="L140" i="1"/>
  <c r="E140" i="1"/>
  <c r="AD139" i="1"/>
  <c r="Z139" i="1"/>
  <c r="V139" i="1"/>
  <c r="R139" i="1"/>
  <c r="L139" i="1"/>
  <c r="E139" i="1"/>
  <c r="AD138" i="1"/>
  <c r="Z138" i="1"/>
  <c r="V138" i="1"/>
  <c r="R138" i="1"/>
  <c r="L138" i="1"/>
  <c r="E138" i="1"/>
  <c r="AJ136" i="1"/>
  <c r="AD135" i="1"/>
  <c r="Z135" i="1"/>
  <c r="V135" i="1"/>
  <c r="R135" i="1"/>
  <c r="L135" i="1"/>
  <c r="E135" i="1"/>
  <c r="AD134" i="1"/>
  <c r="Z134" i="1"/>
  <c r="V134" i="1"/>
  <c r="R134" i="1"/>
  <c r="L134" i="1"/>
  <c r="E134" i="1"/>
  <c r="AD133" i="1"/>
  <c r="Z133" i="1"/>
  <c r="V133" i="1"/>
  <c r="R133" i="1"/>
  <c r="L133" i="1"/>
  <c r="E133" i="1"/>
  <c r="AD132" i="1"/>
  <c r="Z132" i="1"/>
  <c r="V132" i="1"/>
  <c r="R132" i="1"/>
  <c r="L132" i="1"/>
  <c r="E132" i="1"/>
  <c r="AJ130" i="1"/>
  <c r="AI130" i="1"/>
  <c r="AH130" i="1"/>
  <c r="AG130" i="1"/>
  <c r="AF130" i="1"/>
  <c r="AE130" i="1"/>
  <c r="AC130" i="1"/>
  <c r="AB130" i="1"/>
  <c r="AA130" i="1"/>
  <c r="Y130" i="1"/>
  <c r="X130" i="1"/>
  <c r="W130" i="1"/>
  <c r="U130" i="1"/>
  <c r="T130" i="1"/>
  <c r="S130" i="1"/>
  <c r="P130" i="1"/>
  <c r="O130" i="1"/>
  <c r="N130" i="1"/>
  <c r="M130" i="1"/>
  <c r="K130" i="1"/>
  <c r="J130" i="1"/>
  <c r="I130" i="1"/>
  <c r="H130" i="1"/>
  <c r="G130" i="1"/>
  <c r="F130" i="1"/>
  <c r="D130" i="1"/>
  <c r="Z129" i="1"/>
  <c r="Z127" i="1" s="1"/>
  <c r="V129" i="1"/>
  <c r="V127" i="1" s="1"/>
  <c r="R129" i="1"/>
  <c r="R127" i="1" s="1"/>
  <c r="L129" i="1"/>
  <c r="AJ127" i="1"/>
  <c r="AI127" i="1"/>
  <c r="AH127" i="1"/>
  <c r="AG127" i="1"/>
  <c r="AF127" i="1"/>
  <c r="AE127" i="1"/>
  <c r="AC127" i="1"/>
  <c r="AB127" i="1"/>
  <c r="AA127" i="1"/>
  <c r="Y127" i="1"/>
  <c r="X127" i="1"/>
  <c r="W127" i="1"/>
  <c r="U127" i="1"/>
  <c r="T127" i="1"/>
  <c r="S127" i="1"/>
  <c r="P127" i="1"/>
  <c r="O127" i="1"/>
  <c r="N127" i="1"/>
  <c r="M127" i="1"/>
  <c r="K127" i="1"/>
  <c r="J127" i="1"/>
  <c r="I127" i="1"/>
  <c r="H127" i="1"/>
  <c r="G127" i="1"/>
  <c r="F127" i="1"/>
  <c r="D127" i="1"/>
  <c r="AD126" i="1"/>
  <c r="Z126" i="1"/>
  <c r="V126" i="1"/>
  <c r="R126" i="1"/>
  <c r="L126" i="1"/>
  <c r="E126" i="1"/>
  <c r="AD125" i="1"/>
  <c r="Z125" i="1"/>
  <c r="V125" i="1"/>
  <c r="R125" i="1"/>
  <c r="L125" i="1"/>
  <c r="E125" i="1"/>
  <c r="AD124" i="1"/>
  <c r="Z124" i="1"/>
  <c r="V124" i="1"/>
  <c r="R124" i="1"/>
  <c r="L124" i="1"/>
  <c r="E124" i="1"/>
  <c r="AD123" i="1"/>
  <c r="Z123" i="1"/>
  <c r="V123" i="1"/>
  <c r="R123" i="1"/>
  <c r="L123" i="1"/>
  <c r="E123" i="1"/>
  <c r="AD122" i="1"/>
  <c r="Z122" i="1"/>
  <c r="V122" i="1"/>
  <c r="R122" i="1"/>
  <c r="L122" i="1"/>
  <c r="E122" i="1"/>
  <c r="Z121" i="1"/>
  <c r="V121" i="1"/>
  <c r="R121" i="1"/>
  <c r="L121" i="1"/>
  <c r="E121" i="1"/>
  <c r="AD120" i="1"/>
  <c r="Z120" i="1"/>
  <c r="V120" i="1"/>
  <c r="R120" i="1"/>
  <c r="L120" i="1"/>
  <c r="E120" i="1"/>
  <c r="AD119" i="1"/>
  <c r="Z119" i="1"/>
  <c r="V119" i="1"/>
  <c r="R119" i="1"/>
  <c r="L119" i="1"/>
  <c r="E119" i="1"/>
  <c r="Z118" i="1"/>
  <c r="V118" i="1"/>
  <c r="R118" i="1"/>
  <c r="L118" i="1"/>
  <c r="E118" i="1"/>
  <c r="AJ116" i="1"/>
  <c r="AI116" i="1"/>
  <c r="AH116" i="1"/>
  <c r="AG116" i="1"/>
  <c r="AF116" i="1"/>
  <c r="AE116" i="1"/>
  <c r="AC116" i="1"/>
  <c r="AB116" i="1"/>
  <c r="AA116" i="1"/>
  <c r="Y116" i="1"/>
  <c r="X116" i="1"/>
  <c r="W116" i="1"/>
  <c r="U116" i="1"/>
  <c r="T116" i="1"/>
  <c r="S116" i="1"/>
  <c r="P116" i="1"/>
  <c r="O116" i="1"/>
  <c r="N116" i="1"/>
  <c r="M116" i="1"/>
  <c r="K116" i="1"/>
  <c r="J116" i="1"/>
  <c r="I116" i="1"/>
  <c r="H116" i="1"/>
  <c r="G116" i="1"/>
  <c r="F116" i="1"/>
  <c r="D116" i="1"/>
  <c r="AD113" i="1"/>
  <c r="L113" i="1"/>
  <c r="E113" i="1"/>
  <c r="AD112" i="1"/>
  <c r="L112" i="1"/>
  <c r="E112" i="1"/>
  <c r="AD111" i="1"/>
  <c r="E111" i="1"/>
  <c r="AJ110" i="1"/>
  <c r="AI110" i="1"/>
  <c r="AH110" i="1"/>
  <c r="AG110" i="1"/>
  <c r="AF110" i="1"/>
  <c r="AE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P110" i="1"/>
  <c r="L111" i="1" s="1"/>
  <c r="O110" i="1"/>
  <c r="N110" i="1"/>
  <c r="M110" i="1"/>
  <c r="K110" i="1"/>
  <c r="J110" i="1"/>
  <c r="I110" i="1"/>
  <c r="H110" i="1"/>
  <c r="G110" i="1"/>
  <c r="F110" i="1"/>
  <c r="D110" i="1"/>
  <c r="AD109" i="1"/>
  <c r="L109" i="1"/>
  <c r="E109" i="1"/>
  <c r="AD108" i="1"/>
  <c r="L108" i="1"/>
  <c r="E108" i="1"/>
  <c r="AD107" i="1"/>
  <c r="Z107" i="1"/>
  <c r="Z105" i="1" s="1"/>
  <c r="V107" i="1"/>
  <c r="R107" i="1"/>
  <c r="R105" i="1" s="1"/>
  <c r="L107" i="1"/>
  <c r="E107" i="1"/>
  <c r="AJ105" i="1"/>
  <c r="AI105" i="1"/>
  <c r="AH105" i="1"/>
  <c r="AG105" i="1"/>
  <c r="AF105" i="1"/>
  <c r="AE105" i="1"/>
  <c r="AC105" i="1"/>
  <c r="AB105" i="1"/>
  <c r="AA105" i="1"/>
  <c r="Y105" i="1"/>
  <c r="X105" i="1"/>
  <c r="W105" i="1"/>
  <c r="V105" i="1"/>
  <c r="U105" i="1"/>
  <c r="T105" i="1"/>
  <c r="S105" i="1"/>
  <c r="P105" i="1"/>
  <c r="O105" i="1"/>
  <c r="N105" i="1"/>
  <c r="M105" i="1"/>
  <c r="K105" i="1"/>
  <c r="J105" i="1"/>
  <c r="I105" i="1"/>
  <c r="H105" i="1"/>
  <c r="G105" i="1"/>
  <c r="F105" i="1"/>
  <c r="D105" i="1"/>
  <c r="Z104" i="1"/>
  <c r="V104" i="1"/>
  <c r="R104" i="1"/>
  <c r="L104" i="1"/>
  <c r="E104" i="1"/>
  <c r="AD103" i="1"/>
  <c r="Z103" i="1"/>
  <c r="V103" i="1"/>
  <c r="R103" i="1"/>
  <c r="L103" i="1"/>
  <c r="E103" i="1"/>
  <c r="AD102" i="1"/>
  <c r="Z102" i="1"/>
  <c r="V102" i="1"/>
  <c r="R102" i="1"/>
  <c r="L102" i="1"/>
  <c r="E102" i="1"/>
  <c r="AD101" i="1"/>
  <c r="Z101" i="1"/>
  <c r="V101" i="1"/>
  <c r="R101" i="1"/>
  <c r="L101" i="1"/>
  <c r="E101" i="1"/>
  <c r="AD100" i="1"/>
  <c r="Z100" i="1"/>
  <c r="V100" i="1"/>
  <c r="R100" i="1"/>
  <c r="L100" i="1"/>
  <c r="E100" i="1"/>
  <c r="AD99" i="1"/>
  <c r="Z99" i="1"/>
  <c r="V99" i="1"/>
  <c r="R99" i="1"/>
  <c r="L99" i="1"/>
  <c r="E99" i="1"/>
  <c r="AD98" i="1"/>
  <c r="Z98" i="1"/>
  <c r="V98" i="1"/>
  <c r="R98" i="1"/>
  <c r="L98" i="1"/>
  <c r="E98" i="1"/>
  <c r="AJ96" i="1"/>
  <c r="AJ94" i="1" s="1"/>
  <c r="AI96" i="1"/>
  <c r="AH96" i="1"/>
  <c r="AG96" i="1"/>
  <c r="AG94" i="1" s="1"/>
  <c r="AF96" i="1"/>
  <c r="AF94" i="1" s="1"/>
  <c r="AE96" i="1"/>
  <c r="AC96" i="1"/>
  <c r="AB96" i="1"/>
  <c r="AB94" i="1" s="1"/>
  <c r="AA96" i="1"/>
  <c r="AA94" i="1" s="1"/>
  <c r="Y96" i="1"/>
  <c r="X96" i="1"/>
  <c r="W96" i="1"/>
  <c r="W94" i="1" s="1"/>
  <c r="U96" i="1"/>
  <c r="T96" i="1"/>
  <c r="S96" i="1"/>
  <c r="P96" i="1"/>
  <c r="O96" i="1"/>
  <c r="N96" i="1"/>
  <c r="M96" i="1"/>
  <c r="M94" i="1" s="1"/>
  <c r="K96" i="1"/>
  <c r="J96" i="1"/>
  <c r="I96" i="1"/>
  <c r="H96" i="1"/>
  <c r="H94" i="1" s="1"/>
  <c r="G96" i="1"/>
  <c r="F96" i="1"/>
  <c r="D96" i="1"/>
  <c r="AD93" i="1"/>
  <c r="L93" i="1"/>
  <c r="E93" i="1"/>
  <c r="AD92" i="1"/>
  <c r="L92" i="1"/>
  <c r="E92" i="1"/>
  <c r="AD91" i="1"/>
  <c r="Z91" i="1"/>
  <c r="V91" i="1"/>
  <c r="R91" i="1"/>
  <c r="L91" i="1"/>
  <c r="E91" i="1"/>
  <c r="AD90" i="1"/>
  <c r="Z90" i="1"/>
  <c r="V90" i="1"/>
  <c r="R90" i="1"/>
  <c r="L90" i="1"/>
  <c r="E90" i="1"/>
  <c r="AD89" i="1"/>
  <c r="Z89" i="1"/>
  <c r="V89" i="1"/>
  <c r="R89" i="1"/>
  <c r="L89" i="1"/>
  <c r="E89" i="1"/>
  <c r="AD88" i="1"/>
  <c r="V88" i="1"/>
  <c r="R88" i="1"/>
  <c r="L88" i="1"/>
  <c r="E88" i="1"/>
  <c r="AD87" i="1"/>
  <c r="Z87" i="1"/>
  <c r="V87" i="1"/>
  <c r="R87" i="1"/>
  <c r="L87" i="1"/>
  <c r="E87" i="1"/>
  <c r="AJ85" i="1"/>
  <c r="AJ83" i="1" s="1"/>
  <c r="AI85" i="1"/>
  <c r="AI83" i="1" s="1"/>
  <c r="AH85" i="1"/>
  <c r="AG85" i="1"/>
  <c r="AG83" i="1" s="1"/>
  <c r="AF85" i="1"/>
  <c r="AF83" i="1" s="1"/>
  <c r="AE85" i="1"/>
  <c r="AE83" i="1" s="1"/>
  <c r="AC85" i="1"/>
  <c r="AC83" i="1" s="1"/>
  <c r="AB85" i="1"/>
  <c r="AB83" i="1" s="1"/>
  <c r="AA85" i="1"/>
  <c r="AA83" i="1" s="1"/>
  <c r="Y85" i="1"/>
  <c r="Y83" i="1" s="1"/>
  <c r="X85" i="1"/>
  <c r="X83" i="1" s="1"/>
  <c r="W85" i="1"/>
  <c r="W83" i="1" s="1"/>
  <c r="U85" i="1"/>
  <c r="U83" i="1" s="1"/>
  <c r="T85" i="1"/>
  <c r="T83" i="1" s="1"/>
  <c r="S85" i="1"/>
  <c r="S83" i="1" s="1"/>
  <c r="P85" i="1"/>
  <c r="P83" i="1" s="1"/>
  <c r="O85" i="1"/>
  <c r="O83" i="1" s="1"/>
  <c r="N85" i="1"/>
  <c r="N83" i="1" s="1"/>
  <c r="M85" i="1"/>
  <c r="M83" i="1" s="1"/>
  <c r="K85" i="1"/>
  <c r="K83" i="1" s="1"/>
  <c r="J85" i="1"/>
  <c r="J83" i="1" s="1"/>
  <c r="I85" i="1"/>
  <c r="I83" i="1" s="1"/>
  <c r="H85" i="1"/>
  <c r="H83" i="1" s="1"/>
  <c r="G85" i="1"/>
  <c r="G83" i="1" s="1"/>
  <c r="F85" i="1"/>
  <c r="D85" i="1"/>
  <c r="D83" i="1" s="1"/>
  <c r="C83" i="1" s="1"/>
  <c r="AH83" i="1"/>
  <c r="AD81" i="1"/>
  <c r="AC81" i="1"/>
  <c r="AC78" i="1" s="1"/>
  <c r="AB81" i="1"/>
  <c r="AB78" i="1" s="1"/>
  <c r="AA81" i="1"/>
  <c r="AA78" i="1" s="1"/>
  <c r="Z81" i="1"/>
  <c r="Y81" i="1"/>
  <c r="Y78" i="1" s="1"/>
  <c r="X81" i="1"/>
  <c r="X78" i="1" s="1"/>
  <c r="W81" i="1"/>
  <c r="V81" i="1"/>
  <c r="U81" i="1"/>
  <c r="U78" i="1" s="1"/>
  <c r="T81" i="1"/>
  <c r="T78" i="1" s="1"/>
  <c r="S81" i="1"/>
  <c r="S78" i="1" s="1"/>
  <c r="R81" i="1"/>
  <c r="L81" i="1"/>
  <c r="E81" i="1"/>
  <c r="AD80" i="1"/>
  <c r="Z80" i="1"/>
  <c r="Z78" i="1" s="1"/>
  <c r="V80" i="1"/>
  <c r="R80" i="1"/>
  <c r="L80" i="1"/>
  <c r="E80" i="1"/>
  <c r="AJ78" i="1"/>
  <c r="AI78" i="1"/>
  <c r="AH78" i="1"/>
  <c r="AG78" i="1"/>
  <c r="AF78" i="1"/>
  <c r="AE78" i="1"/>
  <c r="W78" i="1"/>
  <c r="P78" i="1"/>
  <c r="O78" i="1"/>
  <c r="N78" i="1"/>
  <c r="M78" i="1"/>
  <c r="K78" i="1"/>
  <c r="J78" i="1"/>
  <c r="I78" i="1"/>
  <c r="H78" i="1"/>
  <c r="G78" i="1"/>
  <c r="F78" i="1"/>
  <c r="D78" i="1"/>
  <c r="AD77" i="1"/>
  <c r="L77" i="1"/>
  <c r="E77" i="1"/>
  <c r="AD76" i="1"/>
  <c r="L76" i="1"/>
  <c r="E76" i="1"/>
  <c r="AD75" i="1"/>
  <c r="Z75" i="1"/>
  <c r="V75" i="1"/>
  <c r="R75" i="1"/>
  <c r="L75" i="1"/>
  <c r="E75" i="1"/>
  <c r="AD74" i="1"/>
  <c r="Z74" i="1"/>
  <c r="V74" i="1"/>
  <c r="R74" i="1"/>
  <c r="L74" i="1"/>
  <c r="E74" i="1"/>
  <c r="AJ72" i="1"/>
  <c r="AI72" i="1"/>
  <c r="AH72" i="1"/>
  <c r="AG72" i="1"/>
  <c r="AF72" i="1"/>
  <c r="AE72" i="1"/>
  <c r="AC72" i="1"/>
  <c r="AB72" i="1"/>
  <c r="AA72" i="1"/>
  <c r="Y72" i="1"/>
  <c r="X72" i="1"/>
  <c r="W72" i="1"/>
  <c r="U72" i="1"/>
  <c r="T72" i="1"/>
  <c r="S72" i="1"/>
  <c r="P72" i="1"/>
  <c r="O72" i="1"/>
  <c r="N72" i="1"/>
  <c r="M72" i="1"/>
  <c r="K72" i="1"/>
  <c r="J72" i="1"/>
  <c r="I72" i="1"/>
  <c r="H72" i="1"/>
  <c r="G72" i="1"/>
  <c r="F72" i="1"/>
  <c r="D72" i="1"/>
  <c r="AD71" i="1"/>
  <c r="Z71" i="1"/>
  <c r="V71" i="1"/>
  <c r="R71" i="1"/>
  <c r="L71" i="1"/>
  <c r="E71" i="1"/>
  <c r="AD70" i="1"/>
  <c r="Z70" i="1"/>
  <c r="V70" i="1"/>
  <c r="R70" i="1"/>
  <c r="L70" i="1"/>
  <c r="E70" i="1"/>
  <c r="AD69" i="1"/>
  <c r="Z69" i="1"/>
  <c r="V69" i="1"/>
  <c r="R69" i="1"/>
  <c r="L69" i="1"/>
  <c r="E69" i="1"/>
  <c r="AD68" i="1"/>
  <c r="Z68" i="1"/>
  <c r="V68" i="1"/>
  <c r="R68" i="1"/>
  <c r="L68" i="1"/>
  <c r="E68" i="1"/>
  <c r="AD67" i="1"/>
  <c r="Z67" i="1"/>
  <c r="V67" i="1"/>
  <c r="R67" i="1"/>
  <c r="L67" i="1"/>
  <c r="E67" i="1"/>
  <c r="AJ65" i="1"/>
  <c r="AJ63" i="1" s="1"/>
  <c r="AI65" i="1"/>
  <c r="AI63" i="1" s="1"/>
  <c r="AH65" i="1"/>
  <c r="AG65" i="1"/>
  <c r="AF65" i="1"/>
  <c r="AE65" i="1"/>
  <c r="AC65" i="1"/>
  <c r="AB65" i="1"/>
  <c r="AA65" i="1"/>
  <c r="Y65" i="1"/>
  <c r="X65" i="1"/>
  <c r="W65" i="1"/>
  <c r="U65" i="1"/>
  <c r="T65" i="1"/>
  <c r="S65" i="1"/>
  <c r="P65" i="1"/>
  <c r="O65" i="1"/>
  <c r="N65" i="1"/>
  <c r="N63" i="1" s="1"/>
  <c r="M65" i="1"/>
  <c r="K65" i="1"/>
  <c r="J65" i="1"/>
  <c r="I65" i="1"/>
  <c r="H65" i="1"/>
  <c r="H63" i="1" s="1"/>
  <c r="G65" i="1"/>
  <c r="F65" i="1"/>
  <c r="D65" i="1"/>
  <c r="AD62" i="1"/>
  <c r="L62" i="1"/>
  <c r="E62" i="1"/>
  <c r="AD61" i="1"/>
  <c r="L61" i="1"/>
  <c r="E61" i="1"/>
  <c r="AD60" i="1"/>
  <c r="L60" i="1"/>
  <c r="E60" i="1"/>
  <c r="AD59" i="1"/>
  <c r="L59" i="1"/>
  <c r="E59" i="1"/>
  <c r="AD58" i="1"/>
  <c r="L58" i="1"/>
  <c r="E58" i="1"/>
  <c r="AD57" i="1"/>
  <c r="L57" i="1"/>
  <c r="E57" i="1"/>
  <c r="AD56" i="1"/>
  <c r="L56" i="1"/>
  <c r="E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L55" i="1"/>
  <c r="E55" i="1"/>
  <c r="AD54" i="1"/>
  <c r="L54" i="1"/>
  <c r="E54" i="1"/>
  <c r="AD53" i="1"/>
  <c r="L53" i="1"/>
  <c r="E53" i="1"/>
  <c r="AD52" i="1"/>
  <c r="L52" i="1"/>
  <c r="E52" i="1"/>
  <c r="AD51" i="1"/>
  <c r="Z51" i="1"/>
  <c r="V51" i="1"/>
  <c r="R51" i="1"/>
  <c r="L51" i="1"/>
  <c r="E51" i="1"/>
  <c r="AD50" i="1"/>
  <c r="Z50" i="1"/>
  <c r="V50" i="1"/>
  <c r="R50" i="1"/>
  <c r="L50" i="1"/>
  <c r="E50" i="1"/>
  <c r="AD49" i="1"/>
  <c r="Z49" i="1"/>
  <c r="V49" i="1"/>
  <c r="R49" i="1"/>
  <c r="L49" i="1"/>
  <c r="E49" i="1"/>
  <c r="AJ48" i="1"/>
  <c r="AI48" i="1"/>
  <c r="AH48" i="1"/>
  <c r="AG48" i="1"/>
  <c r="AF48" i="1"/>
  <c r="AE48" i="1"/>
  <c r="AC48" i="1"/>
  <c r="AB48" i="1"/>
  <c r="AA48" i="1"/>
  <c r="Y48" i="1"/>
  <c r="X48" i="1"/>
  <c r="W48" i="1"/>
  <c r="U48" i="1"/>
  <c r="T48" i="1"/>
  <c r="S48" i="1"/>
  <c r="P48" i="1"/>
  <c r="O48" i="1"/>
  <c r="N48" i="1"/>
  <c r="M48" i="1"/>
  <c r="K48" i="1"/>
  <c r="J48" i="1"/>
  <c r="I48" i="1"/>
  <c r="H48" i="1"/>
  <c r="G48" i="1"/>
  <c r="F48" i="1"/>
  <c r="D48" i="1"/>
  <c r="AD47" i="1"/>
  <c r="Z47" i="1"/>
  <c r="V47" i="1"/>
  <c r="R47" i="1"/>
  <c r="L47" i="1"/>
  <c r="E47" i="1"/>
  <c r="AD46" i="1"/>
  <c r="Z46" i="1"/>
  <c r="V46" i="1"/>
  <c r="R46" i="1"/>
  <c r="L46" i="1"/>
  <c r="E46" i="1"/>
  <c r="AD45" i="1"/>
  <c r="Z45" i="1"/>
  <c r="V45" i="1"/>
  <c r="R45" i="1"/>
  <c r="L45" i="1"/>
  <c r="E45" i="1"/>
  <c r="AD44" i="1"/>
  <c r="Z44" i="1"/>
  <c r="V44" i="1"/>
  <c r="R44" i="1"/>
  <c r="L44" i="1"/>
  <c r="E44" i="1"/>
  <c r="AD43" i="1"/>
  <c r="Z43" i="1"/>
  <c r="V43" i="1"/>
  <c r="R43" i="1"/>
  <c r="L43" i="1"/>
  <c r="E43" i="1"/>
  <c r="AD42" i="1"/>
  <c r="Z42" i="1"/>
  <c r="V42" i="1"/>
  <c r="R42" i="1"/>
  <c r="L42" i="1"/>
  <c r="E42" i="1"/>
  <c r="AD41" i="1"/>
  <c r="Z41" i="1"/>
  <c r="V41" i="1"/>
  <c r="R41" i="1"/>
  <c r="L41" i="1"/>
  <c r="E41" i="1"/>
  <c r="AD40" i="1"/>
  <c r="Z40" i="1"/>
  <c r="V40" i="1"/>
  <c r="R40" i="1"/>
  <c r="L40" i="1"/>
  <c r="E40" i="1"/>
  <c r="AD39" i="1"/>
  <c r="Z39" i="1"/>
  <c r="V39" i="1"/>
  <c r="R39" i="1"/>
  <c r="L39" i="1"/>
  <c r="E39" i="1"/>
  <c r="AD38" i="1"/>
  <c r="Z38" i="1"/>
  <c r="V38" i="1"/>
  <c r="R38" i="1"/>
  <c r="L38" i="1"/>
  <c r="E38" i="1"/>
  <c r="AD37" i="1"/>
  <c r="Z37" i="1"/>
  <c r="V37" i="1"/>
  <c r="R37" i="1"/>
  <c r="L37" i="1"/>
  <c r="E37" i="1"/>
  <c r="AD36" i="1"/>
  <c r="Z36" i="1"/>
  <c r="V36" i="1"/>
  <c r="R36" i="1"/>
  <c r="L36" i="1"/>
  <c r="E36" i="1"/>
  <c r="AD35" i="1"/>
  <c r="Z35" i="1"/>
  <c r="V35" i="1"/>
  <c r="R35" i="1"/>
  <c r="L35" i="1"/>
  <c r="E35" i="1"/>
  <c r="AD34" i="1"/>
  <c r="Z34" i="1"/>
  <c r="V34" i="1"/>
  <c r="R34" i="1"/>
  <c r="L34" i="1"/>
  <c r="E34" i="1"/>
  <c r="AD33" i="1"/>
  <c r="Z33" i="1"/>
  <c r="V33" i="1"/>
  <c r="R33" i="1"/>
  <c r="L33" i="1"/>
  <c r="AD32" i="1"/>
  <c r="Z32" i="1"/>
  <c r="V32" i="1"/>
  <c r="R32" i="1"/>
  <c r="L32" i="1"/>
  <c r="E32" i="1"/>
  <c r="AJ31" i="1"/>
  <c r="AI31" i="1"/>
  <c r="AH31" i="1"/>
  <c r="AG31" i="1"/>
  <c r="AF31" i="1"/>
  <c r="AE31" i="1"/>
  <c r="AC31" i="1"/>
  <c r="AB31" i="1"/>
  <c r="AA31" i="1"/>
  <c r="AA24" i="1" s="1"/>
  <c r="AA21" i="1" s="1"/>
  <c r="Y31" i="1"/>
  <c r="X31" i="1"/>
  <c r="W31" i="1"/>
  <c r="U31" i="1"/>
  <c r="U24" i="1" s="1"/>
  <c r="U21" i="1" s="1"/>
  <c r="T31" i="1"/>
  <c r="S31" i="1"/>
  <c r="P31" i="1"/>
  <c r="O31" i="1"/>
  <c r="N31" i="1"/>
  <c r="M31" i="1"/>
  <c r="K31" i="1"/>
  <c r="J31" i="1"/>
  <c r="J24" i="1" s="1"/>
  <c r="J21" i="1" s="1"/>
  <c r="I31" i="1"/>
  <c r="H31" i="1"/>
  <c r="G31" i="1"/>
  <c r="F31" i="1"/>
  <c r="F24" i="1" s="1"/>
  <c r="D31" i="1"/>
  <c r="AD30" i="1"/>
  <c r="Z30" i="1"/>
  <c r="V30" i="1"/>
  <c r="R30" i="1"/>
  <c r="L30" i="1"/>
  <c r="E30" i="1"/>
  <c r="AD29" i="1"/>
  <c r="Z29" i="1"/>
  <c r="V29" i="1"/>
  <c r="R29" i="1"/>
  <c r="L29" i="1"/>
  <c r="E29" i="1"/>
  <c r="AD28" i="1"/>
  <c r="Z28" i="1"/>
  <c r="V28" i="1"/>
  <c r="R28" i="1"/>
  <c r="L28" i="1"/>
  <c r="E28" i="1"/>
  <c r="AD27" i="1"/>
  <c r="Z27" i="1"/>
  <c r="V27" i="1"/>
  <c r="R27" i="1"/>
  <c r="L27" i="1"/>
  <c r="E27" i="1"/>
  <c r="AD26" i="1"/>
  <c r="Z26" i="1"/>
  <c r="V26" i="1"/>
  <c r="R26" i="1"/>
  <c r="L26" i="1"/>
  <c r="E26" i="1"/>
  <c r="AD12" i="1"/>
  <c r="Z12" i="1"/>
  <c r="Z10" i="1" s="1"/>
  <c r="Z8" i="1" s="1"/>
  <c r="V12" i="1"/>
  <c r="V10" i="1" s="1"/>
  <c r="V8" i="1" s="1"/>
  <c r="AJ10" i="1"/>
  <c r="AI10" i="1"/>
  <c r="AH10" i="1"/>
  <c r="AG10" i="1"/>
  <c r="AF10" i="1"/>
  <c r="AE10" i="1"/>
  <c r="AC10" i="1"/>
  <c r="AC8" i="1" s="1"/>
  <c r="AB10" i="1"/>
  <c r="AB8" i="1" s="1"/>
  <c r="AA10" i="1"/>
  <c r="AA8" i="1" s="1"/>
  <c r="Y10" i="1"/>
  <c r="Y8" i="1" s="1"/>
  <c r="X10" i="1"/>
  <c r="X8" i="1" s="1"/>
  <c r="W10" i="1"/>
  <c r="W8" i="1" s="1"/>
  <c r="U10" i="1"/>
  <c r="U8" i="1" s="1"/>
  <c r="T10" i="1"/>
  <c r="T8" i="1" s="1"/>
  <c r="S10" i="1"/>
  <c r="S8" i="1" s="1"/>
  <c r="R10" i="1"/>
  <c r="R8" i="1" s="1"/>
  <c r="P10" i="1"/>
  <c r="O10" i="1"/>
  <c r="N10" i="1"/>
  <c r="M10" i="1"/>
  <c r="K10" i="1"/>
  <c r="J10" i="1"/>
  <c r="I10" i="1"/>
  <c r="H10" i="1"/>
  <c r="G10" i="1"/>
  <c r="F10" i="1"/>
  <c r="D10" i="1"/>
  <c r="D8" i="1" s="1"/>
  <c r="C8" i="1" s="1"/>
  <c r="AJ8" i="1"/>
  <c r="AI8" i="1"/>
  <c r="AH8" i="1"/>
  <c r="AG8" i="1"/>
  <c r="AF8" i="1"/>
  <c r="AE8" i="1"/>
  <c r="P8" i="1"/>
  <c r="O8" i="1"/>
  <c r="N8" i="1"/>
  <c r="M8" i="1"/>
  <c r="K8" i="1"/>
  <c r="J8" i="1"/>
  <c r="I8" i="1"/>
  <c r="H8" i="1"/>
  <c r="G8" i="1"/>
  <c r="F8" i="1"/>
  <c r="S236" i="1" l="1"/>
  <c r="H236" i="1"/>
  <c r="P94" i="1"/>
  <c r="AE24" i="1"/>
  <c r="AE21" i="1" s="1"/>
  <c r="S24" i="1"/>
  <c r="S21" i="1" s="1"/>
  <c r="AC24" i="1"/>
  <c r="AC21" i="1" s="1"/>
  <c r="D236" i="1"/>
  <c r="C236" i="1" s="1"/>
  <c r="I236" i="1"/>
  <c r="V348" i="1"/>
  <c r="R348" i="1"/>
  <c r="U236" i="1"/>
  <c r="G236" i="1"/>
  <c r="AG24" i="1"/>
  <c r="AG21" i="1" s="1"/>
  <c r="E247" i="1"/>
  <c r="T236" i="1"/>
  <c r="AD267" i="1"/>
  <c r="Y24" i="1"/>
  <c r="Y21" i="1" s="1"/>
  <c r="AI24" i="1"/>
  <c r="AI21" i="1" s="1"/>
  <c r="W251" i="1"/>
  <c r="E305" i="1"/>
  <c r="G177" i="1"/>
  <c r="X348" i="1"/>
  <c r="G24" i="1"/>
  <c r="G21" i="1" s="1"/>
  <c r="Z223" i="1"/>
  <c r="Z217" i="1" s="1"/>
  <c r="AD350" i="1"/>
  <c r="AD305" i="1"/>
  <c r="E312" i="1"/>
  <c r="K236" i="1"/>
  <c r="P236" i="1"/>
  <c r="V290" i="1"/>
  <c r="P24" i="1"/>
  <c r="P21" i="1" s="1"/>
  <c r="W24" i="1"/>
  <c r="W21" i="1" s="1"/>
  <c r="AE63" i="1"/>
  <c r="R78" i="1"/>
  <c r="L110" i="1"/>
  <c r="AH177" i="1"/>
  <c r="V194" i="1"/>
  <c r="V191" i="1" s="1"/>
  <c r="E241" i="1"/>
  <c r="O236" i="1"/>
  <c r="Y251" i="1"/>
  <c r="AI251" i="1"/>
  <c r="AD264" i="1"/>
  <c r="T348" i="1"/>
  <c r="V85" i="1"/>
  <c r="V83" i="1" s="1"/>
  <c r="G94" i="1"/>
  <c r="D177" i="1"/>
  <c r="C177" i="1" s="1"/>
  <c r="T177" i="1"/>
  <c r="Z194" i="1"/>
  <c r="Z191" i="1" s="1"/>
  <c r="AI236" i="1"/>
  <c r="AD258" i="1"/>
  <c r="AG251" i="1"/>
  <c r="E350" i="1"/>
  <c r="E348" i="1"/>
  <c r="V339" i="1"/>
  <c r="V336" i="1" s="1"/>
  <c r="R339" i="1"/>
  <c r="R336" i="1" s="1"/>
  <c r="L319" i="1"/>
  <c r="AD297" i="1"/>
  <c r="L297" i="1"/>
  <c r="E297" i="1"/>
  <c r="R290" i="1"/>
  <c r="L290" i="1"/>
  <c r="AB275" i="1"/>
  <c r="Z283" i="1"/>
  <c r="V283" i="1"/>
  <c r="R283" i="1"/>
  <c r="I275" i="1"/>
  <c r="AH275" i="1"/>
  <c r="X275" i="1"/>
  <c r="T275" i="1"/>
  <c r="O275" i="1"/>
  <c r="Z277" i="1"/>
  <c r="V277" i="1"/>
  <c r="R277" i="1"/>
  <c r="E277" i="1"/>
  <c r="V270" i="1"/>
  <c r="K251" i="1"/>
  <c r="AB251" i="1"/>
  <c r="Z270" i="1"/>
  <c r="R270" i="1"/>
  <c r="P251" i="1"/>
  <c r="E267" i="1"/>
  <c r="U251" i="1"/>
  <c r="T251" i="1"/>
  <c r="N251" i="1"/>
  <c r="I251" i="1"/>
  <c r="H251" i="1"/>
  <c r="G251" i="1"/>
  <c r="R253" i="1"/>
  <c r="AD253" i="1"/>
  <c r="D251" i="1"/>
  <c r="C251" i="1" s="1"/>
  <c r="AH236" i="1"/>
  <c r="AD247" i="1"/>
  <c r="J236" i="1"/>
  <c r="V230" i="1"/>
  <c r="V228" i="1" s="1"/>
  <c r="R223" i="1"/>
  <c r="E223" i="1"/>
  <c r="F217" i="1"/>
  <c r="F200" i="1" s="1"/>
  <c r="P200" i="1"/>
  <c r="R217" i="1"/>
  <c r="N200" i="1"/>
  <c r="Z210" i="1"/>
  <c r="AC200" i="1"/>
  <c r="AB200" i="1"/>
  <c r="AA200" i="1"/>
  <c r="W200" i="1"/>
  <c r="U200" i="1"/>
  <c r="S200" i="1"/>
  <c r="E210" i="1"/>
  <c r="Z202" i="1"/>
  <c r="V202" i="1"/>
  <c r="R202" i="1"/>
  <c r="AD202" i="1"/>
  <c r="X200" i="1"/>
  <c r="J200" i="1"/>
  <c r="R194" i="1"/>
  <c r="R191" i="1" s="1"/>
  <c r="AD188" i="1"/>
  <c r="P177" i="1"/>
  <c r="O177" i="1"/>
  <c r="L188" i="1"/>
  <c r="N177" i="1"/>
  <c r="K177" i="1"/>
  <c r="J177" i="1"/>
  <c r="I177" i="1"/>
  <c r="H177" i="1"/>
  <c r="F177" i="1"/>
  <c r="Z179" i="1"/>
  <c r="Z177" i="1" s="1"/>
  <c r="G156" i="1"/>
  <c r="AJ156" i="1"/>
  <c r="AF156" i="1"/>
  <c r="V170" i="1"/>
  <c r="AH156" i="1"/>
  <c r="AB156" i="1"/>
  <c r="X156" i="1"/>
  <c r="T156" i="1"/>
  <c r="O156" i="1"/>
  <c r="I156" i="1"/>
  <c r="Z158" i="1"/>
  <c r="V158" i="1"/>
  <c r="R158" i="1"/>
  <c r="AA156" i="1"/>
  <c r="K156" i="1"/>
  <c r="E158" i="1"/>
  <c r="R143" i="1"/>
  <c r="AB114" i="1"/>
  <c r="AF114" i="1"/>
  <c r="T114" i="1"/>
  <c r="V130" i="1"/>
  <c r="L130" i="1"/>
  <c r="H114" i="1"/>
  <c r="AJ114" i="1"/>
  <c r="P114" i="1"/>
  <c r="N114" i="1"/>
  <c r="K114" i="1"/>
  <c r="G114" i="1"/>
  <c r="AG114" i="1"/>
  <c r="U94" i="1"/>
  <c r="S94" i="1"/>
  <c r="O94" i="1"/>
  <c r="I94" i="1"/>
  <c r="D94" i="1"/>
  <c r="C94" i="1" s="1"/>
  <c r="V96" i="1"/>
  <c r="V94" i="1" s="1"/>
  <c r="Z96" i="1"/>
  <c r="Z94" i="1" s="1"/>
  <c r="AI94" i="1"/>
  <c r="Y94" i="1"/>
  <c r="K94" i="1"/>
  <c r="J94" i="1"/>
  <c r="E85" i="1"/>
  <c r="W63" i="1"/>
  <c r="AF63" i="1"/>
  <c r="Z72" i="1"/>
  <c r="V65" i="1"/>
  <c r="U63" i="1"/>
  <c r="J63" i="1"/>
  <c r="F63" i="1"/>
  <c r="V48" i="1"/>
  <c r="AJ24" i="1"/>
  <c r="AJ21" i="1" s="1"/>
  <c r="AF24" i="1"/>
  <c r="AF21" i="1" s="1"/>
  <c r="O24" i="1"/>
  <c r="O21" i="1" s="1"/>
  <c r="K24" i="1"/>
  <c r="K21" i="1" s="1"/>
  <c r="O114" i="1"/>
  <c r="L48" i="1"/>
  <c r="G63" i="1"/>
  <c r="K63" i="1"/>
  <c r="P63" i="1"/>
  <c r="L78" i="1"/>
  <c r="AD78" i="1"/>
  <c r="AD83" i="1"/>
  <c r="L96" i="1"/>
  <c r="E105" i="1"/>
  <c r="L116" i="1"/>
  <c r="I114" i="1"/>
  <c r="Y114" i="1"/>
  <c r="AD143" i="1"/>
  <c r="D24" i="1"/>
  <c r="D21" i="1" s="1"/>
  <c r="C21" i="1" s="1"/>
  <c r="AG63" i="1"/>
  <c r="AD10" i="1"/>
  <c r="L72" i="1"/>
  <c r="S63" i="1"/>
  <c r="AC63" i="1"/>
  <c r="AH63" i="1"/>
  <c r="V72" i="1"/>
  <c r="L105" i="1"/>
  <c r="J114" i="1"/>
  <c r="AD127" i="1"/>
  <c r="AI114" i="1"/>
  <c r="AD130" i="1"/>
  <c r="R130" i="1"/>
  <c r="AD8" i="1"/>
  <c r="H24" i="1"/>
  <c r="H21" i="1" s="1"/>
  <c r="Z48" i="1"/>
  <c r="L65" i="1"/>
  <c r="Y63" i="1"/>
  <c r="AD65" i="1"/>
  <c r="R65" i="1"/>
  <c r="D63" i="1"/>
  <c r="C63" i="1" s="1"/>
  <c r="I63" i="1"/>
  <c r="F83" i="1"/>
  <c r="E83" i="1" s="1"/>
  <c r="AD85" i="1"/>
  <c r="R85" i="1"/>
  <c r="R83" i="1" s="1"/>
  <c r="Z85" i="1"/>
  <c r="Z83" i="1" s="1"/>
  <c r="N94" i="1"/>
  <c r="T94" i="1"/>
  <c r="X94" i="1"/>
  <c r="AC94" i="1"/>
  <c r="AH94" i="1"/>
  <c r="E110" i="1"/>
  <c r="W114" i="1"/>
  <c r="Z116" i="1"/>
  <c r="V116" i="1"/>
  <c r="L127" i="1"/>
  <c r="AA114" i="1"/>
  <c r="L158" i="1"/>
  <c r="AD158" i="1"/>
  <c r="R179" i="1"/>
  <c r="R177" i="1" s="1"/>
  <c r="E194" i="1"/>
  <c r="D200" i="1"/>
  <c r="C200" i="1" s="1"/>
  <c r="V210" i="1"/>
  <c r="L217" i="1"/>
  <c r="V223" i="1"/>
  <c r="V217" i="1" s="1"/>
  <c r="Z230" i="1"/>
  <c r="Z228" i="1" s="1"/>
  <c r="E244" i="1"/>
  <c r="Z253" i="1"/>
  <c r="E261" i="1"/>
  <c r="E264" i="1"/>
  <c r="AD300" i="1"/>
  <c r="L305" i="1"/>
  <c r="L333" i="1"/>
  <c r="AI156" i="1"/>
  <c r="O200" i="1"/>
  <c r="T200" i="1"/>
  <c r="AF200" i="1"/>
  <c r="AJ200" i="1"/>
  <c r="L230" i="1"/>
  <c r="AB236" i="1"/>
  <c r="Z236" i="1"/>
  <c r="W236" i="1"/>
  <c r="S251" i="1"/>
  <c r="X251" i="1"/>
  <c r="L258" i="1"/>
  <c r="L270" i="1"/>
  <c r="AF275" i="1"/>
  <c r="AJ275" i="1"/>
  <c r="E283" i="1"/>
  <c r="L283" i="1"/>
  <c r="AD283" i="1"/>
  <c r="L191" i="1"/>
  <c r="AD191" i="1"/>
  <c r="AD277" i="1"/>
  <c r="U348" i="1"/>
  <c r="L143" i="1"/>
  <c r="AH114" i="1"/>
  <c r="V143" i="1"/>
  <c r="V136" i="1" s="1"/>
  <c r="L153" i="1"/>
  <c r="L170" i="1"/>
  <c r="S156" i="1"/>
  <c r="W156" i="1"/>
  <c r="Z170" i="1"/>
  <c r="L179" i="1"/>
  <c r="S177" i="1"/>
  <c r="V179" i="1"/>
  <c r="V177" i="1" s="1"/>
  <c r="AA177" i="1"/>
  <c r="AF177" i="1"/>
  <c r="AJ177" i="1"/>
  <c r="L194" i="1"/>
  <c r="AD194" i="1"/>
  <c r="H200" i="1"/>
  <c r="L202" i="1"/>
  <c r="AH200" i="1"/>
  <c r="Y200" i="1"/>
  <c r="AD210" i="1"/>
  <c r="R210" i="1"/>
  <c r="M228" i="1"/>
  <c r="L228" i="1" s="1"/>
  <c r="N236" i="1"/>
  <c r="AD244" i="1"/>
  <c r="AE251" i="1"/>
  <c r="F251" i="1"/>
  <c r="J251" i="1"/>
  <c r="O251" i="1"/>
  <c r="AF251" i="1"/>
  <c r="AJ251" i="1"/>
  <c r="V253" i="1"/>
  <c r="E258" i="1"/>
  <c r="AD261" i="1"/>
  <c r="E270" i="1"/>
  <c r="E300" i="1"/>
  <c r="AD312" i="1"/>
  <c r="M317" i="1"/>
  <c r="L317" i="1" s="1"/>
  <c r="AD348" i="1"/>
  <c r="X114" i="1"/>
  <c r="T63" i="1"/>
  <c r="X63" i="1"/>
  <c r="AB63" i="1"/>
  <c r="D114" i="1"/>
  <c r="C114" i="1" s="1"/>
  <c r="S114" i="1"/>
  <c r="E143" i="1"/>
  <c r="H156" i="1"/>
  <c r="P156" i="1"/>
  <c r="M200" i="1"/>
  <c r="E202" i="1"/>
  <c r="O63" i="1"/>
  <c r="AA63" i="1"/>
  <c r="E72" i="1"/>
  <c r="AD105" i="1"/>
  <c r="E116" i="1"/>
  <c r="D156" i="1"/>
  <c r="C156" i="1" s="1"/>
  <c r="AG156" i="1"/>
  <c r="AD179" i="1"/>
  <c r="G200" i="1"/>
  <c r="K200" i="1"/>
  <c r="E48" i="1"/>
  <c r="M24" i="1"/>
  <c r="M21" i="1" s="1"/>
  <c r="X24" i="1"/>
  <c r="X21" i="1" s="1"/>
  <c r="AH24" i="1"/>
  <c r="AH21" i="1" s="1"/>
  <c r="AD48" i="1"/>
  <c r="R48" i="1"/>
  <c r="Z65" i="1"/>
  <c r="AD72" i="1"/>
  <c r="R72" i="1"/>
  <c r="V78" i="1"/>
  <c r="E96" i="1"/>
  <c r="F114" i="1"/>
  <c r="U114" i="1"/>
  <c r="AD116" i="1"/>
  <c r="R116" i="1"/>
  <c r="E127" i="1"/>
  <c r="Z130" i="1"/>
  <c r="M136" i="1"/>
  <c r="E153" i="1"/>
  <c r="M156" i="1"/>
  <c r="J156" i="1"/>
  <c r="N156" i="1"/>
  <c r="AC156" i="1"/>
  <c r="M177" i="1"/>
  <c r="E179" i="1"/>
  <c r="U177" i="1"/>
  <c r="AB24" i="1"/>
  <c r="AB21" i="1" s="1"/>
  <c r="V31" i="1"/>
  <c r="I24" i="1"/>
  <c r="I21" i="1" s="1"/>
  <c r="N24" i="1"/>
  <c r="N21" i="1" s="1"/>
  <c r="T24" i="1"/>
  <c r="T21" i="1" s="1"/>
  <c r="M63" i="1"/>
  <c r="E65" i="1"/>
  <c r="E78" i="1"/>
  <c r="L83" i="1"/>
  <c r="L85" i="1"/>
  <c r="F94" i="1"/>
  <c r="AE94" i="1"/>
  <c r="AD96" i="1"/>
  <c r="R96" i="1"/>
  <c r="R94" i="1" s="1"/>
  <c r="AD110" i="1"/>
  <c r="AC114" i="1"/>
  <c r="E130" i="1"/>
  <c r="E136" i="1"/>
  <c r="AE136" i="1"/>
  <c r="AD136" i="1" s="1"/>
  <c r="R136" i="1"/>
  <c r="Z143" i="1"/>
  <c r="Z136" i="1" s="1"/>
  <c r="AD153" i="1"/>
  <c r="U156" i="1"/>
  <c r="Y156" i="1"/>
  <c r="R170" i="1"/>
  <c r="I200" i="1"/>
  <c r="L224" i="1"/>
  <c r="L247" i="1"/>
  <c r="E253" i="1"/>
  <c r="AA251" i="1"/>
  <c r="G275" i="1"/>
  <c r="K275" i="1"/>
  <c r="J275" i="1"/>
  <c r="N275" i="1"/>
  <c r="AC275" i="1"/>
  <c r="AD317" i="1"/>
  <c r="AD319" i="1"/>
  <c r="L339" i="1"/>
  <c r="S348" i="1"/>
  <c r="W348" i="1"/>
  <c r="AA348" i="1"/>
  <c r="AI200" i="1"/>
  <c r="E228" i="1"/>
  <c r="E230" i="1"/>
  <c r="F236" i="1"/>
  <c r="L261" i="1"/>
  <c r="U275" i="1"/>
  <c r="Y275" i="1"/>
  <c r="AI275" i="1"/>
  <c r="Z339" i="1"/>
  <c r="Z336" i="1" s="1"/>
  <c r="L223" i="1"/>
  <c r="AD228" i="1"/>
  <c r="AD230" i="1"/>
  <c r="R230" i="1"/>
  <c r="R228" i="1" s="1"/>
  <c r="L241" i="1"/>
  <c r="R236" i="1"/>
  <c r="V236" i="1"/>
  <c r="AD241" i="1"/>
  <c r="L264" i="1"/>
  <c r="AC251" i="1"/>
  <c r="L277" i="1"/>
  <c r="H275" i="1"/>
  <c r="P275" i="1"/>
  <c r="AA275" i="1"/>
  <c r="Y348" i="1"/>
  <c r="AC348" i="1"/>
  <c r="E188" i="1"/>
  <c r="E191" i="1"/>
  <c r="L210" i="1"/>
  <c r="AG200" i="1"/>
  <c r="AE236" i="1"/>
  <c r="L244" i="1"/>
  <c r="L253" i="1"/>
  <c r="AH251" i="1"/>
  <c r="L267" i="1"/>
  <c r="AD270" i="1"/>
  <c r="M275" i="1"/>
  <c r="D275" i="1"/>
  <c r="C275" i="1" s="1"/>
  <c r="S275" i="1"/>
  <c r="W275" i="1"/>
  <c r="AG275" i="1"/>
  <c r="Z290" i="1"/>
  <c r="L300" i="1"/>
  <c r="L312" i="1"/>
  <c r="E317" i="1"/>
  <c r="E319" i="1"/>
  <c r="L348" i="1"/>
  <c r="L350" i="1"/>
  <c r="Z31" i="1"/>
  <c r="Z24" i="1" s="1"/>
  <c r="Z21" i="1" s="1"/>
  <c r="R31" i="1"/>
  <c r="AD31" i="1"/>
  <c r="L31" i="1"/>
  <c r="E31" i="1"/>
  <c r="L10" i="1"/>
  <c r="E8" i="1"/>
  <c r="E10" i="1"/>
  <c r="F21" i="1"/>
  <c r="L8" i="1"/>
  <c r="AD170" i="1"/>
  <c r="AE156" i="1"/>
  <c r="E170" i="1"/>
  <c r="F156" i="1"/>
  <c r="AD223" i="1"/>
  <c r="AE217" i="1"/>
  <c r="M236" i="1"/>
  <c r="M251" i="1"/>
  <c r="E290" i="1"/>
  <c r="F275" i="1"/>
  <c r="AD333" i="1"/>
  <c r="AE324" i="1"/>
  <c r="AD324" i="1" s="1"/>
  <c r="AD339" i="1"/>
  <c r="AE336" i="1"/>
  <c r="AD336" i="1" s="1"/>
  <c r="AD290" i="1"/>
  <c r="AE275" i="1"/>
  <c r="L324" i="1"/>
  <c r="E333" i="1"/>
  <c r="F324" i="1"/>
  <c r="E324" i="1" s="1"/>
  <c r="L336" i="1"/>
  <c r="E339" i="1"/>
  <c r="F336" i="1"/>
  <c r="E336" i="1" s="1"/>
  <c r="E236" i="1" l="1"/>
  <c r="V24" i="1"/>
  <c r="V21" i="1" s="1"/>
  <c r="Z275" i="1"/>
  <c r="L236" i="1"/>
  <c r="Z200" i="1"/>
  <c r="V275" i="1"/>
  <c r="E94" i="1"/>
  <c r="Z251" i="1"/>
  <c r="R275" i="1"/>
  <c r="AD275" i="1"/>
  <c r="L275" i="1"/>
  <c r="E275" i="1"/>
  <c r="V251" i="1"/>
  <c r="R251" i="1"/>
  <c r="L251" i="1"/>
  <c r="E251" i="1"/>
  <c r="AD251" i="1"/>
  <c r="AD236" i="1"/>
  <c r="E217" i="1"/>
  <c r="R200" i="1"/>
  <c r="V200" i="1"/>
  <c r="L200" i="1"/>
  <c r="L177" i="1"/>
  <c r="E177" i="1"/>
  <c r="AD177" i="1"/>
  <c r="AJ7" i="1"/>
  <c r="AF7" i="1"/>
  <c r="V156" i="1"/>
  <c r="Z156" i="1"/>
  <c r="R156" i="1"/>
  <c r="L156" i="1"/>
  <c r="H7" i="1"/>
  <c r="V114" i="1"/>
  <c r="P7" i="1"/>
  <c r="G7" i="1"/>
  <c r="E114" i="1"/>
  <c r="N7" i="1"/>
  <c r="Z114" i="1"/>
  <c r="U7" i="1"/>
  <c r="L94" i="1"/>
  <c r="O7" i="1"/>
  <c r="AI7" i="1"/>
  <c r="AD94" i="1"/>
  <c r="J7" i="1"/>
  <c r="AB7" i="1"/>
  <c r="W7" i="1"/>
  <c r="V63" i="1"/>
  <c r="S7" i="1"/>
  <c r="Z63" i="1"/>
  <c r="AD63" i="1"/>
  <c r="Y7" i="1"/>
  <c r="AC7" i="1"/>
  <c r="X7" i="1"/>
  <c r="L63" i="1"/>
  <c r="T7" i="1"/>
  <c r="R63" i="1"/>
  <c r="K7" i="1"/>
  <c r="I7" i="1"/>
  <c r="E63" i="1"/>
  <c r="C7" i="1"/>
  <c r="AD21" i="1"/>
  <c r="R24" i="1"/>
  <c r="R21" i="1" s="1"/>
  <c r="AD24" i="1"/>
  <c r="E24" i="1"/>
  <c r="L21" i="1"/>
  <c r="L24" i="1"/>
  <c r="E21" i="1"/>
  <c r="D7" i="1"/>
  <c r="AA7" i="1"/>
  <c r="AH7" i="1"/>
  <c r="AG7" i="1"/>
  <c r="AE114" i="1"/>
  <c r="AD114" i="1" s="1"/>
  <c r="E200" i="1"/>
  <c r="R114" i="1"/>
  <c r="L136" i="1"/>
  <c r="M114" i="1"/>
  <c r="L114" i="1" s="1"/>
  <c r="AE200" i="1"/>
  <c r="AD200" i="1" s="1"/>
  <c r="AD217" i="1"/>
  <c r="E156" i="1"/>
  <c r="F7" i="1"/>
  <c r="AD156" i="1"/>
  <c r="V7" i="1" l="1"/>
  <c r="M7" i="1"/>
  <c r="L7" i="1" s="1"/>
  <c r="AE7" i="1"/>
  <c r="AD7" i="1" s="1"/>
  <c r="Z7" i="1"/>
  <c r="E7" i="1"/>
  <c r="R7" i="1"/>
</calcChain>
</file>

<file path=xl/comments1.xml><?xml version="1.0" encoding="utf-8"?>
<comments xmlns="http://schemas.openxmlformats.org/spreadsheetml/2006/main">
  <authors>
    <author>User</author>
    <author>kom5</author>
  </authors>
  <commentList>
    <comment ref="AK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наименование и значение показателя , указанного в соглашении между МО и органом исполнительной власти края</t>
        </r>
      </text>
    </comment>
    <comment ref="F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отсутствие: очереди в ДОУ, загородных лагерей, ГТС и тд. Существует добровольная пожарная охрана и тд.</t>
        </r>
      </text>
    </comment>
    <comment ref="G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не полный пакет документов, нет ПСД, высокий уровень РБО, участвовали ранее или участвовали в аналогичном мероприятии и т.д.</t>
        </r>
      </text>
    </comment>
    <comment ref="H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для соблюдения софинансирования, разработку ПСД и т.д.</t>
        </r>
      </text>
    </comment>
    <comment ref="I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не успели подготовить заявку</t>
        </r>
      </text>
    </comment>
    <comment ref="M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заявка представлена позже установленного срока, содержит недостоверные данные, не полный пакет документов и т.п.</t>
        </r>
      </text>
    </comment>
    <comment ref="O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набрали недостаточное количество баллов, низкий рейтинг заявки</t>
        </r>
      </text>
    </comment>
    <comment ref="AG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оплата за фактически выполненные работы, оказанные услуги, расторжение контракта и т.п.</t>
        </r>
      </text>
    </comment>
    <comment ref="AH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низкая стоимость работ, нет заявителей</t>
        </r>
      </text>
    </comment>
    <comment ref="AI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 xml:space="preserve">невозможность проведения конкурсных процедур, выполнение работ до конца финансового года </t>
        </r>
      </text>
    </comment>
    <comment ref="AJ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метеоусловия, форс-мажор, пандемия и т.д</t>
        </r>
        <r>
          <rPr>
            <sz val="9"/>
            <color indexed="81"/>
            <rFont val="Tahoma"/>
            <family val="2"/>
            <charset val="204"/>
          </rPr>
          <t>.</t>
        </r>
      </text>
    </comment>
    <comment ref="H246" authorId="1">
      <text>
        <r>
          <rPr>
            <b/>
            <sz val="9"/>
            <color indexed="81"/>
            <rFont val="Tahoma"/>
            <charset val="1"/>
          </rPr>
          <t>kom5:</t>
        </r>
        <r>
          <rPr>
            <sz val="9"/>
            <color indexed="81"/>
            <rFont val="Tahoma"/>
            <charset val="1"/>
          </rPr>
          <t xml:space="preserve">
Большой процент софинансирования местного бюджета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отсутствие: очереди в ДОУ, загородных лагерей, ГТС и тд. Существует добровольная пожарная охрана и тд.</t>
        </r>
      </text>
    </comment>
    <comment ref="E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не полный пакет документов, нет ПСД, высокий уровень РБО, участвовали ранее или участвовали в аналогичном мероприятии и т.д.</t>
        </r>
      </text>
    </comment>
    <comment ref="F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для соблюдения софинансирования, разработку ПСД и т.д.</t>
        </r>
      </text>
    </comment>
    <comment ref="G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не успели подготовить заявку</t>
        </r>
      </text>
    </comment>
  </commentList>
</comments>
</file>

<file path=xl/sharedStrings.xml><?xml version="1.0" encoding="utf-8"?>
<sst xmlns="http://schemas.openxmlformats.org/spreadsheetml/2006/main" count="856" uniqueCount="427">
  <si>
    <t>Приложение</t>
  </si>
  <si>
    <t>Наименование муниципального образования</t>
  </si>
  <si>
    <t>N п/п</t>
  </si>
  <si>
    <t>Перечень подпрограмм и отдельных мероприятий государственной программы Красноярского края/Наименование мероприятий подпрограммы</t>
  </si>
  <si>
    <t>Участие в количестве программ, всего</t>
  </si>
  <si>
    <t>Участие в количестве мероприятий, всего</t>
  </si>
  <si>
    <t>Причины не участия в мероприятиях госпрограмм (подпрограмм), в том числе</t>
  </si>
  <si>
    <t xml:space="preserve">Факт подачи пакета документов для участия в мероприятии </t>
  </si>
  <si>
    <t>Причина отказа  в допуске к участию в конкурсе/в предоставлении средств по результатам конкурсного отбора, в том числе:</t>
  </si>
  <si>
    <t>Наименование нормативного правового акта предусматривающий распределение субсидии (дата, №)</t>
  </si>
  <si>
    <r>
      <t xml:space="preserve">Предусмотрено финансирование в 2023 году, </t>
    </r>
    <r>
      <rPr>
        <b/>
        <sz val="10"/>
        <color rgb="FFFF0000"/>
        <rFont val="Times New Roman"/>
        <family val="1"/>
        <charset val="204"/>
      </rPr>
      <t>тыс. рублей</t>
    </r>
  </si>
  <si>
    <r>
      <t xml:space="preserve">Профинансировано в 2023 году, </t>
    </r>
    <r>
      <rPr>
        <b/>
        <sz val="10"/>
        <color rgb="FFFF0000"/>
        <rFont val="Times New Roman"/>
        <family val="1"/>
        <charset val="204"/>
      </rPr>
      <t>тыс. рублей</t>
    </r>
  </si>
  <si>
    <r>
      <t xml:space="preserve">Освоено в 2023 году, </t>
    </r>
    <r>
      <rPr>
        <b/>
        <sz val="10"/>
        <color rgb="FFFF0000"/>
        <rFont val="Times New Roman"/>
        <family val="1"/>
        <charset val="204"/>
      </rPr>
      <t>тыс. рублей</t>
    </r>
  </si>
  <si>
    <t xml:space="preserve">Причины неосвоения, в том числе </t>
  </si>
  <si>
    <t>Результат от реализации мероприятия 
(в натуральном выражении)</t>
  </si>
  <si>
    <t>Причины недостижения результата использования трансфертов</t>
  </si>
  <si>
    <t xml:space="preserve">Всего </t>
  </si>
  <si>
    <t>нет потребности</t>
  </si>
  <si>
    <t>не соответствуют условиям</t>
  </si>
  <si>
    <t>отсутствие средств в МБ</t>
  </si>
  <si>
    <t>короткий срок для подачи документов</t>
  </si>
  <si>
    <t>да</t>
  </si>
  <si>
    <t>нет</t>
  </si>
  <si>
    <t>Всего</t>
  </si>
  <si>
    <t>не соблюдение правил подачи заявки</t>
  </si>
  <si>
    <t>без объяснения причин</t>
  </si>
  <si>
    <t>не прошли конкурс</t>
  </si>
  <si>
    <t>финансирование запланировано в следующем периоде</t>
  </si>
  <si>
    <t>ФБ</t>
  </si>
  <si>
    <t>КБ</t>
  </si>
  <si>
    <t>МБ</t>
  </si>
  <si>
    <t>экономия по результатам конкурса</t>
  </si>
  <si>
    <t>заключен контракт на поэтапное выполнение работ</t>
  </si>
  <si>
    <t xml:space="preserve">изменеие условий  контракта </t>
  </si>
  <si>
    <t>отсутствие заявителей, в т.ч. на не исполнение контракта</t>
  </si>
  <si>
    <t>позднее предоставление средств</t>
  </si>
  <si>
    <t xml:space="preserve">Другое </t>
  </si>
  <si>
    <t>план</t>
  </si>
  <si>
    <t>факт</t>
  </si>
  <si>
    <t>ВСЕГО по государственным программам:</t>
  </si>
  <si>
    <t>ГП 1</t>
  </si>
  <si>
    <t>Государственная программа Красноярского края "Развитие здравоохранения". Постановление Правительства Красноярского края  от 30.09.2013 № 516-п, ИТОГО:</t>
  </si>
  <si>
    <t>подпрограммы:</t>
  </si>
  <si>
    <t>1. "Профилактика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обеспечения".</t>
  </si>
  <si>
    <t>в том числе по мероприятиям подпрограммы</t>
  </si>
  <si>
    <t>Субсидии бюджетам муниципальных образований Красноярского края на организацию и проведение акарицидных обработок мест массового отдыха населения (мероприятие 2.3)</t>
  </si>
  <si>
    <t>2.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эвакуации".</t>
  </si>
  <si>
    <t>3. "Охрана здоровья матери и ребенка".</t>
  </si>
  <si>
    <t>4. "Развитие медицинской реабилитации и санаторно-курортного лечения, в том числе детям".</t>
  </si>
  <si>
    <t>5. "Кадровое обеспечение системы здравоохранения".</t>
  </si>
  <si>
    <t>6. "Развитие информатизации в здравоохранении".</t>
  </si>
  <si>
    <t>7. "Совершенствование схемы территориального планирования здравоохранения".</t>
  </si>
  <si>
    <t>8. "Обеспечение реализации государственной программы и прочие мероприятия".</t>
  </si>
  <si>
    <t>9. "Развитие сельского здравоохранения"</t>
  </si>
  <si>
    <t>ГП 2</t>
  </si>
  <si>
    <t xml:space="preserve">Государственная программа Красноярского края "Развитие образования". Постановление Правительства Красноярского края  от 30.09.2013 № 508-п, ИТОГО: </t>
  </si>
  <si>
    <t>1. "Развитие профессионального образования".</t>
  </si>
  <si>
    <t>2. "Развитие дошкольного, общего и дополнительного образования".</t>
  </si>
  <si>
    <t xml:space="preserve">Создание дополнительных мест для детей в возрасте от 1,5 лет до 3 лет в образовательных организациях, осуществляющих образовательную деятельность по образовательным программам дошкольного образования (мероприятие 2.1.7)
</t>
  </si>
  <si>
    <t>Создание дополнительных мест в образовательных организациях, осуществляющих деятельность по образовательным программам дошкольного образования (мероприятие 2.1.8.1)</t>
  </si>
  <si>
    <t>Субсидия бюджету Таймырского Долгано-Ненецкого муниципального района на разработку проектно-сметной документации на строительство образовательного центра для детей дошкольного возраста на 80 мест в сельском поселении Хатанга
(мероприятие 2.1.11)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</si>
  <si>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(мероприятие 2.2.3)</t>
  </si>
  <si>
    <t>Создание новых мест в общеобразовательных организациях города Красноярска
(мероприятия 2.2.15)</t>
  </si>
  <si>
    <t>Создание новых мест в общеобразовательных организациях города Красноярска за счет краевого бюджета (мероприятия 2.2.15.1)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</si>
  <si>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 (мероприятие 2.2.15.2)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</si>
  <si>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(мероприятие 2.2.16)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</si>
  <si>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за счет средств краевого бюджета
(мероприятие 2.2.16.1)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</si>
  <si>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(мероприятие 2.2.18.1)</t>
  </si>
  <si>
    <t>Создание детских технопарков "Кванториум" на базе общеобразовательных организаций
(мероприятие 2.2.18.2)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</si>
  <si>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(мероприятие 2.2.19)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</si>
  <si>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(Мероприятие 2.2.23)</t>
  </si>
  <si>
    <t>Субсидии бюджетам муниципальных образований на создание условий для предоставления горячего питания обучающимся общеобразовательных организаций (мероприятие 2.2.25)</t>
  </si>
  <si>
    <t>Субсидии бюджетам муниципальных образований на реализацию мероприятий по модернизации школьных систем образования
(мероприятие 2.2.27.1)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</si>
  <si>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 (мероприятие 2.2.28)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</si>
  <si>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(мероприятие 2.2.30)</t>
  </si>
  <si>
    <t>Субсидия бюджету Идринского муниципального района на приобретение, доставку и монтаж передвижного (модульного) здания и септика для организации горячего питания обучающихся муниципального казенного общеобразовательного учреждения Стахановская средняя общеобразовательная школа (мероприятие 2.2.32)</t>
  </si>
  <si>
    <t>Субсидии бюджетам муниципальных образований на увеличение охвата детей, обучающихся по дополнительным общеразвивающим программам
(мероприятие 2.3.14)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</si>
  <si>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(мероприятие 2.5.4)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</si>
  <si>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(мероприятие 2.5.5 подпункты 2.5.5.1-2.5.5.5)</t>
  </si>
  <si>
    <t xml:space="preserve"> Субсидия в целях финансовой поддержки деятельности муниципальных загородных оздоровительных лагерей (мероприятие 2.5.5 подпункт 2.5.5.1)</t>
  </si>
  <si>
    <t xml:space="preserve"> Средства субсидии на приобретение и монтаж модульных зданий медицинских пунктов в муниципальных загородных оздоровительных лагерях (мероприятие 2.5.5 подпункты 2.5.5.2)</t>
  </si>
  <si>
    <t>Средства субсидии на приобретение и монтаж модульных зданий жилых корпусов в муниципальных загородных оздоровительных лагерях (мероприятие 2.5.5 подпункты 2.5.5.3)</t>
  </si>
  <si>
    <t>3. "Развитие кадрового потенциала отрасли".</t>
  </si>
  <si>
    <t>4. "Государственная поддержка детей-сирот, расширение практики применения семейных форм воспитания".</t>
  </si>
  <si>
    <t>5. "Обеспечение реализации государственной программы и прочие мероприятия"</t>
  </si>
  <si>
    <t>ГП 3</t>
  </si>
  <si>
    <t>Государственная программа Красноярского края "Развитие системы социальной поддержки граждан". Постановление Правительства Красноярского края  от 30.09.2013 № 507-п, ИТОГО:</t>
  </si>
  <si>
    <t>1. "Повышение качества жизни отдельных категорий граждан, степени их социальной защищенности".</t>
  </si>
  <si>
    <t>2. "Социальная поддержка семей, имеющих детей".</t>
  </si>
  <si>
    <t>3. "Доступная среда".</t>
  </si>
  <si>
    <t>4. "Повышение социальной защищенности и уровня жизни граждан, проживающих в территориях с особым статусом".</t>
  </si>
  <si>
    <t>5. "Повышение качества и доступности социальных услуг".</t>
  </si>
  <si>
    <t>6. "Формирование и совершенствование системы комплексной реабилитации и абилитации инвалидов, в том числе детей-инвалидов"</t>
  </si>
  <si>
    <t>ГП 4</t>
  </si>
  <si>
    <t xml:space="preserve">Государственная программа Красноярского края "Реформирование и модернизация жилищно-коммунального хозяйства и повышение энергетической эффективности". Постановление Правительства Красноярского края  от 30.09.2013 № 503-п, ИТОГО: </t>
  </si>
  <si>
    <t>1. "Модернизация, реконструкция и капитальный ремонт объектов коммунальной инфраструктуры муниципальных образований".</t>
  </si>
  <si>
    <t xml:space="preserve"> 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(Мероприятие 1)</t>
  </si>
  <si>
    <t>Субсидия бюджету муниципального образования город Норильск на термостабилизацию грунтов под многоквартирными домами и социальными объектами (мероприятие 3)</t>
  </si>
  <si>
    <t xml:space="preserve">Субсидия бюджету муниципального образования город Норильск на реконструкцию, капитальный ремонт (модернизацию) коллекторного хозяйства
(мероприятие 4)
</t>
  </si>
  <si>
    <t xml:space="preserve"> Субсидии бюджетам муниципальных образований края на реализацию мероприятий по модернизации систем коммунальной инфраструктуры                (Мероприятие 5)</t>
  </si>
  <si>
    <t>Иной межбюджетный трансферт бюджету муниципального образования Богучанский район в целях софинансирования расходных обязательств, возникающих при реализации мероприятий по капитальному ремонту тепловых сетей (Мероприятие 6)</t>
  </si>
  <si>
    <t>2. "Чистая вода".</t>
  </si>
  <si>
    <t xml:space="preserve">Субсидии бюджетам муниципальных образований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
(Мероприятие 1) </t>
  </si>
  <si>
    <t xml:space="preserve"> Строительство и реконструкция (модернизация) объектов питьевого водоснабжения 
(Мероприятие 2)</t>
  </si>
  <si>
    <t>3. "Энергоэффективность и развитие энергетики".</t>
  </si>
  <si>
    <t>4. "Обеспечение реализации государственной программы и прочие мероприятия"</t>
  </si>
  <si>
    <t>5. "Обеспечение доступности платы граждан в условиях развития жилищных отношений"</t>
  </si>
  <si>
    <t xml:space="preserve">Иные межбюджетные трансферты бюджетам закрытых административно-территориальных образований края на возмещение затрат теплоснабжающих организаций, осуществляющих производство и (или) реализацию тепловой энергии, возникших вследствие разницы между фактической стоимостью мазута и стоимостью мазута, учтенной в тарифах на тепловую энергию на 2022 год (Мероприятие 5) </t>
  </si>
  <si>
    <t xml:space="preserve">Отдельное мероприятие </t>
  </si>
  <si>
    <t>Субсидии на возмещение части затрат юридическим лицам и индивидуальным предпринимателям, реализующим инвестиционные проекты по строительству объектов зарядной инфраструктуры для быстрой зарядки электрического автомобильного транспорта, в связи с ранее осуществленными ими инвестициями в отношении объектов зарядной инфраструктуры для быстрой зарядки электрического автомобильного транспорта, за счет средств резервного фонда Правительства Российской Федерации</t>
  </si>
  <si>
    <t>ГП 5</t>
  </si>
  <si>
    <t xml:space="preserve">Государственная программа Красноярского края "Защита от чрезвычайных ситуаций природного и техногенного характера и обеспечение безопасности населения". Постановление Правительства Красноярского края  от 30.09.2013 № 515-п, ИТОГО: </t>
  </si>
  <si>
    <t>1. "Предупреждение, спасение, помощь населению в чрезвычайных ситуациях".</t>
  </si>
  <si>
    <t>Мероприятие 1.8. Субсидии бюджетам муниципальных образований Красноярского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</t>
  </si>
  <si>
    <t>Мероприятие 2.3.Иные межбюджетные трансферты бюджетам муниципальных образований на обеспечение первичных мер пожарной безопасности</t>
  </si>
  <si>
    <t>Мероприятие 2.4. Субсидии бюджетам муниципальных образований Красноярского края на мероприятия по развитию добровольной пожарной охраны</t>
  </si>
  <si>
    <t xml:space="preserve">Мероприятие 2.6. Субсидии бюджетам муниципальных образований Красноярского края на приобретение извещателей дымовых автономных отдельным категориям граждан в целях оснащения ими жилых помещений
</t>
  </si>
  <si>
    <t>Мероприятие 2.7. Субсидии бюджетам муниципальных образований Красноярского края на создание пожарных водоемов</t>
  </si>
  <si>
    <t>2. "Профилактика правонарушений".</t>
  </si>
  <si>
    <t>3. "Обеспечение реализации государственной программы и прочие мероприятия"</t>
  </si>
  <si>
    <t>ГП 6</t>
  </si>
  <si>
    <t xml:space="preserve">Государственная программа Красноярского края "Охрана окружающей среды, воспроизводство природных ресурсов". Постановление Правительства Красноярского края  от 30.09.2013 № 512-п, ИТОГО: </t>
  </si>
  <si>
    <t>1. Охрана окружающей среды, природных комплексов и объектов</t>
  </si>
  <si>
    <t>Мероприятие 1.2. Иные межбюджетные трансферты бюджетам муниципальных образований Красноярского края на обустройство мест (площадок) накопления отходов потребления и (или) приобретение контейнерного оборудования</t>
  </si>
  <si>
    <t>Мероприятие 1.3. Субсидии бюджетам муниципальных образований на строительство (реконструкцию) объектов размещения отходов</t>
  </si>
  <si>
    <t>Мероприятие 1.6. Иные межбюджетные трансферты бюджетам муниципальных образований Красноярского края на создание мест (площадок) накопления твердых коммунальных отходов</t>
  </si>
  <si>
    <t>Мероприятие 2.1. Субсидии бюджетам муниципальных образований на мероприятия в области обеспечения капитального ремонта, реконструкции и строительства гидротенических сооружений (далее - ГТС)</t>
  </si>
  <si>
    <t>Мероприятие 2.6. Субсидия бюджету городского поселения Диксон Таймырского Долгано-Ненецкого муниципального района на капитальный ремонт плотины на ручье Портовый в поселке Диксон</t>
  </si>
  <si>
    <t>Мероприятие 3.2. Иной межбюджетный трансферт бюджету муниципального образования город Красноярск на приобретение троллейбусов, электробусов и зарядных станций</t>
  </si>
  <si>
    <r>
      <t>Мероприятие 3.3.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Иной межбюджетный трансферт бюджету муниципального образования город Красноярск на реализацию комплексной программы по переводу частных домовладений с угольного отопления на более экологичные виды отопления, в том числе электроотопление</t>
    </r>
  </si>
  <si>
    <t>2. "Обеспечение радиационной безопасности населения края и улучшение социально-экономических условий его проживания".</t>
  </si>
  <si>
    <t>Мероприятие 3.1. Субсидии бюджетам муниципальных образований на приобретение и монтаж установок по очистке и обеззараживанию воды на системах водоснабжения</t>
  </si>
  <si>
    <t>3. "Охрана, государственный надзор и регулирование использования объектов животного мира и среды их обитания".</t>
  </si>
  <si>
    <t>4. "Обеспечение реализации государственной программы и прочие мероприятия".</t>
  </si>
  <si>
    <t>ГП 7</t>
  </si>
  <si>
    <t>Государственная программа Красноярского края "Развитие лесного хозяйства". Постановление Правительства Красноярского края  от 30.09.2013 № 513-п, ИТОГО:</t>
  </si>
  <si>
    <t>1. "Обеспечение использования, охраны, защиты и воспроизводства лесов".</t>
  </si>
  <si>
    <t>2. "Обеспечение реализации государственной программы и прочие мероприятия"</t>
  </si>
  <si>
    <t>ГП 8</t>
  </si>
  <si>
    <t>Государственная программа Красноярского края "Развитие культуры и туризма". Постановление Правительства Красноярского края  от 30.09.2013 № 511-п, ИТОГО:</t>
  </si>
  <si>
    <t>1. "Сохранение культурного наследия".</t>
  </si>
  <si>
    <t>Субсидия бюджету городского поселения Диксон Таймырского Долгано-Ненецкого муниципального района на содержание памятников и памятных знаков, установленных в честь героической обороны поселка Диксон (мероприятие 1.6)</t>
  </si>
  <si>
    <t>Субсидия бюджету муниципального образования город Минусинск на поддержку комплексного развития муниципального бюджетного учреждения культуры "Минусинский региональный краеведческий музей им. Н.М. Мартьянова
(мероприятие 1.7)</t>
  </si>
  <si>
    <t>Субсидия бюджету муниципального образования город Минусинск на проведение работ по сохранению объектов культурного наследия (мероприятие 1.8)</t>
  </si>
  <si>
    <t>Субсидия бюджету муниципального образования город Минусинск на создание условий для организации проведения празднования 200-летия г. Минусинска (мероприятие 1.10)</t>
  </si>
  <si>
    <t>Субсидия бюджету сельского поселения Хатанга Таймырского Долгано-Ненецкого муниципального района на проведение работ по сохранению объекта культурного наследия регионального значения 
(мероприятие 1.13)</t>
  </si>
  <si>
    <t>Иные межбюджетные трансферты бюджетам муниципальных образований на создание модельных муниципальных библиотек
(мероприятие 2.2)</t>
  </si>
  <si>
    <t>Субсидии бюджетам муниципальных образований на техническое оснащение муниципальных музеев
(мероприятие 3.3 пункты 3.3.1 и 3.3.2)</t>
  </si>
  <si>
    <t>Субсидия бюджету муниципального образования город Дивногорск на капитальный ремонт муниципального музея 
(мероприятие 3.4 пункты 3.4.1 и 3.4.2)</t>
  </si>
  <si>
    <t>2. "Развитие архивного дела".</t>
  </si>
  <si>
    <t>Субсидии бюджетам муниципальных образований на обеспечение деятельности муниципальных архивов края (мероприятие 1.2)</t>
  </si>
  <si>
    <t>3. "Поддержка искусства и народного творчества".</t>
  </si>
  <si>
    <t>Субсидии бюджетам муниципальных образований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
(мероприятие 1.3.2 пункты 1.3.2.1 и 1.3.2.2)</t>
  </si>
  <si>
    <t>Иные межбюджетные трансферты бюджетам муниципальных образований на создание виртуальных концертных залов, в том числе на создание виртуальных концертных залов за счет средств краевого бюджета, поступивших из федерального бюджета
(мероприятие 1.5.2 пункт 1.5.2.1)</t>
  </si>
  <si>
    <t xml:space="preserve">Субсидии бюджетам муниципальных образований на оснащение музыкальными инструментами детских школ искусств (мероприятие 1.3)
</t>
  </si>
  <si>
    <t>Государственная поддержка отрасли культуры (оснащение образовательных учреждений в сфере культуры музыкальными инструментами, оборудованием и учебными материалами) (мероприятие 1.7 подпункты 1.7.1 (ФБ) и 1.7.2 (КБ)</t>
  </si>
  <si>
    <t>Иные межбюджетные трансферты бюджетам муниципальных образований на государственную поддержку лучших сельских учреждений культуры
(мероприятие 2.3)</t>
  </si>
  <si>
    <t>Иные межбюджетные трансферты бюджетам муниципальных образований на государственную поддержку лучших работников сельских учреждений культуры
(мероприятие 2.4)</t>
  </si>
  <si>
    <t>Субсидии бюджетам муниципальных образований на комплектование книжных фондов библиотек муниципальных образований Красноярского края (мероприятие 3.2)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</si>
  <si>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(мероприятие 3.3 подпункты 3.3.1-3.3.2)</t>
  </si>
  <si>
    <t xml:space="preserve">на организационную и материально-техническую модернизацию муниципальных библиотек Красноярского края (мероприятие 3.3 подпункт 3.3.1)
</t>
  </si>
  <si>
    <t>Предоставление субсидий бюджетам муниципальных образований на оснащение музыкальными инструментами детских школ искусств (мероприятие 3.6 подпункты: 3.6.1 (КБ), 3.6.2 (поступивших из ФБ)</t>
  </si>
  <si>
    <t>Субсидия бюджету муниципального образования город Красноярск на увековечение памяти воинов-десантников в виде произведения монументального искусства - памятника (мероприятие 3.7)</t>
  </si>
  <si>
    <t xml:space="preserve">Субсидии бюджетам муниципальных образований на государственную поддержку отрасли культуры (обеспечение учреждений культуры специализированным автотранспортом для обслуживания населения, в том числе сельского населения) (мероприятие 3.9 подпункты 3.9.1  (КБ), 3.9.2 (поступивших из ФБ)
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</si>
  <si>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
(мероприятие 3.11 пункты 3.11.1 (ФБ) и 3.11.2 (КБ)</t>
  </si>
  <si>
    <t xml:space="preserve">Субсидии бюджетам муниципальных образований на обеспечение учреждений культуры специализированным автотранспортом для обслуживания населения, в том числе сельского населения (мероприятие 3.12)
</t>
  </si>
  <si>
    <t>Субсидии бюджетам муниципальных образований на развитие сети учреждений культурно-досугового типа (мероприятие 4.2 подпункты 4.2.1 (ФБ), 4.2.2 (КБ)</t>
  </si>
  <si>
    <t>5. "Развитие внутреннего и въездного туризма"</t>
  </si>
  <si>
    <t>Предоставление субсидий бюджетам муниципальных образований на организацию туристско-рекреационных зон на территории Красноярского края (мероприятие 1.2)</t>
  </si>
  <si>
    <t>ГП 9</t>
  </si>
  <si>
    <t xml:space="preserve">Государственная программа Красноярского края"Развитие физической культуры и спорта". Постановление Правительства Красноярского края  от 30.09.2013 № 518-п, ИТОГО: </t>
  </si>
  <si>
    <t>1. "Развитие массовой физической культуры и спорта".</t>
  </si>
  <si>
    <t>Субсидии бюджетам муниципальных районов и городских округов Красноярского края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(мероприятие 1.1)</t>
  </si>
  <si>
    <t>Иные межбюджетные трансферты бюджетам муниципальных образований на поддержку физкультурно-спортивных клубов по месту жительства (мероприятие 1.4)</t>
  </si>
  <si>
    <t>Иные межбюджетные трансферты бюджетам муниципальных образований на устройство плоскостных спортивных сооружений в сельской местности (мероприятие 1.5)</t>
  </si>
  <si>
    <t>Субсидии бюджетам муниципальных образований на устройство быстровозводимых крытых конструкций (мероприятие 1.6)</t>
  </si>
  <si>
    <t>Иные межбюджетные трансферты бюджетам муниципальных образований на устройство спортивных сооружений в сельской местности (мероприятие 1.7)</t>
  </si>
  <si>
    <t>Реализация мероприятий по оснащению объектов спортивной инфраструктуры спортивно-технологическим оборудованием (мероприятие 3.4)</t>
  </si>
  <si>
    <t>Субсидия бюджету муниципального образования город Минусинск на реконструкцию стадиона "Электрон" (мероприятие 3.7)</t>
  </si>
  <si>
    <t>Субсидии бюджетам муниципальных образований на оснащение мест для занятий физической культурой на открытом воздухе и проведения тестирования населения в соответствии с требованиями Всероссийского физкультурно-спортивного комплекса "Готов к труду и обороне" (ГТО) (мероприятие 3.9)</t>
  </si>
  <si>
    <t>2. "Развитие спорта высших достижений".</t>
  </si>
  <si>
    <t>3. "Развитие системы подготовки спортивного резерва".</t>
  </si>
  <si>
    <t>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 (мероприятие 1.3)</t>
  </si>
  <si>
    <t xml:space="preserve"> Субсидии бюджетам муниципальных образований Красноярского края на развитие детско-юношеского спорта (мероприятие 1.10)</t>
  </si>
  <si>
    <t>Выполнение требований федеральных стандартов спортивной подготовки (мероприятие 1.18)</t>
  </si>
  <si>
    <t xml:space="preserve">Субсидия бюджету Шарыповского муниципального округа на поставку, установку эллинга и приобретение автотранспорта
(мероприятие 1.20) </t>
  </si>
  <si>
    <t>ГП 10</t>
  </si>
  <si>
    <t>Государственная программа Красноярского края "Молодежь Красноярского края в XXI веке". Постановление Правительства Красноярского края  от 30.09.2013 № 519-п, ИТОГО:</t>
  </si>
  <si>
    <t>1. "Вовлечение молодежи в социальную практику".</t>
  </si>
  <si>
    <t>Мероприятие 2.3. Предоставление субсидий бюджетам муниципальных образований Красноярского края на поддержку деятельности муниципальных молодежных центров</t>
  </si>
  <si>
    <t>Мероприятие 2.4. Предоставление субсидий бюджетам муниципальных образований края на реализацию отдельных мероприятий муниципальных программ, подпрограмм молодежной политики</t>
  </si>
  <si>
    <t>Мероприятие 2.5. Предоставление субсидий бюджетам муниципальных образований Красноярского края на организационную и материально-техническую модернизацию муниципальных молодежных центров</t>
  </si>
  <si>
    <t>Мероприятие 2.6. Субсидии бюджетам муниципальных образований Красноярского края на поддержку деятельности муниципальных ресурсных центров поддержки добровольчества (волонтерства)</t>
  </si>
  <si>
    <t xml:space="preserve">Мероприятие 2.7. Субсидии бюджетам муниципальных образований Красноярского края наразвитие экстремальных видов спортав рамках деятельности муниципальных молодежных центров
</t>
  </si>
  <si>
    <t xml:space="preserve">Мероприятие 2.9. Субсидия бюджетам муниципальных образований Красноярского края на развитие инфраструктуры муниципальных молодежных центров
</t>
  </si>
  <si>
    <t xml:space="preserve">Мероприятие 2.10. Субсидии бюджетам муниципальных образований Красноярского края на развитие инфраструктуры муниципальных молодежных центров за счет средств краевого бюджета
</t>
  </si>
  <si>
    <t>2. "Патриотическое воспитание молодежи"</t>
  </si>
  <si>
    <t>Мероприятие 1.4. Предоставление субсидий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</si>
  <si>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ГП 11</t>
  </si>
  <si>
    <t>Государственная программа Красноярского края "Развитие инвестиционной деятельности, малого и среднего предпринимательства". Постановление Правительства Красноярского края  от 30.09.2013 № 505-п, ИТОГО:</t>
  </si>
  <si>
    <t>Подпрограммы:</t>
  </si>
  <si>
    <t>1. "Развитие инновационной деятельности".</t>
  </si>
  <si>
    <t>2. "Развитие субъектов малого и среднего предпринимательства"</t>
  </si>
  <si>
    <t xml:space="preserve">ГП 11 </t>
  </si>
  <si>
    <t>Субсидии бюджетам муниципальных образований на реализацию инвестиционных проектов  субъектами малого и среднего предпринимательства в приоритетных отраслях
(мероприятие 2.1)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</si>
  <si>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
(мероприятие 2.2)</t>
  </si>
  <si>
    <t>Субсидии бюджетам муниципальных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
(мероприятие 2.7.)</t>
  </si>
  <si>
    <t>ГП 12</t>
  </si>
  <si>
    <t xml:space="preserve">Государственная программа Красноярского края "Развитие транспортной системы". Постановление Правительства Красноярского края  от 30.09.2013 № 510-п, ИТОГО: </t>
  </si>
  <si>
    <t>1. "Дороги Красноярья".</t>
  </si>
  <si>
    <t xml:space="preserve">ГП 12 </t>
  </si>
  <si>
    <t>Мероприятие 2.1. Субсидия бюджету Эвенкийского муниципального района на устройство и содержание зимних автомобильных дорог общего пользования местного значения за счет средств дорожного фонда Красноярского края</t>
  </si>
  <si>
    <t>Мероприятие 2.2. Субсидии бюджетам муниципальных образований на ремонт автомобильных дорог общего пользования местного значения, являющихся подъездами к садоводческим, огородническим некоммерческим товариществам, за счет средств дорожного фонда Красноярского края</t>
  </si>
  <si>
    <t xml:space="preserve">Мероприятие 2.3. 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края, в том числе: расположенных в сельских территориях
</t>
  </si>
  <si>
    <t>Мероприятие 2.4. Субсидии бюджетам муниципальных образований 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</t>
  </si>
  <si>
    <t>Мероприятие 2.5. Субсидии бюджетам муниципальных образований на разработку проектной документации по восстановлению мостов и путепроводов на автомобильных дорогах местного значения, находящихся в аварийном и предаварийном состоянии, за счет средств дорожного фонда Красноярского края</t>
  </si>
  <si>
    <t>Мероприятие 2.6. Субсидии бюджетам муниципальных образований на строительство и реконструкцию автомобильных дорог общего пользования местного значения в новых микрорайонах за счет средств дорожного фонда Красноярского края</t>
  </si>
  <si>
    <t>2. "Развитие транспортного комплекса".</t>
  </si>
  <si>
    <t xml:space="preserve">Мероприятие 1.11. Субсидия бюджету муниципального образования город Красноярск на строительство участка первой линии метрополитена в г. Красноярске </t>
  </si>
  <si>
    <t>Мероприятие 1.17. Субсидия бюджету муниципального образования город Красноярск на финансирование (возмещение) расходов на создание (реконструкцию) имущественного комплекса наземного электрического транспорта общего пользования в городе Красноярске (в части выплаты капитального гранта в соответствии с концессионным соглашением)</t>
  </si>
  <si>
    <t xml:space="preserve">Мероприятие 1.18. Субсидия бюджету муниципального образования город Красноярск на финансирование (возмещение) расходов на создание (реконструкцию) имущественного комплекса наземного электрического транспорта общего пользования в городе Красноярске (в части выплаты инвестиционного платежа в соответствии с концессионным соглашением)
</t>
  </si>
  <si>
    <t xml:space="preserve">Мероприятие 1.22. Субсидия бюджету муниципального образования город Красноярск на приобретение электробусов и зарядных станций, в том числе за счет средств федерального бюджета
</t>
  </si>
  <si>
    <t xml:space="preserve">Мероприятие 1.24. Субсидия бюджету муниципального образования город Красноярск на модернизацию трамвайной инфраструктуры и обновление подвижного состава городского наземного электрического транспорта
</t>
  </si>
  <si>
    <t>3. "Региональные проекты в области дорожного хозяйства и повышения безопасности дорожного движения, реализуемые в рамках национальных проектов".</t>
  </si>
  <si>
    <t>Мероприятие 1.3. Иной межбюджетный трансферт бюджету городского округа город Красноярск на ремонт, капитальный ремонт, реконструкцию, строительство автомобильных дорог общего пользования местного значения за счет средств дорожного фонда Красноярского края</t>
  </si>
  <si>
    <t xml:space="preserve">Мероприятие 3.1. Субсидии бюджетам муниципальных образований на капитальный ремонт и ремонт искусственных сооружений на автомобильных дорогах общего пользования местного значения за счет средств дорожного фонда Красноярского края, в том числе за счет средств федерального бюджета
</t>
  </si>
  <si>
    <t xml:space="preserve">Мероприятие 6.4. Иной межбюджетный трансферт бюджету городского округа город Красноярск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за счет средств дорожного фонда Красноярского края
</t>
  </si>
  <si>
    <t xml:space="preserve">Мероприятие 7.1. Субсидии бюджетам муниципальных образований на реализацию мероприятий, направленных на повышение безопасности дорожного движения, за счет средств дорожного фонда Красноярского края
</t>
  </si>
  <si>
    <t xml:space="preserve">Мероприятие 7.2. Субсидии бюджетам муниципальных образований на проведение мероприятий, направленных на обеспечение безопасного участия детей в дорожном движении
</t>
  </si>
  <si>
    <t xml:space="preserve">Мероприятие 7.4. Субсидии бюджетам муниципальных образований на обустройство участков улично-дорожной сети вблизи образовательных организаций для обеспечения безопасности дорожного движения за счет средств дорожного фонда Красноярского края
</t>
  </si>
  <si>
    <t>ГП 13</t>
  </si>
  <si>
    <t xml:space="preserve">Государственная программа Красноярского края "Развитие информационного общества". Постановление Правительства Красноярского края  от 30.09.2013 № 504-п, ИТОГО: </t>
  </si>
  <si>
    <t>1. "Инфраструктура информационного общества и электронного правительства".</t>
  </si>
  <si>
    <t xml:space="preserve">ГП 13 </t>
  </si>
  <si>
    <t>Мероприятие 1.2. Субсидии бюджетам муниципальных образований на создание условий для обеспечения услугами связи малочисленных и труднодоступных населенных пунктов Красноярского края</t>
  </si>
  <si>
    <t xml:space="preserve">Мероприятие 5.3. Субсидия бюджету сельского поселения Хатанга Таймырского Долгано-Ненецкого муниципального района на улучшение услуг связи
</t>
  </si>
  <si>
    <t>2. "Обеспечение реализации государственной программы и прочие мероприятия".</t>
  </si>
  <si>
    <t>3. "Использование информационно-коммуникационных технологий для обеспечения безопасности населения"</t>
  </si>
  <si>
    <t>ГП 14</t>
  </si>
  <si>
    <t xml:space="preserve">Государственная программа Красноярского края "Развитие сельского хозяйства и регулирование рынков сельскохозяйственной продукции, сырья и продовольствия". Постановление Правительства Красноярского края  от 30.09.2013 № 506-п, ИТОГО: </t>
  </si>
  <si>
    <t>1. "Развитие отраслей агропромышленного комплекса".</t>
  </si>
  <si>
    <t>2. "Развитие малых форм хозяйствования и сельскохозяйственной кооперации".</t>
  </si>
  <si>
    <t>3. "Стимулирование инвестиционной деятельности в агропромышленном комплексе".</t>
  </si>
  <si>
    <t>4. "Развитие мелиорации земель сельскохозяйственного назначения".</t>
  </si>
  <si>
    <t>Субсидии на подготовку проектов межевания земельных участков и на проведение кадастровых работ (субсидии бюджетам муниципальных образований 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участков)
 (мероприятие 2.1)</t>
  </si>
  <si>
    <t>5. "Комплексное развитие сельских территорий".</t>
  </si>
  <si>
    <t xml:space="preserve">ГП 14 </t>
  </si>
  <si>
    <t>Иные межбюджетные трансферты бюджетам муниципальных районов, муниципальных округов края на реализацию мероприятий муниципальных программ (подпрограмм муниципальных программ), направленных на развитие сельских территорий (мероприятие 6.1)</t>
  </si>
  <si>
    <t>6. "Поддержка садоводства и огородничества".</t>
  </si>
  <si>
    <t>Субсидии бюджетам муниципальных образований края на строительство, и (или) реконструкцию, и (или) ремонт объектов электроснабжения, водоснабжения, находящихся в собственности муниципальных образований, для обеспечения подключения некоммерческих товариществ к источникам электроснабжения, водоснабжения (мероприятие 1.1)</t>
  </si>
  <si>
    <t>7. "Обеспечение реализации государственной программы и прочие мероприятия"</t>
  </si>
  <si>
    <t>ГП 15</t>
  </si>
  <si>
    <t>Государственная программа Красноярского края "Содействие развитию местного самоуправления". Постановление Правительства Красноярского края  от 30.09.2013 № 517-п, ИТОГО:</t>
  </si>
  <si>
    <t>1. "Поддержка муниципальных проектов по благоустройству территорий и повышению активности населения в решении вопросов местного значения".</t>
  </si>
  <si>
    <t xml:space="preserve">ГП 15 </t>
  </si>
  <si>
    <t>Иные межбюджетные трансферты бюджетам муниципальных образований на благоустройство кладбищ (мероприятие 1)</t>
  </si>
  <si>
    <t>Иные межбюджетные трансферты бюджетам муниципальных образований края на реализацию проектов по решению вопросов местного значения, осуществляемых непосредственно населением на территории населенного пункта (мероприятие 2)</t>
  </si>
  <si>
    <t>Субсидии бюджетам муниципальных образований на обустройство и восстановление воинских захоронений (мероприятие 3)</t>
  </si>
  <si>
    <t>2. "Поддержка внедрения стандартов предоставления (оказания) муниципальных услуг и повышения качества жизни населения".</t>
  </si>
  <si>
    <t>Предоставление субсидий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(мероприятие 1)</t>
  </si>
  <si>
    <t>3. "Содействие развитию налогового потенциала муниципальных образований".</t>
  </si>
  <si>
    <t>Предоставление иных межбюджетных трансфертов бюджетам муниципальных образований Красноярского края за содействие развитию налогового потенциала (мероприятие 1)</t>
  </si>
  <si>
    <t>4. "Стимулирование органов местного самоуправления края к эффективной реализации полномочий, закрепленных за муниципальными образованиями".</t>
  </si>
  <si>
    <t>Предоставление иных межбюджетных трансфертов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(мероприятие 1)</t>
  </si>
  <si>
    <t>5. "Поддержка местных инициатив".</t>
  </si>
  <si>
    <t>Иные межбюджетные трансферты бюджетам муниципальных образований Красноярского края на осуществление расходов, направленных на реализацию мероприятий по поддержке местных инициатив (мероприятие 1)</t>
  </si>
  <si>
    <t>Отдельные мероприятия:</t>
  </si>
  <si>
    <t>1. Обеспечение консультационной и методической поддержки органов местного самоуправления, организация и проведение повышения квалификации лиц, замещающих выборные муниципальные должности, муниципальных служащих и работников муниципальных учреждений, а также организация подготовки лиц, включенных в резерв управленческих кадров Красноярского края.</t>
  </si>
  <si>
    <t>2. Поддержка самообложения граждан.</t>
  </si>
  <si>
    <t>3. Совершенствование территориальной организации местного самоуправления"</t>
  </si>
  <si>
    <t>4. Содействие решению отдельных вопросов содержания и благоустройства сельских территорий</t>
  </si>
  <si>
    <t>ГП 16</t>
  </si>
  <si>
    <t xml:space="preserve">Государственная программа Красноярского края "Создание условий для обеспечения доступным и комфортным жильем граждан". Постановление Правительства Красноярского края  от 30.09.2013 № 514-п, ИТОГО: </t>
  </si>
  <si>
    <t>1. "Стимулирование жилищного строительства".</t>
  </si>
  <si>
    <t xml:space="preserve">ГП 16 </t>
  </si>
  <si>
    <t>Мероприятие 1. Субсидии бюджетам муниципальных образований на строительство муниципальных объектов коммунальной и транспортной инфраструктуры</t>
  </si>
  <si>
    <t>Мероприятие 2. Субсидии бюджетам муниципальных образований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</t>
  </si>
  <si>
    <t>Мероприятие 3.Субсидия бюджету муниципального образования город Красноярск на реализацию проектов развития улично-дорожной сети, расположенной в границах населенных пунктов, предусматривающих жилищное строительство</t>
  </si>
  <si>
    <t xml:space="preserve">Мероприятие 5. Субсидии бюджетам муниципальных образований на подготовку описаний местоположения границ населенных пунктов и территориальных зон по Красноярскому краю </t>
  </si>
  <si>
    <t>2. "Переселение граждан из аварийного жилищного фонда".</t>
  </si>
  <si>
    <t>Мероприятие 1. Субсидии бюджетам муниципальных образований на обеспечение мероприятий по переселению граждан из аварийного жилищного фонда</t>
  </si>
  <si>
    <t>Мероприятие 2. Субсидии бюджетам муниципальных образований на обеспечение мероприятий по переселению граждан из аварийного жилищного фонда за счет средств публично-правовой компании "Фонд развития территорий"</t>
  </si>
  <si>
    <t>Мероприятие 3.  Субсидии бюджетам муниципальных образований на оплату разницы между стоимостью строительства многоквартирного дома, определенной разработанной проектно-сметной документацией, стоимостью жилых помещений при приобретении у застройщиков, сформированной заказчиком, и стоимостью общей площади жилых помещений, рассчитанной по предельной стоимости квадратного метр</t>
  </si>
  <si>
    <t>Мероприятие 4. Субсидии бюджетам муниципальных образований на реализацию мероприятий по переселению граждан, проживающих в жилых помещениях, непригодных для проживания, в многоквартирных домах, признанных аварийными и подлежащими сносу или реконструкции</t>
  </si>
  <si>
    <t>3. "Повышение доступности ипотечного кредитования".</t>
  </si>
  <si>
    <t>4. "Улучшение жилищных условий отдельных категорий граждан".</t>
  </si>
  <si>
    <t>Мероприятие 6. Субсидии бюджетам муниципальных образований на предоставление социальных выплат молодым семьям на приобретение (строительство) жилья</t>
  </si>
  <si>
    <t>Мероприятие 8. Субсидии бюджетам муниципальных образований на переселение граждан из не предназначенных для проживания строений, созданных в период промышленного освоения Сибири и Дальнего Востока</t>
  </si>
  <si>
    <t>Мероприятие 11. Субсидия бюджету муниципального образования город Норильск на строительство (реконструкцию) малоэтажных и среднеэтажных жилых домов</t>
  </si>
  <si>
    <t>Мероприятие 28. Субсидии бюджетам муниципальных образований на строительство (приобретение) административно-жилых комплексов для предоставления жилых помещений и обеспечения деятельности участковых уполномоченных полиции</t>
  </si>
  <si>
    <t xml:space="preserve">6. "Развитие земельных отношений муниципальных образований" </t>
  </si>
  <si>
    <t>Мероприятие 1. Субсидии бюджетам муниципальных образований на проведение комплексных кадастровых работ</t>
  </si>
  <si>
    <t>ГП 17</t>
  </si>
  <si>
    <t xml:space="preserve">Государственная программа Красноярского края "Содействие занятости населения". Постановление Правительства Красноярского края  от 30.09.2013 № 502-п, ИТОГО: </t>
  </si>
  <si>
    <t>1. "Активная политика занятости населения и социальная поддержка безработных граждан".</t>
  </si>
  <si>
    <t>3. "Оказание содействия добровольному переселению соотечественников, проживающих за рубежом"</t>
  </si>
  <si>
    <t>ГП 18</t>
  </si>
  <si>
    <t>Государственная программа Красноярского края "Управление государственными финансами". Постановление Правительства Красноярского края  от 30.09.2013 № 501-п, ИТОГО:</t>
  </si>
  <si>
    <t>1. "Создание условий для эффективного и ответственного управления муниципальными финансами, повышения устойчивости бюджетов муниципальных образований".</t>
  </si>
  <si>
    <t>2. "Управление государственным долгом".</t>
  </si>
  <si>
    <t>3. "Организация и осуществление внутреннего государственного финансового контроля и контроля в сфере закупок".</t>
  </si>
  <si>
    <t>5. "Повышение уровня финансовой грамотности населения"</t>
  </si>
  <si>
    <t>ГП 19</t>
  </si>
  <si>
    <t xml:space="preserve">Государственная программа Красноярского края "Сохранение и развитие традиционного образа жизни и хозяйственной деятельности коренных малочисленных народов". Постановление Правительства Красноярского края  от 30.09.2013 № 520-п, ИТОГО: </t>
  </si>
  <si>
    <t>1. "Поддержка лиц из числа коренных малочисленных народов и лиц, ведущих традиционный образ жизни".</t>
  </si>
  <si>
    <t>2. "Развитие домашнего северного оленеводства".</t>
  </si>
  <si>
    <t>ГП 20</t>
  </si>
  <si>
    <t>Государственная программа Красноярского края "Содействие развитию гражданского общества". Постановление Правительства Красноярского края  от 30.09.2013 № 509-п, ИТОГО:</t>
  </si>
  <si>
    <t>1. "Обеспечение реализации общественных и гражданских инициатив и поддержка институтов гражданского общества".</t>
  </si>
  <si>
    <t>Мероприятие 2.4.
Предоставление на конкурсной основе субсидий бюджетам муниципальных образований края на реализацию муниципальных программ (подпрограмм) поддержки социально ориентированных некоммерческих организаций</t>
  </si>
  <si>
    <t>2. "Открытость власти и информирование населения о деятельности и решениях органов государственной власти Красноярского края и информационно-разъяснительная работа по актуальным социально значимым вопросам".</t>
  </si>
  <si>
    <t>ГП 21</t>
  </si>
  <si>
    <t xml:space="preserve">Государственная программа Красноярского края "Укрепление единства российской нации и этнокультурное развитие народов Красноярского края". Постановление Правительства Красноярского края  от 30.09.2014 № 442-п, ИТОГО: </t>
  </si>
  <si>
    <t>1. "Государственно-общественное партнерство в сфере государственной национальной политики".</t>
  </si>
  <si>
    <t>2. "Общероссийская гражданская идентичность".</t>
  </si>
  <si>
    <t>3. "Этнокультурное и языковое развитие народов края".</t>
  </si>
  <si>
    <t>4. "Развитие русского этноса, русской культуры, традиций и языка".</t>
  </si>
  <si>
    <t>5. "Российское казачество Красноярского края".</t>
  </si>
  <si>
    <t>6. "Содействие социально-культурной адаптации и интеграции иностранных граждан".</t>
  </si>
  <si>
    <t>7. "Противодействие распространению радикальной, экстремистской идеологии
на национальной и религиозной почве".</t>
  </si>
  <si>
    <t xml:space="preserve">
8. "Обеспечение реализации государственной программы и прочие мероприятия"</t>
  </si>
  <si>
    <t>Мероприятие 2.3. Предоставление субсидий бюджетам муниципальных образований Красноярского края на реализацию муниципальных программ, подпрограмм, направленных на реализацию мероприятий в сфере укрепления межнационального единства и межконфессионального согласия</t>
  </si>
  <si>
    <t>ГП 22</t>
  </si>
  <si>
    <t>Государственная программа Красноярского края "Содействие органам местного самоуправления в формировании современной городской среды". Постановление Правительства Красноярского края  от 29.08.2017 № 512-п, ИТОГО:</t>
  </si>
  <si>
    <t>1. "Создание условий для вовлечения граждан в реализацию муниципальных программ формирования современной городской среды".</t>
  </si>
  <si>
    <t>2. "Благоустройство дворовых и общественных территорий муниципальных образований"</t>
  </si>
  <si>
    <t>Мероприятие 1 "Субсидии бюджетам муниципальных образований на софинансирование муниципальных программ формирования современной городской среды"</t>
  </si>
  <si>
    <t>Мероприятие 2 "Иные межбюджетные трансферты бюджетам муниципальных образований на софинансирование муниципальных программ формирования современной городской (сельской) среды в поселениях"</t>
  </si>
  <si>
    <t>Мероприятие 3 "Субсидии бюджетам муниципальных образований для поощрения муниципальных образований - победителей конкурса лучших проектов создания комфортной городской среды"</t>
  </si>
  <si>
    <t>Мероприятие 5 "Субсидии бюджетам муниципальных образований на реализацию мероприятий по благоустройству территорий"</t>
  </si>
  <si>
    <t>Мероприятие 6 "Субсидии бюджетам муниципальных образований края на реализацию комплексных проектов по благоустройству территорий"</t>
  </si>
  <si>
    <t>Мероприятие 7 "Иные межбюджетные трансферты бюджетам муниципальных образований Красноярского края - победителей Всероссийского конкурса лучших проектов создания комфортной городской среды на реализацию комплекса мероприятий по благоустройству"</t>
  </si>
  <si>
    <t>Мероприятие 8 "Субсидии бюджетам муниципальных образований на благоустройство сельских территорий по направлениям, соответствующим правилам благоустройства территорий"</t>
  </si>
  <si>
    <t>ГП 23</t>
  </si>
  <si>
    <t xml:space="preserve">Государственная программа Красноярского края "Комплексное территориальное развитие Красноярского края". Постановление Правительства Красноярского края  от 29.09.2021 № 686-п </t>
  </si>
  <si>
    <t xml:space="preserve">1. Инфраструктурное обеспечение развития муниципальных образований края </t>
  </si>
  <si>
    <t>Иные межбюджетные трансферты бюджетам муниципальных образований на государственную поддержку муниципальных комплексных проектов развития (мероприятие 1.1)</t>
  </si>
  <si>
    <t>2. Продвижение инвестиционного потенциала территорий края</t>
  </si>
  <si>
    <t xml:space="preserve">Отдельные мероприятия </t>
  </si>
  <si>
    <t>1. Увеличение уставного капитала акционерного общества "Красноярская региональная энергетическая компания" на создание объектов инфраструктуры особой экономической зоны промышленно-производственного типа "Красноярская технологическая долина"</t>
  </si>
  <si>
    <t>2. Субсидия акционерному обществу "Красноярская региональная энергетическая компания" на финансовое обеспечение затрат, связанных с созданием условий для обеспечения деятельности резидентов особой экономической зоны промышленно-производственного типа "Красноярская технологическая долина"</t>
  </si>
  <si>
    <t>Субсидии бюджетам муниципальных образований на проведение реконструкции или капитального ремонта зданий муниципальных общеобразовательных организаций Красноярского края, находящихся в аварийном состоянии (мероприятие 2.2.1)</t>
  </si>
  <si>
    <t>Субсидии бюджетам муниципальных образований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 (мероприятие 2.2.24)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</si>
  <si>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(мероприятие 2.2.2)</t>
  </si>
  <si>
    <t>Предоставление субсидий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(любительским творческим коллективам) на поддержку творческих фестивалей и конкурсов, в том числе для детей и молодежи
(мероприятие 3.5)</t>
  </si>
  <si>
    <t>на внедрение автоматизированных систем обслуживания читателей и обеспечения сохранности библиотечных фондов в модернизированных муниципальных библиотеках Красноярского края в предыдущие годы (мероприятие 3.3 подпункт 3.3.2)</t>
  </si>
  <si>
    <t>Иные межбюджетные трансферты бюджетам муниципальных образований на создание (реконструкцию) и капитальный ремонт культурно-досуговых учреждений в сельской местности, из них: бюджетам муниципальных образований, расположенных в районах Крайнего Севера и приравненных к ним местностях (мероприятие 4.1)</t>
  </si>
  <si>
    <t>Субсидия бюджету муниципального образования город Зеленогорск на строительство универсального спортивного зала с искусственным льдом и трибунами для зрителей (мероприятие 3.10)</t>
  </si>
  <si>
    <t>Мероприятие 7.2.1. Субсидии бюджетам муниципальных образований на проведение мероприятий, направленных на обеспечение безопасного участия детей в дорожном движении (мероприятие7.2, подпункт 7.2.1 На приобретение электронных стендов с изображениями схем безопасного движения к общеобразовательным организациям)</t>
  </si>
  <si>
    <t>Мероприятие 7.2.2. Субсидии бюджетам муниципальных образований на проведение мероприятий, направленных на обеспечение безопасного участия детей в дорожном движении (мероприятие 7.2., подпункт 7.2.2 На приобретение для дошкольных образовательных организаций оборудования, позволяющего в игровой форме формировать навыки безопасного поведения на дороге)</t>
  </si>
  <si>
    <t>Информация по участию Шарыповского муниципального округа в государственных программах Красноярского края в 2023 году</t>
  </si>
  <si>
    <t>Постановление Правительства Красноярского края от 15.09.2020 № 622-п</t>
  </si>
  <si>
    <t>Постановление Правительства Красноярского края от 13.07.2023 № 581-п</t>
  </si>
  <si>
    <t>Постановление Правительства Красноярского края от 27.04.2023 № 345-п</t>
  </si>
  <si>
    <t>Постановление Правительства Красноярского края от 20.04.2023 №326-п</t>
  </si>
  <si>
    <t>1 учреждение</t>
  </si>
  <si>
    <t>Костюмы и обувь - 13 комплектов</t>
  </si>
  <si>
    <t>812 экземпляров</t>
  </si>
  <si>
    <t xml:space="preserve">Постановление Правительства Красноярского края от 13.01.2023 № 13-п </t>
  </si>
  <si>
    <t>с. Парная ул. Совхозная и подъезд к базе Кордон</t>
  </si>
  <si>
    <t>7 проектов</t>
  </si>
  <si>
    <t xml:space="preserve">Постановление Правительства Красноярского края
от 3 февраля 2023  № 94-п
</t>
  </si>
  <si>
    <t>с. Березовское - комплексное благоустройство территории</t>
  </si>
  <si>
    <t>реконструкция здания МБДОУ Березовский детский сад "Семицветик"</t>
  </si>
  <si>
    <t>2 учреждения</t>
  </si>
  <si>
    <t>1 - компьютер; 1 проектор; 1 - МФУ; 1 - портативная колонка; 1 хареографический станок; 1 - рафт лодка для сплава.</t>
  </si>
  <si>
    <t>эл. Плита - 3 шт.; ларь морозильный - 1 шт.; шкаф холодильный - 1 шт.; сковорода опрокидовочная - 1 шт.; ванна моечная с бортом - 2 шт.; стол разделочный 4 шт.; машина для протирки овощей - 1 шт.; стеллаж - 1 шт.; полка для сушки посуды - 2 шт.; холодильник выставочный - 1 шт.; шкаф жарочный - 1 шт.; миксер - 2 шт.; шкаф морозильный - 1 шт.; шкаф жарочный - 1 шт.; котел пищеварочный - 1 шт.; шкаф холодильный вертикальный - 5 шт.; весы напольные - 1 шт.; плита варочная - 2 шт.</t>
  </si>
  <si>
    <t>205 человек</t>
  </si>
  <si>
    <t>4 специалиста</t>
  </si>
  <si>
    <t>Установка водосточной системы на жилых корпусах №1,2,3 и культурно-информационного центра (КИЦ) ДООЛ "Инголь"</t>
  </si>
  <si>
    <t>Установлена водосточная система на жилых корпусах №1,2,3 и культурно-информационного центра (КИЦ) ДООЛ "Инголь"</t>
  </si>
  <si>
    <t xml:space="preserve">разработка 1 ПСД на реконструкцию канализационных очистных сооружений </t>
  </si>
  <si>
    <t>Приобретение 1 МФУ</t>
  </si>
  <si>
    <t>Приобретено 1 МФУ</t>
  </si>
  <si>
    <t>минирализированные полосы - в 13 населенных пунктах; ранцевые опрыскиватели - 7 шт.; баннеры - 7 шт.; листовки по ПБ - 1700 шт.; навесное почвообрабатывающее орудие - 1 шт.; тех обслуживание систем оповещения - в 33 населенных пунктах.</t>
  </si>
  <si>
    <t>31 площадка накопления отходов; 75 контейнеров</t>
  </si>
  <si>
    <t xml:space="preserve">Постановление Правительства Красноярского края от 02.06.2023 № 477-п </t>
  </si>
  <si>
    <t>Поставка, установка эллинга и приобретение автотранспорта</t>
  </si>
  <si>
    <t>поставлен и установлен эллинг, приобретен грузопассажирский автобус</t>
  </si>
  <si>
    <t>1. с. Березовское ул.Советкая (270 м);
2. д. Белоозерка ул.Восточная (1000 м);
3. с. Шушь ул.Ленина (600 м);
4. с. Ивановка ул.Центральная (1233 м);
5. п. Инголь кв-л Путейский (624 м);
6. д. Скрипачи ул.Центральная (1500 м);
7. с. Ораки ул.Набережная (950 м);
8. д. Гляден ул.Советская (200 м)</t>
  </si>
  <si>
    <t xml:space="preserve">Постановление правительства Красноярского края от 12.04.2023 № 286-п </t>
  </si>
  <si>
    <t xml:space="preserve">Постановление правительства Красноярского края от 31.03.2023 № 240-п </t>
  </si>
  <si>
    <t>Постановлением Правительства края № 364-п от 10.05.2023</t>
  </si>
  <si>
    <t>Текущий ремонт системы отопления в  зданиях Новоалтатской СОШ, Ершовской ООШ, Ивановской СОШ</t>
  </si>
  <si>
    <t xml:space="preserve">текущий ремонт учебных кабинетов, крыльца главного входа здания Ингольской СОШ </t>
  </si>
  <si>
    <t>произведен текущий ремонт системы отопления в  зданиях Новоалтатской СОШ, Ершовской ООШ, Ивановской СОШ</t>
  </si>
  <si>
    <t xml:space="preserve">произведен текущий ремонт учебных кабинетов, крыльца главного входа здания Ингольской СОШ </t>
  </si>
  <si>
    <t xml:space="preserve">Постановление правительства Красноярского края от 19.04.2023 № 314-п </t>
  </si>
  <si>
    <t>7 мероприятий</t>
  </si>
  <si>
    <t>Поддержка не менее 5 СОНКО</t>
  </si>
  <si>
    <t>Закон края от 09.12.2022 № 4-1351  (Приложение 49)</t>
  </si>
  <si>
    <t>Закон края от 09.12.2022 № 4-1351  (Приложение 43)</t>
  </si>
  <si>
    <t xml:space="preserve">Постановление Правительства Краснояркого края от 03.07.2023 № 547-п </t>
  </si>
  <si>
    <t>Закон края от 09.12.2022 № 4-1351 (Приложение 59)</t>
  </si>
  <si>
    <t>Закон края от 09.12.2022 № 4-1351  (Приложение 60)</t>
  </si>
  <si>
    <t>36 га</t>
  </si>
  <si>
    <t>8 учреждений</t>
  </si>
  <si>
    <t>1. Капитальный ремонт участка тепловой сети от ТК-7 по ул. Советская в с. Новоалтатка;
2. Капитальный ремонт сетей водоснабжения от ТК-14 до ТК-24 по ул. 40 лет Победы в с. Холмогорское; 
3. Капитальный ремонт сетей водоснабжения в д. Александровка ул. Центральная;                           4. Приобретение вакуумной ассенизаторской машины на базе КАМАЗ КО-505 Б-1 (-0,1);                                             5. Приобретение котла в котельную по ул. Советская, 61/1 в с. Березовское</t>
  </si>
  <si>
    <t>Проведены капитальные ремонты: участка тепловой сети от ТК-7 по ул. Советская в с. Новоалтатка, сетей водоснабжения от ТК-14 до ТК-24 по ул. 40 лет Победы в с. Холмогорское, сетей водоснабжения в д. Александровка ул. Центральная.           Приобретены: вакуумная ассенизаторская машина - 1 шт.; котел в котельную - 1шт.</t>
  </si>
  <si>
    <t xml:space="preserve">разработано 1 ПСД на реконструкцию канализационных очистных сооружений </t>
  </si>
  <si>
    <t xml:space="preserve">Постановление Правительства Красноярского края от 12.05.2023 № 374-п </t>
  </si>
  <si>
    <t>поддержка 2 СМП, сохранение 2 рабочих мест</t>
  </si>
  <si>
    <t>поддержка 3 СМП, сохранение 5 рабочих мест</t>
  </si>
  <si>
    <t>3 СМП                            6 рабочих мест</t>
  </si>
  <si>
    <t>В 2023 году дважды объявлялся конкурсный отбор о приеме документов на предоставление грантовой поддержки смсп на начало ведения предпринимательской деятельности, заявок не поступило.</t>
  </si>
  <si>
    <t>179 человек</t>
  </si>
  <si>
    <t>420 экземпляров</t>
  </si>
  <si>
    <t xml:space="preserve">Постановление Правительства Красноярского края от 15.02.2023 № 135-п </t>
  </si>
  <si>
    <t xml:space="preserve">Постановление Правительства Красноярского края от 18.01.2023 № 27-п </t>
  </si>
  <si>
    <t>Постановление Правительства Красноярского края  от 30.01.2023 № 58-п</t>
  </si>
  <si>
    <t xml:space="preserve">Закона Красноярского края от 07.07.2009 № 8-3618 пункт 3, 4 статьи 10 </t>
  </si>
  <si>
    <t>Постановление Правительства Красноярского края от 24.05.2023 № 444-п</t>
  </si>
  <si>
    <t xml:space="preserve">Постановление Правительства Красноярского края от 03.02.2023 № 97-п </t>
  </si>
  <si>
    <t>Постановление Правительства Красноярского края от 31.08.2023 № 682-п</t>
  </si>
  <si>
    <t>Закон Красноярского края от 09.12.2022 N 4-1351 (приложение 54)</t>
  </si>
  <si>
    <r>
      <t>Субсидии бюджетам муниципальных образований на выполнение работ по сохранению объектов культурного наследия, находящихся в собственности муниципальных образований Красноярского края, увековечивающих память погибших в годы Великой Отечественной войны (мероприятие 1.5</t>
    </r>
    <r>
      <rPr>
        <b/>
        <sz val="11"/>
        <rFont val="Times New Roman"/>
        <family val="1"/>
        <charset val="204"/>
      </rPr>
      <t>)</t>
    </r>
  </si>
  <si>
    <t>Закон Красноярского края от 09.12.2022 № 4-1351 (приложение 57)</t>
  </si>
  <si>
    <t>Постановление Правительства Красноярского края от 03.07.2023 № 549-п</t>
  </si>
  <si>
    <t xml:space="preserve">Постановление Правительства Красноярского края от 27.04.2023 № 337-п </t>
  </si>
  <si>
    <t>Постановление Правительства Красноярского края от 14.02.2023 №128-п</t>
  </si>
  <si>
    <t>Приказ министерства образования Красноярского края от 06.06.2023 № 379-11-06</t>
  </si>
  <si>
    <t>3 учреждения</t>
  </si>
  <si>
    <t>Постановление Правительства Красноярского края от 24.03.2023 №221-п (приложение №2)</t>
  </si>
  <si>
    <t>Постановление Правительства Красноярского края от 24.03.2023 №221-п (приложение №3)</t>
  </si>
  <si>
    <t xml:space="preserve"> 2 учреждениям отказано, в связи с предоставлением не полного пакета документов </t>
  </si>
  <si>
    <t>Постановлением Правительства Красноярского края от 27.04.2021 № 257-п</t>
  </si>
  <si>
    <t>1 ПСД водопровода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</si>
</sst>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14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12">
    <xf numFmtId="0" fontId="0" fillId="0" borderId="0" xfId="0"/>
    <xf numFmtId="0" fontId="2" fillId="3" borderId="2" xfId="1" applyFont="1" applyFill="1" applyBorder="1" applyAlignment="1" applyProtection="1">
      <alignment horizontal="center" vertical="top" wrapText="1"/>
    </xf>
    <xf numFmtId="0" fontId="9" fillId="3" borderId="2" xfId="1" applyFont="1" applyFill="1" applyBorder="1" applyAlignment="1" applyProtection="1">
      <alignment horizontal="left" vertical="top" wrapText="1"/>
    </xf>
    <xf numFmtId="1" fontId="10" fillId="3" borderId="2" xfId="1" applyNumberFormat="1" applyFont="1" applyFill="1" applyBorder="1" applyAlignment="1" applyProtection="1">
      <alignment horizontal="center" vertical="center" wrapText="1"/>
    </xf>
    <xf numFmtId="0" fontId="8" fillId="3" borderId="2" xfId="1" applyFont="1" applyFill="1" applyBorder="1" applyAlignment="1" applyProtection="1">
      <alignment horizontal="center" vertical="top" wrapText="1"/>
    </xf>
    <xf numFmtId="4" fontId="10" fillId="3" borderId="2" xfId="1" applyNumberFormat="1" applyFont="1" applyFill="1" applyBorder="1" applyAlignment="1" applyProtection="1">
      <alignment horizontal="center" vertical="center" wrapText="1"/>
    </xf>
    <xf numFmtId="0" fontId="2" fillId="4" borderId="2" xfId="1" applyFont="1" applyFill="1" applyBorder="1" applyAlignment="1" applyProtection="1">
      <alignment horizontal="center" vertical="top" wrapText="1"/>
    </xf>
    <xf numFmtId="0" fontId="11" fillId="4" borderId="2" xfId="1" applyFont="1" applyFill="1" applyBorder="1" applyAlignment="1" applyProtection="1">
      <alignment horizontal="left" vertical="top" wrapText="1"/>
    </xf>
    <xf numFmtId="1" fontId="11" fillId="4" borderId="2" xfId="1" applyNumberFormat="1" applyFont="1" applyFill="1" applyBorder="1" applyAlignment="1" applyProtection="1">
      <alignment horizontal="right" vertical="top" wrapText="1"/>
    </xf>
    <xf numFmtId="0" fontId="2" fillId="4" borderId="2" xfId="1" applyFont="1" applyFill="1" applyBorder="1" applyAlignment="1" applyProtection="1">
      <alignment horizontal="right" vertical="top"/>
    </xf>
    <xf numFmtId="4" fontId="12" fillId="4" borderId="2" xfId="1" applyNumberFormat="1" applyFont="1" applyFill="1" applyBorder="1" applyAlignment="1" applyProtection="1">
      <alignment horizontal="right" vertical="top"/>
    </xf>
    <xf numFmtId="0" fontId="2" fillId="4" borderId="2" xfId="1" applyFont="1" applyFill="1" applyBorder="1" applyAlignment="1" applyProtection="1">
      <alignment vertical="top"/>
    </xf>
    <xf numFmtId="0" fontId="2" fillId="2" borderId="2" xfId="1" applyFont="1" applyFill="1" applyBorder="1" applyAlignment="1" applyProtection="1">
      <alignment horizontal="center" vertical="top" wrapText="1"/>
    </xf>
    <xf numFmtId="0" fontId="8" fillId="2" borderId="2" xfId="1" applyFont="1" applyFill="1" applyBorder="1" applyAlignment="1" applyProtection="1">
      <alignment vertical="top" wrapText="1"/>
    </xf>
    <xf numFmtId="1" fontId="8" fillId="2" borderId="2" xfId="1" applyNumberFormat="1" applyFont="1" applyFill="1" applyBorder="1" applyAlignment="1" applyProtection="1">
      <alignment vertical="top" wrapText="1"/>
    </xf>
    <xf numFmtId="0" fontId="2" fillId="0" borderId="2" xfId="1" applyFont="1" applyBorder="1" applyAlignment="1" applyProtection="1">
      <alignment vertical="top"/>
    </xf>
    <xf numFmtId="0" fontId="2" fillId="5" borderId="2" xfId="1" applyFont="1" applyFill="1" applyBorder="1" applyAlignment="1" applyProtection="1">
      <alignment horizontal="center" vertical="top" wrapText="1"/>
    </xf>
    <xf numFmtId="0" fontId="12" fillId="5" borderId="2" xfId="1" applyFont="1" applyFill="1" applyBorder="1" applyAlignment="1" applyProtection="1">
      <alignment vertical="top" wrapText="1"/>
    </xf>
    <xf numFmtId="1" fontId="12" fillId="5" borderId="2" xfId="1" applyNumberFormat="1" applyFont="1" applyFill="1" applyBorder="1" applyAlignment="1" applyProtection="1">
      <alignment vertical="top" wrapText="1"/>
    </xf>
    <xf numFmtId="0" fontId="2" fillId="5" borderId="2" xfId="1" applyFont="1" applyFill="1" applyBorder="1" applyAlignment="1" applyProtection="1">
      <alignment vertical="top"/>
    </xf>
    <xf numFmtId="4" fontId="2" fillId="5" borderId="2" xfId="1" applyNumberFormat="1" applyFont="1" applyFill="1" applyBorder="1" applyAlignment="1" applyProtection="1">
      <alignment vertical="top"/>
    </xf>
    <xf numFmtId="3" fontId="2" fillId="5" borderId="2" xfId="1" applyNumberFormat="1" applyFont="1" applyFill="1" applyBorder="1" applyAlignment="1" applyProtection="1">
      <alignment vertical="top"/>
    </xf>
    <xf numFmtId="0" fontId="2" fillId="2" borderId="2" xfId="1" applyFont="1" applyFill="1" applyBorder="1" applyAlignment="1" applyProtection="1">
      <alignment vertical="top" wrapText="1"/>
    </xf>
    <xf numFmtId="1" fontId="2" fillId="2" borderId="2" xfId="1" applyNumberFormat="1" applyFont="1" applyFill="1" applyBorder="1" applyAlignment="1" applyProtection="1">
      <alignment vertical="top" wrapText="1"/>
    </xf>
    <xf numFmtId="1" fontId="13" fillId="2" borderId="2" xfId="1" applyNumberFormat="1" applyFont="1" applyFill="1" applyBorder="1" applyAlignment="1" applyProtection="1">
      <alignment vertical="top" wrapText="1"/>
    </xf>
    <xf numFmtId="4" fontId="2" fillId="0" borderId="2" xfId="1" applyNumberFormat="1" applyFont="1" applyBorder="1" applyAlignment="1" applyProtection="1">
      <alignment vertical="top"/>
    </xf>
    <xf numFmtId="1" fontId="11" fillId="4" borderId="2" xfId="1" applyNumberFormat="1" applyFont="1" applyFill="1" applyBorder="1" applyAlignment="1" applyProtection="1">
      <alignment horizontal="left" vertical="top" wrapText="1"/>
    </xf>
    <xf numFmtId="1" fontId="12" fillId="4" borderId="2" xfId="1" applyNumberFormat="1" applyFont="1" applyFill="1" applyBorder="1" applyAlignment="1" applyProtection="1">
      <alignment vertical="top"/>
    </xf>
    <xf numFmtId="4" fontId="12" fillId="4" borderId="2" xfId="1" applyNumberFormat="1" applyFont="1" applyFill="1" applyBorder="1" applyAlignment="1" applyProtection="1">
      <alignment vertical="top"/>
    </xf>
    <xf numFmtId="1" fontId="2" fillId="5" borderId="2" xfId="1" applyNumberFormat="1" applyFont="1" applyFill="1" applyBorder="1" applyAlignment="1" applyProtection="1">
      <alignment vertical="top"/>
    </xf>
    <xf numFmtId="0" fontId="2" fillId="2" borderId="2" xfId="1" applyFont="1" applyFill="1" applyBorder="1" applyAlignment="1" applyProtection="1">
      <alignment horizontal="left" vertical="top" wrapText="1"/>
    </xf>
    <xf numFmtId="1" fontId="2" fillId="2" borderId="2" xfId="1" applyNumberFormat="1" applyFont="1" applyFill="1" applyBorder="1" applyAlignment="1" applyProtection="1">
      <alignment horizontal="left" vertical="top" wrapText="1"/>
    </xf>
    <xf numFmtId="1" fontId="8" fillId="2" borderId="2" xfId="2" applyNumberFormat="1" applyFont="1" applyFill="1" applyBorder="1" applyAlignment="1" applyProtection="1">
      <alignment vertical="top" wrapText="1"/>
    </xf>
    <xf numFmtId="1" fontId="2" fillId="0" borderId="2" xfId="1" applyNumberFormat="1" applyFont="1" applyBorder="1" applyAlignment="1" applyProtection="1">
      <alignment vertical="top"/>
    </xf>
    <xf numFmtId="0" fontId="2" fillId="6" borderId="1" xfId="1" applyFont="1" applyFill="1" applyBorder="1" applyAlignment="1" applyProtection="1">
      <alignment horizontal="center" vertical="top" wrapText="1"/>
    </xf>
    <xf numFmtId="0" fontId="8" fillId="6" borderId="2" xfId="2" applyFont="1" applyFill="1" applyBorder="1" applyAlignment="1" applyProtection="1">
      <alignment vertical="top" wrapText="1"/>
    </xf>
    <xf numFmtId="1" fontId="8" fillId="6" borderId="2" xfId="2" applyNumberFormat="1" applyFont="1" applyFill="1" applyBorder="1" applyAlignment="1" applyProtection="1">
      <alignment vertical="top" wrapText="1"/>
    </xf>
    <xf numFmtId="0" fontId="2" fillId="6" borderId="2" xfId="1" applyFont="1" applyFill="1" applyBorder="1" applyAlignment="1" applyProtection="1">
      <alignment vertical="top"/>
    </xf>
    <xf numFmtId="4" fontId="2" fillId="6" borderId="2" xfId="1" applyNumberFormat="1" applyFont="1" applyFill="1" applyBorder="1" applyAlignment="1" applyProtection="1">
      <alignment vertical="top"/>
    </xf>
    <xf numFmtId="1" fontId="2" fillId="6" borderId="2" xfId="1" applyNumberFormat="1" applyFont="1" applyFill="1" applyBorder="1" applyAlignment="1" applyProtection="1">
      <alignment vertical="top"/>
    </xf>
    <xf numFmtId="1" fontId="8" fillId="0" borderId="2" xfId="2" applyNumberFormat="1" applyFont="1" applyFill="1" applyBorder="1" applyAlignment="1" applyProtection="1">
      <alignment vertical="top" wrapText="1"/>
    </xf>
    <xf numFmtId="4" fontId="2" fillId="2" borderId="2" xfId="1" applyNumberFormat="1" applyFont="1" applyFill="1" applyBorder="1" applyAlignment="1" applyProtection="1">
      <alignment vertical="top"/>
    </xf>
    <xf numFmtId="1" fontId="2" fillId="2" borderId="2" xfId="1" applyNumberFormat="1" applyFont="1" applyFill="1" applyBorder="1" applyAlignment="1" applyProtection="1">
      <alignment vertical="top"/>
    </xf>
    <xf numFmtId="0" fontId="2" fillId="6" borderId="2" xfId="1" applyFont="1" applyFill="1" applyBorder="1" applyAlignment="1" applyProtection="1">
      <alignment horizontal="center" vertical="top" wrapText="1"/>
    </xf>
    <xf numFmtId="4" fontId="15" fillId="6" borderId="2" xfId="1" applyNumberFormat="1" applyFont="1" applyFill="1" applyBorder="1" applyAlignment="1" applyProtection="1">
      <alignment vertical="top"/>
    </xf>
    <xf numFmtId="1" fontId="15" fillId="6" borderId="2" xfId="1" applyNumberFormat="1" applyFont="1" applyFill="1" applyBorder="1" applyAlignment="1" applyProtection="1">
      <alignment vertical="top"/>
    </xf>
    <xf numFmtId="0" fontId="2" fillId="2" borderId="2" xfId="1" applyFont="1" applyFill="1" applyBorder="1" applyAlignment="1" applyProtection="1">
      <alignment vertical="top"/>
    </xf>
    <xf numFmtId="0" fontId="12" fillId="5" borderId="2" xfId="1" applyFont="1" applyFill="1" applyBorder="1" applyAlignment="1" applyProtection="1">
      <alignment vertical="top"/>
    </xf>
    <xf numFmtId="1" fontId="12" fillId="5" borderId="2" xfId="1" applyNumberFormat="1" applyFont="1" applyFill="1" applyBorder="1" applyAlignment="1" applyProtection="1">
      <alignment vertical="top"/>
    </xf>
    <xf numFmtId="3" fontId="12" fillId="4" borderId="2" xfId="1" applyNumberFormat="1" applyFont="1" applyFill="1" applyBorder="1" applyAlignment="1" applyProtection="1">
      <alignment vertical="top"/>
    </xf>
    <xf numFmtId="0" fontId="12" fillId="5" borderId="2" xfId="0" applyFont="1" applyFill="1" applyBorder="1" applyAlignment="1" applyProtection="1">
      <alignment vertical="top" wrapText="1"/>
    </xf>
    <xf numFmtId="1" fontId="12" fillId="5" borderId="2" xfId="0" applyNumberFormat="1" applyFont="1" applyFill="1" applyBorder="1" applyAlignment="1" applyProtection="1">
      <alignment vertical="top" wrapText="1"/>
    </xf>
    <xf numFmtId="3" fontId="2" fillId="0" borderId="2" xfId="1" applyNumberFormat="1" applyFont="1" applyBorder="1" applyAlignment="1" applyProtection="1">
      <alignment vertical="top"/>
    </xf>
    <xf numFmtId="3" fontId="2" fillId="6" borderId="2" xfId="1" applyNumberFormat="1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 wrapText="1"/>
    </xf>
    <xf numFmtId="0" fontId="2" fillId="2" borderId="6" xfId="0" applyFont="1" applyFill="1" applyBorder="1" applyAlignment="1" applyProtection="1">
      <alignment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16" fillId="5" borderId="2" xfId="1" applyFont="1" applyFill="1" applyBorder="1" applyAlignment="1" applyProtection="1">
      <alignment vertical="top" wrapText="1"/>
    </xf>
    <xf numFmtId="1" fontId="16" fillId="5" borderId="2" xfId="1" applyNumberFormat="1" applyFont="1" applyFill="1" applyBorder="1" applyAlignment="1" applyProtection="1">
      <alignment vertical="top" wrapText="1"/>
    </xf>
    <xf numFmtId="0" fontId="2" fillId="0" borderId="0" xfId="1" applyFont="1" applyAlignment="1" applyProtection="1">
      <alignment vertical="top"/>
    </xf>
    <xf numFmtId="0" fontId="2" fillId="2" borderId="0" xfId="1" applyFont="1" applyFill="1" applyAlignment="1" applyProtection="1">
      <alignment vertical="top"/>
    </xf>
    <xf numFmtId="0" fontId="3" fillId="0" borderId="0" xfId="1" applyFont="1" applyAlignment="1" applyProtection="1">
      <alignment vertical="top"/>
    </xf>
    <xf numFmtId="0" fontId="5" fillId="2" borderId="2" xfId="1" applyFont="1" applyFill="1" applyBorder="1" applyAlignment="1" applyProtection="1">
      <alignment horizontal="center" vertical="top" wrapText="1"/>
    </xf>
    <xf numFmtId="0" fontId="6" fillId="0" borderId="8" xfId="1" applyFont="1" applyBorder="1" applyAlignment="1" applyProtection="1">
      <alignment vertical="center" wrapText="1"/>
    </xf>
    <xf numFmtId="0" fontId="6" fillId="0" borderId="8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vertical="center" wrapText="1"/>
    </xf>
    <xf numFmtId="0" fontId="8" fillId="2" borderId="2" xfId="1" applyFont="1" applyFill="1" applyBorder="1" applyAlignment="1" applyProtection="1">
      <alignment horizontal="center" vertical="top" wrapText="1"/>
    </xf>
    <xf numFmtId="0" fontId="13" fillId="2" borderId="2" xfId="1" applyFont="1" applyFill="1" applyBorder="1" applyAlignment="1" applyProtection="1">
      <alignment vertical="top" wrapText="1"/>
    </xf>
    <xf numFmtId="0" fontId="2" fillId="0" borderId="1" xfId="1" applyFont="1" applyBorder="1" applyAlignment="1" applyProtection="1">
      <alignment horizontal="center" vertical="top" wrapText="1"/>
    </xf>
    <xf numFmtId="0" fontId="8" fillId="2" borderId="2" xfId="2" applyFont="1" applyFill="1" applyBorder="1" applyAlignment="1" applyProtection="1">
      <alignment vertical="top" wrapText="1"/>
    </xf>
    <xf numFmtId="0" fontId="8" fillId="2" borderId="2" xfId="2" applyFont="1" applyFill="1" applyBorder="1" applyAlignment="1" applyProtection="1">
      <alignment horizontal="left" vertical="top" wrapText="1"/>
    </xf>
    <xf numFmtId="0" fontId="8" fillId="0" borderId="2" xfId="2" applyFont="1" applyFill="1" applyBorder="1" applyAlignment="1" applyProtection="1">
      <alignment vertical="top" wrapText="1"/>
    </xf>
    <xf numFmtId="0" fontId="2" fillId="2" borderId="1" xfId="1" applyFont="1" applyFill="1" applyBorder="1" applyAlignment="1" applyProtection="1">
      <alignment horizontal="center" vertical="top" wrapText="1"/>
    </xf>
    <xf numFmtId="0" fontId="12" fillId="7" borderId="2" xfId="0" applyFont="1" applyFill="1" applyBorder="1" applyAlignment="1" applyProtection="1">
      <alignment vertical="top" wrapText="1"/>
    </xf>
    <xf numFmtId="1" fontId="12" fillId="7" borderId="2" xfId="0" applyNumberFormat="1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vertical="top" wrapText="1"/>
    </xf>
    <xf numFmtId="1" fontId="2" fillId="2" borderId="2" xfId="0" applyNumberFormat="1" applyFont="1" applyFill="1" applyBorder="1" applyAlignment="1" applyProtection="1">
      <alignment vertical="top" wrapText="1"/>
    </xf>
    <xf numFmtId="0" fontId="2" fillId="8" borderId="2" xfId="1" applyFont="1" applyFill="1" applyBorder="1" applyAlignment="1" applyProtection="1">
      <alignment horizontal="center" vertical="top" wrapText="1"/>
    </xf>
    <xf numFmtId="4" fontId="8" fillId="6" borderId="2" xfId="2" applyNumberFormat="1" applyFont="1" applyFill="1" applyBorder="1" applyAlignment="1" applyProtection="1">
      <alignment vertical="center" wrapText="1"/>
    </xf>
    <xf numFmtId="1" fontId="2" fillId="6" borderId="2" xfId="1" applyNumberFormat="1" applyFont="1" applyFill="1" applyBorder="1" applyAlignment="1" applyProtection="1">
      <alignment vertical="top" wrapText="1"/>
    </xf>
    <xf numFmtId="4" fontId="8" fillId="6" borderId="2" xfId="2" applyNumberFormat="1" applyFont="1" applyFill="1" applyBorder="1" applyAlignment="1" applyProtection="1">
      <alignment vertical="top" wrapText="1"/>
    </xf>
    <xf numFmtId="1" fontId="2" fillId="6" borderId="2" xfId="1" applyNumberFormat="1" applyFont="1" applyFill="1" applyBorder="1" applyAlignment="1" applyProtection="1">
      <alignment horizontal="left" vertical="top" wrapText="1"/>
    </xf>
    <xf numFmtId="0" fontId="2" fillId="2" borderId="1" xfId="1" applyFont="1" applyFill="1" applyBorder="1" applyAlignment="1" applyProtection="1">
      <alignment horizontal="center" vertical="top" wrapText="1"/>
    </xf>
    <xf numFmtId="1" fontId="8" fillId="2" borderId="2" xfId="2" applyNumberFormat="1" applyFont="1" applyFill="1" applyBorder="1" applyAlignment="1" applyProtection="1">
      <alignment horizontal="right" vertical="top" wrapText="1"/>
    </xf>
    <xf numFmtId="0" fontId="6" fillId="2" borderId="2" xfId="0" applyFont="1" applyFill="1" applyBorder="1" applyAlignment="1">
      <alignment vertical="top" wrapText="1"/>
    </xf>
    <xf numFmtId="0" fontId="2" fillId="0" borderId="2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2" borderId="2" xfId="1" applyFont="1" applyFill="1" applyBorder="1" applyAlignment="1" applyProtection="1">
      <alignment vertical="top"/>
    </xf>
    <xf numFmtId="3" fontId="2" fillId="2" borderId="2" xfId="1" applyNumberFormat="1" applyFont="1" applyFill="1" applyBorder="1" applyAlignment="1" applyProtection="1">
      <alignment vertical="top"/>
    </xf>
    <xf numFmtId="0" fontId="6" fillId="2" borderId="2" xfId="0" applyFont="1" applyFill="1" applyBorder="1" applyAlignment="1">
      <alignment horizontal="left" vertical="top" wrapText="1"/>
    </xf>
    <xf numFmtId="0" fontId="21" fillId="0" borderId="2" xfId="1" applyFont="1" applyBorder="1" applyAlignment="1" applyProtection="1">
      <alignment vertical="center" wrapText="1"/>
    </xf>
    <xf numFmtId="0" fontId="21" fillId="0" borderId="2" xfId="1" applyFont="1" applyBorder="1" applyAlignment="1" applyProtection="1">
      <alignment horizontal="center" vertical="center" wrapText="1"/>
    </xf>
    <xf numFmtId="0" fontId="0" fillId="0" borderId="2" xfId="0" applyBorder="1"/>
    <xf numFmtId="0" fontId="2" fillId="0" borderId="2" xfId="1" applyFont="1" applyFill="1" applyBorder="1" applyAlignment="1" applyProtection="1">
      <alignment vertical="top"/>
    </xf>
    <xf numFmtId="0" fontId="2" fillId="2" borderId="1" xfId="1" applyFont="1" applyFill="1" applyBorder="1" applyAlignment="1" applyProtection="1">
      <alignment horizontal="center" vertical="top" wrapText="1"/>
    </xf>
    <xf numFmtId="0" fontId="2" fillId="0" borderId="1" xfId="1" applyFont="1" applyBorder="1" applyAlignment="1" applyProtection="1">
      <alignment horizontal="center" vertical="top" wrapText="1"/>
    </xf>
    <xf numFmtId="0" fontId="2" fillId="0" borderId="8" xfId="1" applyFont="1" applyBorder="1" applyAlignment="1" applyProtection="1">
      <alignment horizontal="center" vertical="top" wrapText="1"/>
    </xf>
    <xf numFmtId="0" fontId="4" fillId="2" borderId="0" xfId="1" applyFont="1" applyFill="1" applyAlignment="1" applyProtection="1">
      <alignment horizontal="center" vertical="top"/>
    </xf>
    <xf numFmtId="0" fontId="2" fillId="2" borderId="1" xfId="1" applyFont="1" applyFill="1" applyBorder="1" applyAlignment="1" applyProtection="1">
      <alignment horizontal="center" vertical="top" wrapText="1"/>
    </xf>
    <xf numFmtId="0" fontId="2" fillId="2" borderId="8" xfId="1" applyFont="1" applyFill="1" applyBorder="1" applyAlignment="1" applyProtection="1">
      <alignment horizontal="center" vertical="top" wrapText="1"/>
    </xf>
    <xf numFmtId="0" fontId="5" fillId="2" borderId="1" xfId="1" applyFont="1" applyFill="1" applyBorder="1" applyAlignment="1" applyProtection="1">
      <alignment horizontal="center" vertical="top" wrapText="1"/>
    </xf>
    <xf numFmtId="0" fontId="5" fillId="2" borderId="8" xfId="1" applyFont="1" applyFill="1" applyBorder="1" applyAlignment="1" applyProtection="1">
      <alignment horizontal="center" vertical="top" wrapText="1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8" xfId="1" applyFont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1015"/>
  <sheetViews>
    <sheetView tabSelected="1" zoomScale="75" zoomScaleNormal="7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280" sqref="B280"/>
    </sheetView>
  </sheetViews>
  <sheetFormatPr defaultRowHeight="15" x14ac:dyDescent="0.25"/>
  <cols>
    <col min="1" max="1" width="8.28515625" style="60" customWidth="1"/>
    <col min="2" max="2" width="50.7109375" style="60" customWidth="1"/>
    <col min="3" max="3" width="12.85546875" style="60" customWidth="1"/>
    <col min="4" max="4" width="13.140625" style="60" customWidth="1"/>
    <col min="5" max="5" width="8.5703125" style="60" customWidth="1"/>
    <col min="6" max="6" width="11" style="59" customWidth="1"/>
    <col min="7" max="8" width="11.85546875" style="59" customWidth="1"/>
    <col min="9" max="9" width="11.5703125" style="59" customWidth="1"/>
    <col min="10" max="10" width="11.140625" style="59" customWidth="1"/>
    <col min="11" max="11" width="15.28515625" style="59" customWidth="1"/>
    <col min="12" max="12" width="8.5703125" style="59" customWidth="1"/>
    <col min="13" max="13" width="13.5703125" style="59" customWidth="1"/>
    <col min="14" max="14" width="10.5703125" style="59" customWidth="1"/>
    <col min="15" max="15" width="9.28515625" style="59" customWidth="1"/>
    <col min="16" max="16" width="14.7109375" style="59" customWidth="1"/>
    <col min="17" max="17" width="21" style="59" customWidth="1"/>
    <col min="18" max="18" width="12.140625" style="59" customWidth="1"/>
    <col min="19" max="19" width="9.140625" style="59"/>
    <col min="20" max="20" width="11.5703125" style="59" customWidth="1"/>
    <col min="21" max="21" width="9.140625" style="59"/>
    <col min="22" max="22" width="11.7109375" style="59" customWidth="1"/>
    <col min="23" max="23" width="9.140625" style="59"/>
    <col min="24" max="24" width="11.28515625" style="59" customWidth="1"/>
    <col min="25" max="25" width="9.140625" style="59"/>
    <col min="26" max="26" width="12" style="59" customWidth="1"/>
    <col min="27" max="27" width="9.140625" style="59"/>
    <col min="28" max="28" width="12" style="59" customWidth="1"/>
    <col min="29" max="30" width="9.140625" style="59"/>
    <col min="31" max="31" width="11" style="59" customWidth="1"/>
    <col min="32" max="32" width="12.140625" style="59" customWidth="1"/>
    <col min="33" max="33" width="10.140625" style="59" customWidth="1"/>
    <col min="34" max="34" width="12.140625" style="59" customWidth="1"/>
    <col min="35" max="35" width="13.28515625" style="59" customWidth="1"/>
    <col min="36" max="36" width="8.7109375" style="59" customWidth="1"/>
    <col min="37" max="37" width="23.85546875" style="59" customWidth="1"/>
    <col min="38" max="38" width="23.28515625" style="59" customWidth="1"/>
    <col min="39" max="39" width="19.28515625" style="59" customWidth="1"/>
    <col min="40" max="16384" width="9.140625" style="59"/>
  </cols>
  <sheetData>
    <row r="1" spans="1:39" ht="18.75" x14ac:dyDescent="0.25">
      <c r="AK1" s="61" t="s">
        <v>0</v>
      </c>
    </row>
    <row r="2" spans="1:39" ht="18.75" x14ac:dyDescent="0.25">
      <c r="A2" s="98" t="s">
        <v>350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</row>
    <row r="3" spans="1:39" x14ac:dyDescent="0.25">
      <c r="O3" s="59" t="s">
        <v>1</v>
      </c>
    </row>
    <row r="4" spans="1:39" ht="42.75" customHeight="1" x14ac:dyDescent="0.25">
      <c r="A4" s="99" t="s">
        <v>2</v>
      </c>
      <c r="B4" s="101" t="s">
        <v>3</v>
      </c>
      <c r="C4" s="101" t="s">
        <v>4</v>
      </c>
      <c r="D4" s="101" t="s">
        <v>5</v>
      </c>
      <c r="E4" s="103" t="s">
        <v>6</v>
      </c>
      <c r="F4" s="103"/>
      <c r="G4" s="103"/>
      <c r="H4" s="103"/>
      <c r="I4" s="103"/>
      <c r="J4" s="104" t="s">
        <v>7</v>
      </c>
      <c r="K4" s="105"/>
      <c r="L4" s="106" t="s">
        <v>8</v>
      </c>
      <c r="M4" s="107"/>
      <c r="N4" s="107"/>
      <c r="O4" s="107"/>
      <c r="P4" s="108"/>
      <c r="Q4" s="109" t="s">
        <v>9</v>
      </c>
      <c r="R4" s="106" t="s">
        <v>10</v>
      </c>
      <c r="S4" s="107"/>
      <c r="T4" s="107"/>
      <c r="U4" s="108"/>
      <c r="V4" s="106" t="s">
        <v>11</v>
      </c>
      <c r="W4" s="107"/>
      <c r="X4" s="107"/>
      <c r="Y4" s="108"/>
      <c r="Z4" s="106" t="s">
        <v>12</v>
      </c>
      <c r="AA4" s="107"/>
      <c r="AB4" s="107"/>
      <c r="AC4" s="108"/>
      <c r="AD4" s="106" t="s">
        <v>13</v>
      </c>
      <c r="AE4" s="107"/>
      <c r="AF4" s="107"/>
      <c r="AG4" s="107"/>
      <c r="AH4" s="107"/>
      <c r="AI4" s="107"/>
      <c r="AJ4" s="108"/>
      <c r="AK4" s="104" t="s">
        <v>14</v>
      </c>
      <c r="AL4" s="105"/>
      <c r="AM4" s="96" t="s">
        <v>15</v>
      </c>
    </row>
    <row r="5" spans="1:39" ht="65.25" customHeight="1" x14ac:dyDescent="0.25">
      <c r="A5" s="100"/>
      <c r="B5" s="102"/>
      <c r="C5" s="102"/>
      <c r="D5" s="102"/>
      <c r="E5" s="62" t="s">
        <v>16</v>
      </c>
      <c r="F5" s="63" t="s">
        <v>17</v>
      </c>
      <c r="G5" s="64" t="s">
        <v>18</v>
      </c>
      <c r="H5" s="64" t="s">
        <v>19</v>
      </c>
      <c r="I5" s="64" t="s">
        <v>20</v>
      </c>
      <c r="J5" s="65" t="s">
        <v>21</v>
      </c>
      <c r="K5" s="65" t="s">
        <v>22</v>
      </c>
      <c r="L5" s="65" t="s">
        <v>23</v>
      </c>
      <c r="M5" s="65" t="s">
        <v>24</v>
      </c>
      <c r="N5" s="66" t="s">
        <v>25</v>
      </c>
      <c r="O5" s="66" t="s">
        <v>26</v>
      </c>
      <c r="P5" s="66" t="s">
        <v>27</v>
      </c>
      <c r="Q5" s="110"/>
      <c r="R5" s="65" t="s">
        <v>23</v>
      </c>
      <c r="S5" s="65" t="s">
        <v>28</v>
      </c>
      <c r="T5" s="65" t="s">
        <v>29</v>
      </c>
      <c r="U5" s="65" t="s">
        <v>30</v>
      </c>
      <c r="V5" s="65" t="s">
        <v>23</v>
      </c>
      <c r="W5" s="65" t="s">
        <v>28</v>
      </c>
      <c r="X5" s="65" t="s">
        <v>29</v>
      </c>
      <c r="Y5" s="65" t="s">
        <v>30</v>
      </c>
      <c r="Z5" s="65" t="s">
        <v>23</v>
      </c>
      <c r="AA5" s="65" t="s">
        <v>28</v>
      </c>
      <c r="AB5" s="65" t="s">
        <v>29</v>
      </c>
      <c r="AC5" s="65" t="s">
        <v>30</v>
      </c>
      <c r="AD5" s="64" t="s">
        <v>23</v>
      </c>
      <c r="AE5" s="63" t="s">
        <v>31</v>
      </c>
      <c r="AF5" s="63" t="s">
        <v>32</v>
      </c>
      <c r="AG5" s="63" t="s">
        <v>33</v>
      </c>
      <c r="AH5" s="63" t="s">
        <v>34</v>
      </c>
      <c r="AI5" s="63" t="s">
        <v>35</v>
      </c>
      <c r="AJ5" s="63" t="s">
        <v>36</v>
      </c>
      <c r="AK5" s="65" t="s">
        <v>37</v>
      </c>
      <c r="AL5" s="65" t="s">
        <v>38</v>
      </c>
      <c r="AM5" s="97"/>
    </row>
    <row r="6" spans="1:39" x14ac:dyDescent="0.25">
      <c r="A6" s="12">
        <v>1</v>
      </c>
      <c r="B6" s="67">
        <v>2</v>
      </c>
      <c r="C6" s="12">
        <v>3</v>
      </c>
      <c r="D6" s="67">
        <v>4</v>
      </c>
      <c r="E6" s="67">
        <v>5</v>
      </c>
      <c r="F6" s="12">
        <v>6</v>
      </c>
      <c r="G6" s="67">
        <v>7</v>
      </c>
      <c r="H6" s="67">
        <v>8</v>
      </c>
      <c r="I6" s="12">
        <v>9</v>
      </c>
      <c r="J6" s="67">
        <v>10</v>
      </c>
      <c r="K6" s="67">
        <v>11</v>
      </c>
      <c r="L6" s="12">
        <v>12</v>
      </c>
      <c r="M6" s="67">
        <v>13</v>
      </c>
      <c r="N6" s="67">
        <v>14</v>
      </c>
      <c r="O6" s="12">
        <v>15</v>
      </c>
      <c r="P6" s="67">
        <v>16</v>
      </c>
      <c r="Q6" s="67">
        <v>17</v>
      </c>
      <c r="R6" s="12">
        <v>18</v>
      </c>
      <c r="S6" s="67">
        <v>19</v>
      </c>
      <c r="T6" s="67">
        <v>20</v>
      </c>
      <c r="U6" s="12">
        <v>21</v>
      </c>
      <c r="V6" s="67">
        <v>22</v>
      </c>
      <c r="W6" s="67">
        <v>23</v>
      </c>
      <c r="X6" s="12">
        <v>24</v>
      </c>
      <c r="Y6" s="67">
        <v>25</v>
      </c>
      <c r="Z6" s="67">
        <v>26</v>
      </c>
      <c r="AA6" s="12">
        <v>27</v>
      </c>
      <c r="AB6" s="67">
        <v>28</v>
      </c>
      <c r="AC6" s="67">
        <v>29</v>
      </c>
      <c r="AD6" s="12">
        <v>30</v>
      </c>
      <c r="AE6" s="67">
        <v>31</v>
      </c>
      <c r="AF6" s="67">
        <v>32</v>
      </c>
      <c r="AG6" s="12">
        <v>33</v>
      </c>
      <c r="AH6" s="67">
        <v>34</v>
      </c>
      <c r="AI6" s="67">
        <v>35</v>
      </c>
      <c r="AJ6" s="12">
        <v>36</v>
      </c>
      <c r="AK6" s="67">
        <v>37</v>
      </c>
      <c r="AL6" s="67">
        <v>38</v>
      </c>
      <c r="AM6" s="12">
        <v>39</v>
      </c>
    </row>
    <row r="7" spans="1:39" ht="45" customHeight="1" x14ac:dyDescent="0.25">
      <c r="A7" s="1"/>
      <c r="B7" s="2" t="s">
        <v>39</v>
      </c>
      <c r="C7" s="3">
        <f t="shared" ref="C7:O7" si="0">C8+C21+C55+C63+C83+C94+C110+C114+C156+C177+C191+C200+C228+C236+C251+C275+C300+C305+C312+C317+C324+C336+C348</f>
        <v>14</v>
      </c>
      <c r="D7" s="3">
        <f t="shared" si="0"/>
        <v>48</v>
      </c>
      <c r="E7" s="3">
        <f>SUM(F7:I7)</f>
        <v>109</v>
      </c>
      <c r="F7" s="3">
        <f t="shared" si="0"/>
        <v>33</v>
      </c>
      <c r="G7" s="3">
        <f t="shared" si="0"/>
        <v>74</v>
      </c>
      <c r="H7" s="3">
        <f t="shared" si="0"/>
        <v>2</v>
      </c>
      <c r="I7" s="3">
        <f t="shared" si="0"/>
        <v>0</v>
      </c>
      <c r="J7" s="3">
        <f t="shared" si="0"/>
        <v>30</v>
      </c>
      <c r="K7" s="3">
        <f t="shared" si="0"/>
        <v>0</v>
      </c>
      <c r="L7" s="3">
        <f>SUM(M7:P7)</f>
        <v>15</v>
      </c>
      <c r="M7" s="3">
        <f t="shared" si="0"/>
        <v>4</v>
      </c>
      <c r="N7" s="3">
        <f t="shared" si="0"/>
        <v>0</v>
      </c>
      <c r="O7" s="3">
        <f t="shared" si="0"/>
        <v>8</v>
      </c>
      <c r="P7" s="3">
        <f>P8+P21+P55+P63+P83+P94+P110+P114+P156+P177+P191+P200+P228+P236+P251+P275+P300+P305+P312+P317+P324+P336+P348</f>
        <v>3</v>
      </c>
      <c r="Q7" s="4"/>
      <c r="R7" s="5">
        <f t="shared" ref="R7:AJ7" si="1">R8+R21+R55+R63+R83+R94+R110+R114+R156+R177+R191+R200+R228+R236+R251+R275+R300+R305+R312+R317+R324+R336+R348</f>
        <v>185625.03999999998</v>
      </c>
      <c r="S7" s="5">
        <f t="shared" si="1"/>
        <v>242.79</v>
      </c>
      <c r="T7" s="5">
        <f t="shared" si="1"/>
        <v>181325.77999999997</v>
      </c>
      <c r="U7" s="5">
        <f t="shared" si="1"/>
        <v>4056.47</v>
      </c>
      <c r="V7" s="5">
        <f t="shared" si="1"/>
        <v>180245.58999999997</v>
      </c>
      <c r="W7" s="5">
        <f t="shared" si="1"/>
        <v>242.79</v>
      </c>
      <c r="X7" s="5">
        <f t="shared" si="1"/>
        <v>176058.65999999995</v>
      </c>
      <c r="Y7" s="5">
        <f t="shared" si="1"/>
        <v>3944.14</v>
      </c>
      <c r="Z7" s="5">
        <f t="shared" si="1"/>
        <v>177846.70999999996</v>
      </c>
      <c r="AA7" s="5">
        <f t="shared" si="1"/>
        <v>242.79</v>
      </c>
      <c r="AB7" s="5">
        <f t="shared" si="1"/>
        <v>173748.88999999998</v>
      </c>
      <c r="AC7" s="5">
        <f t="shared" si="1"/>
        <v>3854.0299999999997</v>
      </c>
      <c r="AD7" s="3">
        <f>SUM(AE7:AJ7)</f>
        <v>11</v>
      </c>
      <c r="AE7" s="3">
        <f t="shared" si="1"/>
        <v>9</v>
      </c>
      <c r="AF7" s="3">
        <f t="shared" si="1"/>
        <v>0</v>
      </c>
      <c r="AG7" s="3">
        <f t="shared" si="1"/>
        <v>0</v>
      </c>
      <c r="AH7" s="3">
        <f t="shared" si="1"/>
        <v>1</v>
      </c>
      <c r="AI7" s="3">
        <f t="shared" si="1"/>
        <v>0</v>
      </c>
      <c r="AJ7" s="3">
        <f t="shared" si="1"/>
        <v>1</v>
      </c>
      <c r="AK7" s="4"/>
      <c r="AL7" s="1"/>
      <c r="AM7" s="1"/>
    </row>
    <row r="8" spans="1:39" ht="81.75" customHeight="1" x14ac:dyDescent="0.25">
      <c r="A8" s="6" t="s">
        <v>40</v>
      </c>
      <c r="B8" s="7" t="s">
        <v>41</v>
      </c>
      <c r="C8" s="8">
        <f>IF(D8&gt;0,1,0)</f>
        <v>1</v>
      </c>
      <c r="D8" s="8">
        <f>SUM(D10)</f>
        <v>1</v>
      </c>
      <c r="E8" s="8">
        <f>SUM(F8:I8)</f>
        <v>0</v>
      </c>
      <c r="F8" s="8">
        <f t="shared" ref="F8:P8" si="2">SUM(F12)</f>
        <v>0</v>
      </c>
      <c r="G8" s="8">
        <f t="shared" si="2"/>
        <v>0</v>
      </c>
      <c r="H8" s="8">
        <f t="shared" si="2"/>
        <v>0</v>
      </c>
      <c r="I8" s="8">
        <f t="shared" si="2"/>
        <v>0</v>
      </c>
      <c r="J8" s="8">
        <f t="shared" si="2"/>
        <v>1</v>
      </c>
      <c r="K8" s="8">
        <f t="shared" si="2"/>
        <v>0</v>
      </c>
      <c r="L8" s="8">
        <f>SUM(M8:P8)</f>
        <v>0</v>
      </c>
      <c r="M8" s="8">
        <f t="shared" si="2"/>
        <v>0</v>
      </c>
      <c r="N8" s="8">
        <f t="shared" si="2"/>
        <v>0</v>
      </c>
      <c r="O8" s="8">
        <f t="shared" si="2"/>
        <v>0</v>
      </c>
      <c r="P8" s="8">
        <f t="shared" si="2"/>
        <v>0</v>
      </c>
      <c r="Q8" s="9"/>
      <c r="R8" s="10">
        <f>R10+R13+R14+R15+R16+R17+R18+R19+R20</f>
        <v>131.19999999999999</v>
      </c>
      <c r="S8" s="10">
        <f t="shared" ref="S8:AC8" si="3">S10+S13+S14+S15+S16+S17+S18+S19+S20</f>
        <v>0</v>
      </c>
      <c r="T8" s="10">
        <f t="shared" si="3"/>
        <v>131.19999999999999</v>
      </c>
      <c r="U8" s="10">
        <f t="shared" si="3"/>
        <v>0</v>
      </c>
      <c r="V8" s="10">
        <f t="shared" si="3"/>
        <v>131.19999999999999</v>
      </c>
      <c r="W8" s="10">
        <f t="shared" si="3"/>
        <v>0</v>
      </c>
      <c r="X8" s="10">
        <f t="shared" si="3"/>
        <v>131.19999999999999</v>
      </c>
      <c r="Y8" s="10">
        <f t="shared" si="3"/>
        <v>0</v>
      </c>
      <c r="Z8" s="10">
        <f t="shared" si="3"/>
        <v>131.19999999999999</v>
      </c>
      <c r="AA8" s="10">
        <f t="shared" si="3"/>
        <v>0</v>
      </c>
      <c r="AB8" s="10">
        <f t="shared" si="3"/>
        <v>131.19999999999999</v>
      </c>
      <c r="AC8" s="10">
        <f t="shared" si="3"/>
        <v>0</v>
      </c>
      <c r="AD8" s="8">
        <f>SUM(AE8:AJ8)</f>
        <v>0</v>
      </c>
      <c r="AE8" s="8">
        <f t="shared" ref="AE8:AJ8" si="4">SUM(AE12)</f>
        <v>0</v>
      </c>
      <c r="AF8" s="8">
        <f t="shared" si="4"/>
        <v>0</v>
      </c>
      <c r="AG8" s="8">
        <f t="shared" si="4"/>
        <v>0</v>
      </c>
      <c r="AH8" s="8">
        <f t="shared" si="4"/>
        <v>0</v>
      </c>
      <c r="AI8" s="8">
        <f t="shared" si="4"/>
        <v>0</v>
      </c>
      <c r="AJ8" s="8">
        <f t="shared" si="4"/>
        <v>0</v>
      </c>
      <c r="AK8" s="11"/>
      <c r="AL8" s="11"/>
      <c r="AM8" s="11"/>
    </row>
    <row r="9" spans="1:39" ht="15" customHeight="1" x14ac:dyDescent="0.25">
      <c r="A9" s="12" t="s">
        <v>40</v>
      </c>
      <c r="B9" s="13" t="s">
        <v>42</v>
      </c>
      <c r="C9" s="14"/>
      <c r="D9" s="14"/>
      <c r="E9" s="14"/>
      <c r="F9" s="15"/>
      <c r="G9" s="15"/>
      <c r="H9" s="15"/>
      <c r="I9" s="15"/>
      <c r="J9" s="15"/>
      <c r="K9" s="15"/>
      <c r="L9" s="14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</row>
    <row r="10" spans="1:39" ht="92.25" customHeight="1" x14ac:dyDescent="0.25">
      <c r="A10" s="16" t="s">
        <v>40</v>
      </c>
      <c r="B10" s="17" t="s">
        <v>43</v>
      </c>
      <c r="C10" s="18"/>
      <c r="D10" s="18">
        <f>SUM(D12)</f>
        <v>1</v>
      </c>
      <c r="E10" s="18">
        <f>SUM(F10:I10)</f>
        <v>0</v>
      </c>
      <c r="F10" s="18">
        <f t="shared" ref="F10:P10" si="5">SUM(F12)</f>
        <v>0</v>
      </c>
      <c r="G10" s="18">
        <f t="shared" si="5"/>
        <v>0</v>
      </c>
      <c r="H10" s="18">
        <f t="shared" si="5"/>
        <v>0</v>
      </c>
      <c r="I10" s="18">
        <f t="shared" si="5"/>
        <v>0</v>
      </c>
      <c r="J10" s="18">
        <f t="shared" si="5"/>
        <v>1</v>
      </c>
      <c r="K10" s="18">
        <f t="shared" si="5"/>
        <v>0</v>
      </c>
      <c r="L10" s="18">
        <f>SUM(M10:P10)</f>
        <v>0</v>
      </c>
      <c r="M10" s="18">
        <f t="shared" si="5"/>
        <v>0</v>
      </c>
      <c r="N10" s="18">
        <f t="shared" si="5"/>
        <v>0</v>
      </c>
      <c r="O10" s="18">
        <f t="shared" si="5"/>
        <v>0</v>
      </c>
      <c r="P10" s="18">
        <f t="shared" si="5"/>
        <v>0</v>
      </c>
      <c r="Q10" s="19"/>
      <c r="R10" s="20">
        <f>R12</f>
        <v>131.19999999999999</v>
      </c>
      <c r="S10" s="20">
        <f t="shared" ref="S10:AJ10" si="6">S12</f>
        <v>0</v>
      </c>
      <c r="T10" s="20">
        <f t="shared" si="6"/>
        <v>131.19999999999999</v>
      </c>
      <c r="U10" s="20">
        <f t="shared" si="6"/>
        <v>0</v>
      </c>
      <c r="V10" s="20">
        <f t="shared" si="6"/>
        <v>131.19999999999999</v>
      </c>
      <c r="W10" s="20">
        <f t="shared" si="6"/>
        <v>0</v>
      </c>
      <c r="X10" s="20">
        <f t="shared" si="6"/>
        <v>131.19999999999999</v>
      </c>
      <c r="Y10" s="20">
        <f t="shared" si="6"/>
        <v>0</v>
      </c>
      <c r="Z10" s="20">
        <f t="shared" si="6"/>
        <v>131.19999999999999</v>
      </c>
      <c r="AA10" s="20">
        <f t="shared" si="6"/>
        <v>0</v>
      </c>
      <c r="AB10" s="20">
        <f t="shared" si="6"/>
        <v>131.19999999999999</v>
      </c>
      <c r="AC10" s="20">
        <f t="shared" si="6"/>
        <v>0</v>
      </c>
      <c r="AD10" s="21">
        <f>SUM(AE10:AJ10)</f>
        <v>0</v>
      </c>
      <c r="AE10" s="21">
        <f t="shared" si="6"/>
        <v>0</v>
      </c>
      <c r="AF10" s="21">
        <f t="shared" si="6"/>
        <v>0</v>
      </c>
      <c r="AG10" s="21">
        <f t="shared" si="6"/>
        <v>0</v>
      </c>
      <c r="AH10" s="21">
        <f t="shared" si="6"/>
        <v>0</v>
      </c>
      <c r="AI10" s="21">
        <f t="shared" si="6"/>
        <v>0</v>
      </c>
      <c r="AJ10" s="21">
        <f t="shared" si="6"/>
        <v>0</v>
      </c>
      <c r="AK10" s="19"/>
      <c r="AL10" s="19"/>
      <c r="AM10" s="19"/>
    </row>
    <row r="11" spans="1:39" ht="21" customHeight="1" x14ac:dyDescent="0.25">
      <c r="A11" s="12"/>
      <c r="B11" s="22" t="s">
        <v>44</v>
      </c>
      <c r="C11" s="23"/>
      <c r="D11" s="23"/>
      <c r="E11" s="23"/>
      <c r="F11" s="15"/>
      <c r="G11" s="15"/>
      <c r="H11" s="15"/>
      <c r="I11" s="15"/>
      <c r="J11" s="15"/>
      <c r="K11" s="15"/>
      <c r="L11" s="23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39" ht="99" customHeight="1" x14ac:dyDescent="0.25">
      <c r="A12" s="12"/>
      <c r="B12" s="68" t="s">
        <v>45</v>
      </c>
      <c r="C12" s="24">
        <v>1</v>
      </c>
      <c r="D12" s="24">
        <v>1</v>
      </c>
      <c r="E12" s="36">
        <f t="shared" ref="E12" si="7">SUM(F12:I12)</f>
        <v>0</v>
      </c>
      <c r="F12" s="15">
        <v>0</v>
      </c>
      <c r="G12" s="15">
        <v>0</v>
      </c>
      <c r="H12" s="15">
        <v>0</v>
      </c>
      <c r="I12" s="15">
        <v>0</v>
      </c>
      <c r="J12" s="15">
        <v>1</v>
      </c>
      <c r="K12" s="15">
        <v>0</v>
      </c>
      <c r="L12" s="36">
        <f t="shared" ref="L12" si="8">SUM(M12:P12)</f>
        <v>0</v>
      </c>
      <c r="M12" s="15">
        <v>0</v>
      </c>
      <c r="N12" s="15">
        <v>0</v>
      </c>
      <c r="O12" s="15">
        <v>0</v>
      </c>
      <c r="P12" s="15">
        <v>0</v>
      </c>
      <c r="Q12" s="71" t="s">
        <v>407</v>
      </c>
      <c r="R12" s="38">
        <f>SUM(S12:U12)</f>
        <v>131.19999999999999</v>
      </c>
      <c r="S12" s="15">
        <v>0</v>
      </c>
      <c r="T12" s="15">
        <v>131.19999999999999</v>
      </c>
      <c r="U12" s="15">
        <v>0</v>
      </c>
      <c r="V12" s="38">
        <f>SUM(W12:Y12)</f>
        <v>131.19999999999999</v>
      </c>
      <c r="W12" s="15">
        <v>0</v>
      </c>
      <c r="X12" s="15">
        <v>131.19999999999999</v>
      </c>
      <c r="Y12" s="15">
        <v>0</v>
      </c>
      <c r="Z12" s="38">
        <f>SUM(AA12:AC12)</f>
        <v>131.19999999999999</v>
      </c>
      <c r="AA12" s="15">
        <v>0</v>
      </c>
      <c r="AB12" s="15">
        <v>131.19999999999999</v>
      </c>
      <c r="AC12" s="15">
        <v>0</v>
      </c>
      <c r="AD12" s="53">
        <f>SUM(AE12:AJ12)</f>
        <v>0</v>
      </c>
      <c r="AE12" s="46">
        <v>0</v>
      </c>
      <c r="AF12" s="46">
        <v>0</v>
      </c>
      <c r="AG12" s="46">
        <v>0</v>
      </c>
      <c r="AH12" s="46">
        <v>0</v>
      </c>
      <c r="AI12" s="46">
        <v>0</v>
      </c>
      <c r="AJ12" s="46">
        <v>0</v>
      </c>
      <c r="AK12" s="86" t="s">
        <v>395</v>
      </c>
      <c r="AL12" s="86" t="s">
        <v>395</v>
      </c>
      <c r="AM12" s="15"/>
    </row>
    <row r="13" spans="1:39" ht="87.75" customHeight="1" x14ac:dyDescent="0.25">
      <c r="A13" s="16" t="s">
        <v>40</v>
      </c>
      <c r="B13" s="17" t="s">
        <v>46</v>
      </c>
      <c r="C13" s="18"/>
      <c r="D13" s="18"/>
      <c r="E13" s="18"/>
      <c r="F13" s="19"/>
      <c r="G13" s="19"/>
      <c r="H13" s="19"/>
      <c r="I13" s="19"/>
      <c r="J13" s="19"/>
      <c r="K13" s="19"/>
      <c r="L13" s="18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</row>
    <row r="14" spans="1:39" ht="28.5" customHeight="1" x14ac:dyDescent="0.25">
      <c r="A14" s="16" t="s">
        <v>40</v>
      </c>
      <c r="B14" s="17" t="s">
        <v>47</v>
      </c>
      <c r="C14" s="18"/>
      <c r="D14" s="18"/>
      <c r="E14" s="18"/>
      <c r="F14" s="19"/>
      <c r="G14" s="19"/>
      <c r="H14" s="19"/>
      <c r="I14" s="19"/>
      <c r="J14" s="19"/>
      <c r="K14" s="19"/>
      <c r="L14" s="18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ht="51.75" customHeight="1" x14ac:dyDescent="0.25">
      <c r="A15" s="16" t="s">
        <v>40</v>
      </c>
      <c r="B15" s="17" t="s">
        <v>48</v>
      </c>
      <c r="C15" s="18"/>
      <c r="D15" s="18"/>
      <c r="E15" s="18"/>
      <c r="F15" s="19"/>
      <c r="G15" s="19"/>
      <c r="H15" s="19"/>
      <c r="I15" s="19"/>
      <c r="J15" s="19"/>
      <c r="K15" s="19"/>
      <c r="L15" s="18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39" ht="42" customHeight="1" x14ac:dyDescent="0.25">
      <c r="A16" s="16" t="s">
        <v>40</v>
      </c>
      <c r="B16" s="17" t="s">
        <v>49</v>
      </c>
      <c r="C16" s="18"/>
      <c r="D16" s="18"/>
      <c r="E16" s="18"/>
      <c r="F16" s="19"/>
      <c r="G16" s="19"/>
      <c r="H16" s="19"/>
      <c r="I16" s="19"/>
      <c r="J16" s="19"/>
      <c r="K16" s="19"/>
      <c r="L16" s="18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39" ht="28.5" x14ac:dyDescent="0.25">
      <c r="A17" s="16" t="s">
        <v>40</v>
      </c>
      <c r="B17" s="17" t="s">
        <v>50</v>
      </c>
      <c r="C17" s="18"/>
      <c r="D17" s="18"/>
      <c r="E17" s="18"/>
      <c r="F17" s="19"/>
      <c r="G17" s="19"/>
      <c r="H17" s="19"/>
      <c r="I17" s="19"/>
      <c r="J17" s="19"/>
      <c r="K17" s="19"/>
      <c r="L17" s="18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39" ht="42.75" x14ac:dyDescent="0.25">
      <c r="A18" s="16" t="s">
        <v>40</v>
      </c>
      <c r="B18" s="17" t="s">
        <v>51</v>
      </c>
      <c r="C18" s="18"/>
      <c r="D18" s="18"/>
      <c r="E18" s="18"/>
      <c r="F18" s="19"/>
      <c r="G18" s="19"/>
      <c r="H18" s="19"/>
      <c r="I18" s="19"/>
      <c r="J18" s="19"/>
      <c r="K18" s="19"/>
      <c r="L18" s="18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39" ht="52.5" customHeight="1" x14ac:dyDescent="0.25">
      <c r="A19" s="16" t="s">
        <v>40</v>
      </c>
      <c r="B19" s="17" t="s">
        <v>52</v>
      </c>
      <c r="C19" s="18"/>
      <c r="D19" s="18"/>
      <c r="E19" s="18"/>
      <c r="F19" s="19"/>
      <c r="G19" s="19"/>
      <c r="H19" s="19"/>
      <c r="I19" s="19"/>
      <c r="J19" s="19"/>
      <c r="K19" s="19"/>
      <c r="L19" s="18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39" ht="26.25" customHeight="1" x14ac:dyDescent="0.25">
      <c r="A20" s="16" t="s">
        <v>40</v>
      </c>
      <c r="B20" s="17" t="s">
        <v>53</v>
      </c>
      <c r="C20" s="18"/>
      <c r="D20" s="18"/>
      <c r="E20" s="18"/>
      <c r="F20" s="19"/>
      <c r="G20" s="19"/>
      <c r="H20" s="19"/>
      <c r="I20" s="19"/>
      <c r="J20" s="19"/>
      <c r="K20" s="19"/>
      <c r="L20" s="18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39" ht="86.25" customHeight="1" x14ac:dyDescent="0.25">
      <c r="A21" s="6" t="s">
        <v>54</v>
      </c>
      <c r="B21" s="7" t="s">
        <v>55</v>
      </c>
      <c r="C21" s="26">
        <f>IF(D21&gt;0,1,0)</f>
        <v>1</v>
      </c>
      <c r="D21" s="27">
        <f t="shared" ref="D21:O21" si="9">D23+D24+D52+D53+D54</f>
        <v>9</v>
      </c>
      <c r="E21" s="27">
        <f>SUM(F21:I21)</f>
        <v>15</v>
      </c>
      <c r="F21" s="27">
        <f t="shared" si="9"/>
        <v>10</v>
      </c>
      <c r="G21" s="27">
        <f t="shared" si="9"/>
        <v>5</v>
      </c>
      <c r="H21" s="27">
        <f t="shared" si="9"/>
        <v>0</v>
      </c>
      <c r="I21" s="27">
        <f t="shared" si="9"/>
        <v>0</v>
      </c>
      <c r="J21" s="27">
        <f t="shared" si="9"/>
        <v>2</v>
      </c>
      <c r="K21" s="27">
        <f t="shared" si="9"/>
        <v>0</v>
      </c>
      <c r="L21" s="27">
        <f>SUM(M21:P21)</f>
        <v>0</v>
      </c>
      <c r="M21" s="27">
        <f t="shared" si="9"/>
        <v>0</v>
      </c>
      <c r="N21" s="27">
        <f t="shared" si="9"/>
        <v>0</v>
      </c>
      <c r="O21" s="27">
        <f t="shared" si="9"/>
        <v>0</v>
      </c>
      <c r="P21" s="27">
        <f>P23+P24+P52+P53+P54</f>
        <v>0</v>
      </c>
      <c r="Q21" s="11"/>
      <c r="R21" s="28">
        <f t="shared" ref="R21:AJ21" si="10">R23+R24+R52+R53+R54</f>
        <v>41712.709999999992</v>
      </c>
      <c r="S21" s="28">
        <f t="shared" si="10"/>
        <v>242.79</v>
      </c>
      <c r="T21" s="28">
        <f t="shared" si="10"/>
        <v>40998.46</v>
      </c>
      <c r="U21" s="28">
        <f t="shared" si="10"/>
        <v>471.45999999999992</v>
      </c>
      <c r="V21" s="28">
        <f t="shared" si="10"/>
        <v>40943.999999999993</v>
      </c>
      <c r="W21" s="28">
        <f t="shared" si="10"/>
        <v>242.79</v>
      </c>
      <c r="X21" s="28">
        <f t="shared" si="10"/>
        <v>40229.75</v>
      </c>
      <c r="Y21" s="28">
        <f t="shared" si="10"/>
        <v>471.45999999999992</v>
      </c>
      <c r="Z21" s="28">
        <f t="shared" si="10"/>
        <v>40943.849999999991</v>
      </c>
      <c r="AA21" s="28">
        <f t="shared" si="10"/>
        <v>242.79</v>
      </c>
      <c r="AB21" s="28">
        <f t="shared" si="10"/>
        <v>40229.599999999999</v>
      </c>
      <c r="AC21" s="28">
        <f t="shared" si="10"/>
        <v>471.45999999999992</v>
      </c>
      <c r="AD21" s="27">
        <f>SUM(AE21:AJ21)</f>
        <v>0</v>
      </c>
      <c r="AE21" s="27">
        <f t="shared" si="10"/>
        <v>0</v>
      </c>
      <c r="AF21" s="27">
        <f t="shared" si="10"/>
        <v>0</v>
      </c>
      <c r="AG21" s="27">
        <f t="shared" si="10"/>
        <v>0</v>
      </c>
      <c r="AH21" s="27">
        <f t="shared" si="10"/>
        <v>0</v>
      </c>
      <c r="AI21" s="27">
        <f t="shared" si="10"/>
        <v>0</v>
      </c>
      <c r="AJ21" s="27">
        <f t="shared" si="10"/>
        <v>0</v>
      </c>
      <c r="AK21" s="11"/>
      <c r="AL21" s="11"/>
      <c r="AM21" s="11"/>
    </row>
    <row r="22" spans="1:39" ht="15" customHeight="1" x14ac:dyDescent="0.25">
      <c r="A22" s="12" t="s">
        <v>54</v>
      </c>
      <c r="B22" s="13" t="s">
        <v>42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4"/>
      <c r="AF22" s="14"/>
      <c r="AG22" s="14"/>
      <c r="AH22" s="14"/>
      <c r="AI22" s="14"/>
      <c r="AJ22" s="14"/>
      <c r="AK22" s="15"/>
      <c r="AL22" s="15"/>
      <c r="AM22" s="15"/>
    </row>
    <row r="23" spans="1:39" x14ac:dyDescent="0.25">
      <c r="A23" s="16" t="s">
        <v>54</v>
      </c>
      <c r="B23" s="17" t="s">
        <v>56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8"/>
      <c r="AF23" s="18"/>
      <c r="AG23" s="18"/>
      <c r="AH23" s="18"/>
      <c r="AI23" s="18"/>
      <c r="AJ23" s="18"/>
      <c r="AK23" s="19"/>
      <c r="AL23" s="19"/>
      <c r="AM23" s="19"/>
    </row>
    <row r="24" spans="1:39" ht="34.5" customHeight="1" x14ac:dyDescent="0.25">
      <c r="A24" s="16" t="s">
        <v>54</v>
      </c>
      <c r="B24" s="17" t="s">
        <v>57</v>
      </c>
      <c r="C24" s="18"/>
      <c r="D24" s="29">
        <f>D26+D27+D28+D29+D30+D31+D34+D35+D36+D37+D38+D39+D40+D41+D42+D43+D44+D45+D46+D47+D48</f>
        <v>9</v>
      </c>
      <c r="E24" s="29">
        <f>SUM(F24:I24)</f>
        <v>15</v>
      </c>
      <c r="F24" s="29">
        <f t="shared" ref="F24:O24" si="11">F26+F27+F28+F29+F30+F31+F34+F35+F36+F37+F38+F39+F40+F41+F42+F43+F44+F45+F46+F47+F48</f>
        <v>10</v>
      </c>
      <c r="G24" s="29">
        <f t="shared" si="11"/>
        <v>5</v>
      </c>
      <c r="H24" s="29">
        <f t="shared" si="11"/>
        <v>0</v>
      </c>
      <c r="I24" s="29">
        <f t="shared" si="11"/>
        <v>0</v>
      </c>
      <c r="J24" s="29">
        <f t="shared" si="11"/>
        <v>2</v>
      </c>
      <c r="K24" s="29">
        <f t="shared" si="11"/>
        <v>0</v>
      </c>
      <c r="L24" s="29">
        <f>SUM(M24:P24)</f>
        <v>0</v>
      </c>
      <c r="M24" s="29">
        <f t="shared" si="11"/>
        <v>0</v>
      </c>
      <c r="N24" s="29">
        <f t="shared" si="11"/>
        <v>0</v>
      </c>
      <c r="O24" s="29">
        <f t="shared" si="11"/>
        <v>0</v>
      </c>
      <c r="P24" s="29">
        <f>P26+P27+P28+P29+P30+P31+P34+P35+P36+P37+P38+P39+P40+P41+P42+P43+P44+P45+P46+P47+P48</f>
        <v>0</v>
      </c>
      <c r="Q24" s="19"/>
      <c r="R24" s="20">
        <f>R26+R27+R28+R29+R30+R31+R34+R35+R36+R37+R38+R39+R40+R41+R42+R43+R44+R45+R46+R47+R48</f>
        <v>41712.709999999992</v>
      </c>
      <c r="S24" s="20">
        <f t="shared" ref="S24:AJ24" si="12">S26+S27+S28+S29+S30+S31+S34+S35+S36+S37+S38+S39+S40+S41+S42+S43+S44+S45+S46+S47+S48</f>
        <v>242.79</v>
      </c>
      <c r="T24" s="20">
        <f t="shared" si="12"/>
        <v>40998.46</v>
      </c>
      <c r="U24" s="20">
        <f t="shared" si="12"/>
        <v>471.45999999999992</v>
      </c>
      <c r="V24" s="20">
        <f>V26+V27+V28+V29+V30+V31+V34+V35+V36+V37+V38+V39+V40+V41+V42+V43+V44+V45+V46+V47+V48</f>
        <v>40943.999999999993</v>
      </c>
      <c r="W24" s="20">
        <f t="shared" si="12"/>
        <v>242.79</v>
      </c>
      <c r="X24" s="20">
        <f t="shared" si="12"/>
        <v>40229.75</v>
      </c>
      <c r="Y24" s="20">
        <f t="shared" si="12"/>
        <v>471.45999999999992</v>
      </c>
      <c r="Z24" s="20">
        <f>Z26+Z27+Z28+Z29+Z30+Z31+Z34+Z35+Z36+Z37+Z38+Z39+Z40+Z41+Z42+Z43+Z44+Z45+Z46+Z47+Z48</f>
        <v>40943.849999999991</v>
      </c>
      <c r="AA24" s="20">
        <f t="shared" si="12"/>
        <v>242.79</v>
      </c>
      <c r="AB24" s="20">
        <f t="shared" si="12"/>
        <v>40229.599999999999</v>
      </c>
      <c r="AC24" s="20">
        <f t="shared" si="12"/>
        <v>471.45999999999992</v>
      </c>
      <c r="AD24" s="21">
        <f>SUM(AE24:AJ24)</f>
        <v>0</v>
      </c>
      <c r="AE24" s="29">
        <f t="shared" si="12"/>
        <v>0</v>
      </c>
      <c r="AF24" s="29">
        <f t="shared" si="12"/>
        <v>0</v>
      </c>
      <c r="AG24" s="29">
        <f t="shared" si="12"/>
        <v>0</v>
      </c>
      <c r="AH24" s="29">
        <f t="shared" si="12"/>
        <v>0</v>
      </c>
      <c r="AI24" s="29">
        <f t="shared" si="12"/>
        <v>0</v>
      </c>
      <c r="AJ24" s="29">
        <f t="shared" si="12"/>
        <v>0</v>
      </c>
      <c r="AK24" s="19"/>
      <c r="AL24" s="19"/>
      <c r="AM24" s="19"/>
    </row>
    <row r="25" spans="1:39" ht="19.5" customHeight="1" x14ac:dyDescent="0.25">
      <c r="A25" s="12" t="s">
        <v>54</v>
      </c>
      <c r="B25" s="30" t="s">
        <v>44</v>
      </c>
      <c r="C25" s="31"/>
      <c r="D25" s="31"/>
      <c r="E25" s="31"/>
      <c r="F25" s="15"/>
      <c r="G25" s="15"/>
      <c r="H25" s="15"/>
      <c r="I25" s="15"/>
      <c r="J25" s="15"/>
      <c r="K25" s="15"/>
      <c r="L25" s="31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ht="98.25" customHeight="1" x14ac:dyDescent="0.25">
      <c r="A26" s="69" t="s">
        <v>54</v>
      </c>
      <c r="B26" s="70" t="s">
        <v>58</v>
      </c>
      <c r="C26" s="32">
        <v>0</v>
      </c>
      <c r="D26" s="32">
        <v>0</v>
      </c>
      <c r="E26" s="36">
        <f t="shared" ref="E26:E62" si="13">SUM(F26:I26)</f>
        <v>1</v>
      </c>
      <c r="F26" s="15">
        <v>1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36">
        <f t="shared" ref="L26:L62" si="14">SUM(M26:P26)</f>
        <v>0</v>
      </c>
      <c r="M26" s="15">
        <v>0</v>
      </c>
      <c r="N26" s="15">
        <v>0</v>
      </c>
      <c r="O26" s="15">
        <v>0</v>
      </c>
      <c r="P26" s="15">
        <v>0</v>
      </c>
      <c r="Q26" s="15"/>
      <c r="R26" s="79">
        <f t="shared" ref="R26:R30" si="15">SUM(S26:U26)</f>
        <v>0</v>
      </c>
      <c r="S26" s="15">
        <v>0</v>
      </c>
      <c r="T26" s="15">
        <v>0</v>
      </c>
      <c r="U26" s="15">
        <v>0</v>
      </c>
      <c r="V26" s="79">
        <f t="shared" ref="V26:V30" si="16">SUM(W26:Y26)</f>
        <v>0</v>
      </c>
      <c r="W26" s="15">
        <v>0</v>
      </c>
      <c r="X26" s="15">
        <v>0</v>
      </c>
      <c r="Y26" s="15">
        <v>0</v>
      </c>
      <c r="Z26" s="79">
        <f t="shared" ref="Z26:Z30" si="17">SUM(AA26:AC26)</f>
        <v>0</v>
      </c>
      <c r="AA26" s="15">
        <v>0</v>
      </c>
      <c r="AB26" s="15">
        <v>0</v>
      </c>
      <c r="AC26" s="15">
        <v>0</v>
      </c>
      <c r="AD26" s="39">
        <f t="shared" ref="AD26:AD89" si="18">SUM(AE26:AJ26)</f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/>
      <c r="AL26" s="15"/>
      <c r="AM26" s="15"/>
    </row>
    <row r="27" spans="1:39" ht="73.5" customHeight="1" x14ac:dyDescent="0.25">
      <c r="A27" s="69" t="s">
        <v>54</v>
      </c>
      <c r="B27" s="70" t="s">
        <v>59</v>
      </c>
      <c r="C27" s="32">
        <v>0</v>
      </c>
      <c r="D27" s="32">
        <v>0</v>
      </c>
      <c r="E27" s="36">
        <f t="shared" si="13"/>
        <v>1</v>
      </c>
      <c r="F27" s="15">
        <v>1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36">
        <f t="shared" si="14"/>
        <v>0</v>
      </c>
      <c r="M27" s="15">
        <v>0</v>
      </c>
      <c r="N27" s="15">
        <v>0</v>
      </c>
      <c r="O27" s="15">
        <v>0</v>
      </c>
      <c r="P27" s="15">
        <v>0</v>
      </c>
      <c r="Q27" s="15"/>
      <c r="R27" s="79">
        <f t="shared" si="15"/>
        <v>0</v>
      </c>
      <c r="S27" s="15">
        <v>0</v>
      </c>
      <c r="T27" s="15">
        <v>0</v>
      </c>
      <c r="U27" s="15">
        <v>0</v>
      </c>
      <c r="V27" s="79">
        <f t="shared" si="16"/>
        <v>0</v>
      </c>
      <c r="W27" s="15">
        <v>0</v>
      </c>
      <c r="X27" s="15">
        <v>0</v>
      </c>
      <c r="Y27" s="15">
        <v>0</v>
      </c>
      <c r="Z27" s="79">
        <f t="shared" si="17"/>
        <v>0</v>
      </c>
      <c r="AA27" s="15">
        <v>0</v>
      </c>
      <c r="AB27" s="15">
        <v>0</v>
      </c>
      <c r="AC27" s="15">
        <v>0</v>
      </c>
      <c r="AD27" s="39">
        <f t="shared" si="18"/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/>
      <c r="AL27" s="15"/>
      <c r="AM27" s="15"/>
    </row>
    <row r="28" spans="1:39" ht="108" customHeight="1" x14ac:dyDescent="0.25">
      <c r="A28" s="69" t="s">
        <v>54</v>
      </c>
      <c r="B28" s="70" t="s">
        <v>60</v>
      </c>
      <c r="C28" s="32">
        <v>0</v>
      </c>
      <c r="D28" s="32">
        <v>0</v>
      </c>
      <c r="E28" s="36">
        <f t="shared" si="13"/>
        <v>1</v>
      </c>
      <c r="F28" s="15">
        <v>0</v>
      </c>
      <c r="G28" s="15">
        <v>1</v>
      </c>
      <c r="H28" s="15">
        <v>0</v>
      </c>
      <c r="I28" s="15">
        <v>0</v>
      </c>
      <c r="J28" s="15">
        <v>0</v>
      </c>
      <c r="K28" s="15">
        <v>0</v>
      </c>
      <c r="L28" s="36">
        <f t="shared" si="14"/>
        <v>0</v>
      </c>
      <c r="M28" s="15">
        <v>0</v>
      </c>
      <c r="N28" s="15">
        <v>0</v>
      </c>
      <c r="O28" s="15">
        <v>0</v>
      </c>
      <c r="P28" s="15">
        <v>0</v>
      </c>
      <c r="Q28" s="15"/>
      <c r="R28" s="79">
        <f t="shared" si="15"/>
        <v>0</v>
      </c>
      <c r="S28" s="15">
        <v>0</v>
      </c>
      <c r="T28" s="15">
        <v>0</v>
      </c>
      <c r="U28" s="15">
        <v>0</v>
      </c>
      <c r="V28" s="79">
        <f t="shared" si="16"/>
        <v>0</v>
      </c>
      <c r="W28" s="15">
        <v>0</v>
      </c>
      <c r="X28" s="15">
        <v>0</v>
      </c>
      <c r="Y28" s="15">
        <v>0</v>
      </c>
      <c r="Z28" s="79">
        <f t="shared" si="17"/>
        <v>0</v>
      </c>
      <c r="AA28" s="15">
        <v>0</v>
      </c>
      <c r="AB28" s="15">
        <v>0</v>
      </c>
      <c r="AC28" s="15">
        <v>0</v>
      </c>
      <c r="AD28" s="39">
        <f t="shared" si="18"/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/>
      <c r="AL28" s="15"/>
      <c r="AM28" s="15"/>
    </row>
    <row r="29" spans="1:39" ht="104.25" customHeight="1" x14ac:dyDescent="0.25">
      <c r="A29" s="69" t="s">
        <v>54</v>
      </c>
      <c r="B29" s="70" t="s">
        <v>341</v>
      </c>
      <c r="C29" s="32">
        <v>0</v>
      </c>
      <c r="D29" s="32">
        <v>0</v>
      </c>
      <c r="E29" s="36">
        <f t="shared" si="13"/>
        <v>1</v>
      </c>
      <c r="F29" s="15">
        <v>1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36">
        <f t="shared" si="14"/>
        <v>0</v>
      </c>
      <c r="M29" s="15">
        <v>0</v>
      </c>
      <c r="N29" s="15">
        <v>0</v>
      </c>
      <c r="O29" s="15">
        <v>0</v>
      </c>
      <c r="P29" s="15">
        <v>0</v>
      </c>
      <c r="Q29" s="15"/>
      <c r="R29" s="79">
        <f t="shared" si="15"/>
        <v>0</v>
      </c>
      <c r="S29" s="15">
        <v>0</v>
      </c>
      <c r="T29" s="15">
        <v>0</v>
      </c>
      <c r="U29" s="15">
        <v>0</v>
      </c>
      <c r="V29" s="79">
        <f t="shared" si="16"/>
        <v>0</v>
      </c>
      <c r="W29" s="15">
        <v>0</v>
      </c>
      <c r="X29" s="15">
        <v>0</v>
      </c>
      <c r="Y29" s="15">
        <v>0</v>
      </c>
      <c r="Z29" s="79">
        <f t="shared" si="17"/>
        <v>0</v>
      </c>
      <c r="AA29" s="15">
        <v>0</v>
      </c>
      <c r="AB29" s="15">
        <v>0</v>
      </c>
      <c r="AC29" s="15">
        <v>0</v>
      </c>
      <c r="AD29" s="39">
        <f t="shared" si="18"/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/>
      <c r="AL29" s="15"/>
      <c r="AM29" s="15"/>
    </row>
    <row r="30" spans="1:39" ht="79.5" customHeight="1" x14ac:dyDescent="0.25">
      <c r="A30" s="69" t="s">
        <v>54</v>
      </c>
      <c r="B30" s="70" t="s">
        <v>61</v>
      </c>
      <c r="C30" s="32">
        <v>1</v>
      </c>
      <c r="D30" s="32">
        <v>1</v>
      </c>
      <c r="E30" s="36">
        <f t="shared" si="13"/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36">
        <f t="shared" si="14"/>
        <v>0</v>
      </c>
      <c r="M30" s="15">
        <v>0</v>
      </c>
      <c r="N30" s="15">
        <v>0</v>
      </c>
      <c r="O30" s="15">
        <v>0</v>
      </c>
      <c r="P30" s="15">
        <v>0</v>
      </c>
      <c r="Q30" s="70" t="s">
        <v>390</v>
      </c>
      <c r="R30" s="38">
        <f t="shared" si="15"/>
        <v>2980</v>
      </c>
      <c r="S30" s="15">
        <v>0</v>
      </c>
      <c r="T30" s="15">
        <v>2950</v>
      </c>
      <c r="U30" s="15">
        <v>30</v>
      </c>
      <c r="V30" s="38">
        <f t="shared" si="16"/>
        <v>2980</v>
      </c>
      <c r="W30" s="15">
        <v>0</v>
      </c>
      <c r="X30" s="15">
        <v>2950</v>
      </c>
      <c r="Y30" s="15">
        <v>30</v>
      </c>
      <c r="Z30" s="38">
        <f t="shared" si="17"/>
        <v>2980</v>
      </c>
      <c r="AA30" s="15">
        <v>0</v>
      </c>
      <c r="AB30" s="15">
        <v>2950</v>
      </c>
      <c r="AC30" s="15">
        <v>30</v>
      </c>
      <c r="AD30" s="38">
        <f t="shared" si="18"/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70" t="s">
        <v>364</v>
      </c>
      <c r="AL30" s="15" t="s">
        <v>364</v>
      </c>
      <c r="AM30" s="15"/>
    </row>
    <row r="31" spans="1:39" ht="51.75" customHeight="1" x14ac:dyDescent="0.25">
      <c r="A31" s="34" t="s">
        <v>54</v>
      </c>
      <c r="B31" s="35" t="s">
        <v>62</v>
      </c>
      <c r="C31" s="36"/>
      <c r="D31" s="36">
        <f>D32+D33</f>
        <v>0</v>
      </c>
      <c r="E31" s="36">
        <f>SUM(F31:I31)</f>
        <v>2</v>
      </c>
      <c r="F31" s="36">
        <f t="shared" ref="F31:I31" si="19">F32+F33</f>
        <v>2</v>
      </c>
      <c r="G31" s="36">
        <f t="shared" si="19"/>
        <v>0</v>
      </c>
      <c r="H31" s="36">
        <f t="shared" si="19"/>
        <v>0</v>
      </c>
      <c r="I31" s="36">
        <f t="shared" si="19"/>
        <v>0</v>
      </c>
      <c r="J31" s="36">
        <f>J32+J33</f>
        <v>0</v>
      </c>
      <c r="K31" s="36">
        <f>K32+K33</f>
        <v>0</v>
      </c>
      <c r="L31" s="36">
        <f>SUM(M31:P31)</f>
        <v>0</v>
      </c>
      <c r="M31" s="36">
        <f>M32+M33</f>
        <v>0</v>
      </c>
      <c r="N31" s="36">
        <f>N32+N33</f>
        <v>0</v>
      </c>
      <c r="O31" s="36">
        <f>O32+O33</f>
        <v>0</v>
      </c>
      <c r="P31" s="36">
        <f>P32+P33</f>
        <v>0</v>
      </c>
      <c r="Q31" s="37"/>
      <c r="R31" s="38">
        <f t="shared" ref="R31:Z31" si="20">R32+R33</f>
        <v>0</v>
      </c>
      <c r="S31" s="38">
        <f t="shared" si="20"/>
        <v>0</v>
      </c>
      <c r="T31" s="38">
        <f t="shared" si="20"/>
        <v>0</v>
      </c>
      <c r="U31" s="38">
        <f t="shared" si="20"/>
        <v>0</v>
      </c>
      <c r="V31" s="38">
        <f t="shared" si="20"/>
        <v>0</v>
      </c>
      <c r="W31" s="38">
        <f t="shared" si="20"/>
        <v>0</v>
      </c>
      <c r="X31" s="38">
        <f t="shared" si="20"/>
        <v>0</v>
      </c>
      <c r="Y31" s="38">
        <f t="shared" si="20"/>
        <v>0</v>
      </c>
      <c r="Z31" s="38">
        <f t="shared" si="20"/>
        <v>0</v>
      </c>
      <c r="AA31" s="38">
        <f t="shared" ref="AA31:AJ31" si="21">AA32+AA33</f>
        <v>0</v>
      </c>
      <c r="AB31" s="38">
        <f t="shared" si="21"/>
        <v>0</v>
      </c>
      <c r="AC31" s="38">
        <f t="shared" si="21"/>
        <v>0</v>
      </c>
      <c r="AD31" s="39">
        <f t="shared" ref="AD31:AD51" si="22">SUM(AE31:AJ31)</f>
        <v>0</v>
      </c>
      <c r="AE31" s="36">
        <f t="shared" si="21"/>
        <v>0</v>
      </c>
      <c r="AF31" s="36">
        <f t="shared" si="21"/>
        <v>0</v>
      </c>
      <c r="AG31" s="36">
        <f t="shared" si="21"/>
        <v>0</v>
      </c>
      <c r="AH31" s="36">
        <f t="shared" si="21"/>
        <v>0</v>
      </c>
      <c r="AI31" s="36">
        <f t="shared" si="21"/>
        <v>0</v>
      </c>
      <c r="AJ31" s="36">
        <f t="shared" si="21"/>
        <v>0</v>
      </c>
      <c r="AK31" s="37"/>
      <c r="AL31" s="37"/>
      <c r="AM31" s="37"/>
    </row>
    <row r="32" spans="1:39" ht="51.75" customHeight="1" x14ac:dyDescent="0.25">
      <c r="A32" s="73" t="s">
        <v>54</v>
      </c>
      <c r="B32" s="70" t="s">
        <v>63</v>
      </c>
      <c r="C32" s="32">
        <v>0</v>
      </c>
      <c r="D32" s="32">
        <v>0</v>
      </c>
      <c r="E32" s="36">
        <f t="shared" si="13"/>
        <v>1</v>
      </c>
      <c r="F32" s="46">
        <v>1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36">
        <f t="shared" si="14"/>
        <v>0</v>
      </c>
      <c r="M32" s="46">
        <v>0</v>
      </c>
      <c r="N32" s="46">
        <v>0</v>
      </c>
      <c r="O32" s="46">
        <v>0</v>
      </c>
      <c r="P32" s="46">
        <v>0</v>
      </c>
      <c r="Q32" s="46"/>
      <c r="R32" s="38">
        <f t="shared" ref="R32:R33" si="23">SUM(S32:U32)</f>
        <v>0</v>
      </c>
      <c r="S32" s="46">
        <v>0</v>
      </c>
      <c r="T32" s="46">
        <v>0</v>
      </c>
      <c r="U32" s="46">
        <v>0</v>
      </c>
      <c r="V32" s="38">
        <f t="shared" ref="V32:V33" si="24">SUM(W32:Y32)</f>
        <v>0</v>
      </c>
      <c r="W32" s="46">
        <v>0</v>
      </c>
      <c r="X32" s="46">
        <v>0</v>
      </c>
      <c r="Y32" s="46">
        <v>0</v>
      </c>
      <c r="Z32" s="38">
        <f t="shared" ref="Z32:Z47" si="25">SUM(AA32:AC32)</f>
        <v>0</v>
      </c>
      <c r="AA32" s="46">
        <v>0</v>
      </c>
      <c r="AB32" s="46">
        <v>0</v>
      </c>
      <c r="AC32" s="46">
        <v>0</v>
      </c>
      <c r="AD32" s="39">
        <f t="shared" si="22"/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/>
      <c r="AL32" s="46"/>
      <c r="AM32" s="46"/>
    </row>
    <row r="33" spans="1:39" ht="80.25" customHeight="1" x14ac:dyDescent="0.25">
      <c r="A33" s="73" t="s">
        <v>54</v>
      </c>
      <c r="B33" s="70" t="s">
        <v>64</v>
      </c>
      <c r="C33" s="32">
        <v>0</v>
      </c>
      <c r="D33" s="32">
        <v>0</v>
      </c>
      <c r="E33" s="36">
        <f t="shared" si="13"/>
        <v>1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36">
        <f t="shared" si="14"/>
        <v>0</v>
      </c>
      <c r="M33" s="46">
        <v>0</v>
      </c>
      <c r="N33" s="46">
        <v>0</v>
      </c>
      <c r="O33" s="46">
        <v>0</v>
      </c>
      <c r="P33" s="46">
        <v>0</v>
      </c>
      <c r="Q33" s="46"/>
      <c r="R33" s="38">
        <f t="shared" si="23"/>
        <v>0</v>
      </c>
      <c r="S33" s="46">
        <v>0</v>
      </c>
      <c r="T33" s="46">
        <v>0</v>
      </c>
      <c r="U33" s="46">
        <v>0</v>
      </c>
      <c r="V33" s="38">
        <f t="shared" si="24"/>
        <v>0</v>
      </c>
      <c r="W33" s="46">
        <v>0</v>
      </c>
      <c r="X33" s="46">
        <v>0</v>
      </c>
      <c r="Y33" s="46">
        <v>0</v>
      </c>
      <c r="Z33" s="38">
        <f t="shared" si="25"/>
        <v>0</v>
      </c>
      <c r="AA33" s="46">
        <v>0</v>
      </c>
      <c r="AB33" s="46">
        <v>0</v>
      </c>
      <c r="AC33" s="46">
        <v>0</v>
      </c>
      <c r="AD33" s="39">
        <f t="shared" si="22"/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/>
      <c r="AL33" s="46"/>
      <c r="AM33" s="46"/>
    </row>
    <row r="34" spans="1:39" ht="92.25" customHeight="1" x14ac:dyDescent="0.25">
      <c r="A34" s="69" t="s">
        <v>54</v>
      </c>
      <c r="B34" s="71" t="s">
        <v>65</v>
      </c>
      <c r="C34" s="84">
        <v>0</v>
      </c>
      <c r="D34" s="84">
        <v>0</v>
      </c>
      <c r="E34" s="36">
        <f t="shared" ref="E34:E41" si="26">SUM(F34:I34)</f>
        <v>1</v>
      </c>
      <c r="F34" s="15">
        <v>1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36">
        <f t="shared" ref="L34:L49" si="27">SUM(M34:P34)</f>
        <v>0</v>
      </c>
      <c r="M34" s="15">
        <v>0</v>
      </c>
      <c r="N34" s="15">
        <v>0</v>
      </c>
      <c r="O34" s="15">
        <v>0</v>
      </c>
      <c r="P34" s="15">
        <v>0</v>
      </c>
      <c r="Q34" s="15"/>
      <c r="R34" s="38">
        <f t="shared" ref="R34:R47" si="28">SUM(S34:U34)</f>
        <v>0</v>
      </c>
      <c r="S34" s="15">
        <v>0</v>
      </c>
      <c r="T34" s="15">
        <v>0</v>
      </c>
      <c r="U34" s="15">
        <v>0</v>
      </c>
      <c r="V34" s="38">
        <f t="shared" ref="V34:V47" si="29">SUM(W34:Y34)</f>
        <v>0</v>
      </c>
      <c r="W34" s="15">
        <v>0</v>
      </c>
      <c r="X34" s="15">
        <v>0</v>
      </c>
      <c r="Y34" s="15">
        <v>0</v>
      </c>
      <c r="Z34" s="38">
        <f t="shared" si="25"/>
        <v>0</v>
      </c>
      <c r="AA34" s="15">
        <v>0</v>
      </c>
      <c r="AB34" s="15">
        <v>0</v>
      </c>
      <c r="AC34" s="15">
        <v>0</v>
      </c>
      <c r="AD34" s="39">
        <f t="shared" si="22"/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/>
      <c r="AL34" s="15"/>
      <c r="AM34" s="15"/>
    </row>
    <row r="35" spans="1:39" ht="75.75" customHeight="1" x14ac:dyDescent="0.25">
      <c r="A35" s="69" t="s">
        <v>54</v>
      </c>
      <c r="B35" s="71" t="s">
        <v>66</v>
      </c>
      <c r="C35" s="84">
        <v>1</v>
      </c>
      <c r="D35" s="84">
        <v>1</v>
      </c>
      <c r="E35" s="36">
        <f t="shared" si="26"/>
        <v>0</v>
      </c>
      <c r="F35" s="15">
        <v>0</v>
      </c>
      <c r="G35" s="15">
        <v>0</v>
      </c>
      <c r="H35" s="15">
        <v>0</v>
      </c>
      <c r="I35" s="15">
        <v>0</v>
      </c>
      <c r="J35" s="15">
        <v>1</v>
      </c>
      <c r="K35" s="15">
        <v>0</v>
      </c>
      <c r="L35" s="36">
        <f t="shared" si="27"/>
        <v>0</v>
      </c>
      <c r="M35" s="15">
        <v>0</v>
      </c>
      <c r="N35" s="15">
        <v>0</v>
      </c>
      <c r="O35" s="15">
        <v>0</v>
      </c>
      <c r="P35" s="15">
        <v>0</v>
      </c>
      <c r="Q35" s="71" t="s">
        <v>408</v>
      </c>
      <c r="R35" s="38">
        <f t="shared" si="28"/>
        <v>6770.49</v>
      </c>
      <c r="S35" s="15">
        <v>0</v>
      </c>
      <c r="T35" s="15">
        <v>6702.78</v>
      </c>
      <c r="U35" s="15">
        <v>67.709999999999994</v>
      </c>
      <c r="V35" s="38">
        <f t="shared" si="29"/>
        <v>6770.49</v>
      </c>
      <c r="W35" s="15">
        <v>0</v>
      </c>
      <c r="X35" s="15">
        <v>6702.78</v>
      </c>
      <c r="Y35" s="15">
        <v>67.709999999999994</v>
      </c>
      <c r="Z35" s="38">
        <f t="shared" si="25"/>
        <v>6770.49</v>
      </c>
      <c r="AA35" s="15">
        <v>0</v>
      </c>
      <c r="AB35" s="15">
        <v>6702.78</v>
      </c>
      <c r="AC35" s="15">
        <v>67.709999999999994</v>
      </c>
      <c r="AD35" s="39">
        <f t="shared" si="22"/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71" t="s">
        <v>355</v>
      </c>
      <c r="AL35" s="15" t="s">
        <v>355</v>
      </c>
      <c r="AM35" s="15"/>
    </row>
    <row r="36" spans="1:39" ht="101.25" customHeight="1" x14ac:dyDescent="0.25">
      <c r="A36" s="69" t="s">
        <v>54</v>
      </c>
      <c r="B36" s="70" t="s">
        <v>67</v>
      </c>
      <c r="C36" s="84">
        <v>0</v>
      </c>
      <c r="D36" s="84">
        <v>0</v>
      </c>
      <c r="E36" s="36">
        <f t="shared" si="26"/>
        <v>1</v>
      </c>
      <c r="F36" s="15">
        <v>0</v>
      </c>
      <c r="G36" s="15">
        <v>1</v>
      </c>
      <c r="H36" s="15">
        <v>0</v>
      </c>
      <c r="I36" s="15">
        <v>0</v>
      </c>
      <c r="J36" s="15">
        <v>0</v>
      </c>
      <c r="K36" s="15">
        <v>0</v>
      </c>
      <c r="L36" s="36">
        <f t="shared" si="27"/>
        <v>0</v>
      </c>
      <c r="M36" s="15">
        <v>0</v>
      </c>
      <c r="N36" s="15">
        <v>0</v>
      </c>
      <c r="O36" s="15">
        <v>0</v>
      </c>
      <c r="P36" s="15">
        <v>0</v>
      </c>
      <c r="Q36" s="15"/>
      <c r="R36" s="38">
        <f t="shared" si="28"/>
        <v>0</v>
      </c>
      <c r="S36" s="15">
        <v>0</v>
      </c>
      <c r="T36" s="15">
        <v>0</v>
      </c>
      <c r="U36" s="15">
        <v>0</v>
      </c>
      <c r="V36" s="38">
        <f t="shared" si="29"/>
        <v>0</v>
      </c>
      <c r="W36" s="15">
        <v>0</v>
      </c>
      <c r="X36" s="15">
        <v>0</v>
      </c>
      <c r="Y36" s="15">
        <v>0</v>
      </c>
      <c r="Z36" s="38">
        <f t="shared" si="25"/>
        <v>0</v>
      </c>
      <c r="AA36" s="15">
        <v>0</v>
      </c>
      <c r="AB36" s="15">
        <v>0</v>
      </c>
      <c r="AC36" s="15">
        <v>0</v>
      </c>
      <c r="AD36" s="39">
        <f t="shared" si="22"/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/>
      <c r="AL36" s="15"/>
      <c r="AM36" s="15"/>
    </row>
    <row r="37" spans="1:39" ht="54.75" customHeight="1" x14ac:dyDescent="0.25">
      <c r="A37" s="69" t="s">
        <v>54</v>
      </c>
      <c r="B37" s="72" t="s">
        <v>68</v>
      </c>
      <c r="C37" s="40">
        <v>0</v>
      </c>
      <c r="D37" s="40">
        <v>0</v>
      </c>
      <c r="E37" s="36">
        <f t="shared" si="26"/>
        <v>1</v>
      </c>
      <c r="F37" s="15">
        <v>0</v>
      </c>
      <c r="G37" s="15">
        <v>1</v>
      </c>
      <c r="H37" s="15">
        <v>0</v>
      </c>
      <c r="I37" s="15">
        <v>0</v>
      </c>
      <c r="J37" s="15">
        <v>0</v>
      </c>
      <c r="K37" s="15">
        <v>0</v>
      </c>
      <c r="L37" s="36">
        <f t="shared" si="27"/>
        <v>0</v>
      </c>
      <c r="M37" s="15">
        <v>0</v>
      </c>
      <c r="N37" s="15">
        <v>0</v>
      </c>
      <c r="O37" s="15">
        <v>0</v>
      </c>
      <c r="P37" s="15">
        <v>0</v>
      </c>
      <c r="Q37" s="15"/>
      <c r="R37" s="38">
        <f t="shared" si="28"/>
        <v>0</v>
      </c>
      <c r="S37" s="15">
        <v>0</v>
      </c>
      <c r="T37" s="15">
        <v>0</v>
      </c>
      <c r="U37" s="15">
        <v>0</v>
      </c>
      <c r="V37" s="38">
        <f t="shared" si="29"/>
        <v>0</v>
      </c>
      <c r="W37" s="15">
        <v>0</v>
      </c>
      <c r="X37" s="15">
        <v>0</v>
      </c>
      <c r="Y37" s="15">
        <v>0</v>
      </c>
      <c r="Z37" s="38">
        <f t="shared" si="25"/>
        <v>0</v>
      </c>
      <c r="AA37" s="15">
        <v>0</v>
      </c>
      <c r="AB37" s="15">
        <v>0</v>
      </c>
      <c r="AC37" s="15">
        <v>0</v>
      </c>
      <c r="AD37" s="39">
        <f t="shared" si="22"/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/>
      <c r="AL37" s="15"/>
      <c r="AM37" s="15"/>
    </row>
    <row r="38" spans="1:39" ht="159" customHeight="1" x14ac:dyDescent="0.25">
      <c r="A38" s="69" t="s">
        <v>54</v>
      </c>
      <c r="B38" s="72" t="s">
        <v>69</v>
      </c>
      <c r="C38" s="40">
        <v>0</v>
      </c>
      <c r="D38" s="40">
        <v>0</v>
      </c>
      <c r="E38" s="36">
        <f t="shared" si="26"/>
        <v>1</v>
      </c>
      <c r="F38" s="15">
        <v>0</v>
      </c>
      <c r="G38" s="15">
        <v>1</v>
      </c>
      <c r="H38" s="15">
        <v>0</v>
      </c>
      <c r="I38" s="15">
        <v>0</v>
      </c>
      <c r="J38" s="15">
        <v>0</v>
      </c>
      <c r="K38" s="15">
        <v>0</v>
      </c>
      <c r="L38" s="36">
        <f t="shared" si="27"/>
        <v>0</v>
      </c>
      <c r="M38" s="15">
        <v>0</v>
      </c>
      <c r="N38" s="15">
        <v>0</v>
      </c>
      <c r="O38" s="15">
        <v>0</v>
      </c>
      <c r="P38" s="15">
        <v>0</v>
      </c>
      <c r="Q38" s="15"/>
      <c r="R38" s="38">
        <f t="shared" si="28"/>
        <v>0</v>
      </c>
      <c r="S38" s="15">
        <v>0</v>
      </c>
      <c r="T38" s="15">
        <v>0</v>
      </c>
      <c r="U38" s="15">
        <v>0</v>
      </c>
      <c r="V38" s="38">
        <f t="shared" si="29"/>
        <v>0</v>
      </c>
      <c r="W38" s="15">
        <v>0</v>
      </c>
      <c r="X38" s="15">
        <v>0</v>
      </c>
      <c r="Y38" s="15">
        <v>0</v>
      </c>
      <c r="Z38" s="38">
        <f t="shared" si="25"/>
        <v>0</v>
      </c>
      <c r="AA38" s="15">
        <v>0</v>
      </c>
      <c r="AB38" s="15">
        <v>0</v>
      </c>
      <c r="AC38" s="15">
        <v>0</v>
      </c>
      <c r="AD38" s="39">
        <f t="shared" si="22"/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/>
      <c r="AL38" s="15"/>
      <c r="AM38" s="15"/>
    </row>
    <row r="39" spans="1:39" ht="139.5" customHeight="1" x14ac:dyDescent="0.25">
      <c r="A39" s="69" t="s">
        <v>54</v>
      </c>
      <c r="B39" s="70" t="s">
        <v>70</v>
      </c>
      <c r="C39" s="32">
        <v>1</v>
      </c>
      <c r="D39" s="32">
        <v>1</v>
      </c>
      <c r="E39" s="36">
        <f t="shared" si="26"/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36">
        <f t="shared" si="27"/>
        <v>0</v>
      </c>
      <c r="M39" s="15">
        <v>0</v>
      </c>
      <c r="N39" s="15">
        <v>0</v>
      </c>
      <c r="O39" s="15">
        <v>0</v>
      </c>
      <c r="P39" s="15">
        <v>0</v>
      </c>
      <c r="Q39" s="70" t="s">
        <v>351</v>
      </c>
      <c r="R39" s="38">
        <f t="shared" si="28"/>
        <v>19342.919999999998</v>
      </c>
      <c r="S39" s="15">
        <v>0</v>
      </c>
      <c r="T39" s="46">
        <v>19342.919999999998</v>
      </c>
      <c r="U39" s="15">
        <v>0</v>
      </c>
      <c r="V39" s="38">
        <f t="shared" si="29"/>
        <v>18645.61</v>
      </c>
      <c r="W39" s="15">
        <v>0</v>
      </c>
      <c r="X39" s="15">
        <v>18645.61</v>
      </c>
      <c r="Y39" s="15">
        <v>0</v>
      </c>
      <c r="Z39" s="38">
        <f t="shared" si="25"/>
        <v>18645.61</v>
      </c>
      <c r="AA39" s="15">
        <v>0</v>
      </c>
      <c r="AB39" s="15">
        <v>18645.61</v>
      </c>
      <c r="AC39" s="15">
        <v>0</v>
      </c>
      <c r="AD39" s="39">
        <f t="shared" si="22"/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46" t="s">
        <v>405</v>
      </c>
      <c r="AL39" s="46" t="s">
        <v>405</v>
      </c>
      <c r="AM39" s="46"/>
    </row>
    <row r="40" spans="1:39" ht="147.75" customHeight="1" x14ac:dyDescent="0.25">
      <c r="A40" s="69" t="s">
        <v>54</v>
      </c>
      <c r="B40" s="70" t="s">
        <v>342</v>
      </c>
      <c r="C40" s="32">
        <v>1</v>
      </c>
      <c r="D40" s="32">
        <v>1</v>
      </c>
      <c r="E40" s="36">
        <f t="shared" si="26"/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36">
        <f t="shared" si="27"/>
        <v>0</v>
      </c>
      <c r="M40" s="15">
        <v>0</v>
      </c>
      <c r="N40" s="15">
        <v>0</v>
      </c>
      <c r="O40" s="15">
        <v>0</v>
      </c>
      <c r="P40" s="15">
        <v>0</v>
      </c>
      <c r="Q40" s="70" t="s">
        <v>391</v>
      </c>
      <c r="R40" s="38">
        <f t="shared" si="28"/>
        <v>6105.9</v>
      </c>
      <c r="S40" s="15">
        <v>0</v>
      </c>
      <c r="T40" s="46">
        <v>6105.9</v>
      </c>
      <c r="U40" s="15">
        <v>0</v>
      </c>
      <c r="V40" s="38">
        <f t="shared" si="29"/>
        <v>6034.5</v>
      </c>
      <c r="W40" s="15">
        <v>0</v>
      </c>
      <c r="X40" s="46">
        <v>6034.5</v>
      </c>
      <c r="Y40" s="15">
        <v>0</v>
      </c>
      <c r="Z40" s="38">
        <f t="shared" si="25"/>
        <v>6034.35</v>
      </c>
      <c r="AA40" s="15">
        <v>0</v>
      </c>
      <c r="AB40" s="46">
        <v>6034.35</v>
      </c>
      <c r="AC40" s="15">
        <v>0</v>
      </c>
      <c r="AD40" s="39">
        <f t="shared" si="22"/>
        <v>0</v>
      </c>
      <c r="AE40" s="46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6" t="s">
        <v>396</v>
      </c>
      <c r="AL40" s="46" t="s">
        <v>396</v>
      </c>
      <c r="AM40" s="15"/>
    </row>
    <row r="41" spans="1:39" ht="335.25" customHeight="1" x14ac:dyDescent="0.25">
      <c r="A41" s="69" t="s">
        <v>54</v>
      </c>
      <c r="B41" s="70" t="s">
        <v>71</v>
      </c>
      <c r="C41" s="32">
        <v>1</v>
      </c>
      <c r="D41" s="32">
        <v>1</v>
      </c>
      <c r="E41" s="36">
        <f t="shared" si="26"/>
        <v>0</v>
      </c>
      <c r="F41" s="15">
        <v>0</v>
      </c>
      <c r="G41" s="15">
        <v>0</v>
      </c>
      <c r="H41" s="15">
        <v>0</v>
      </c>
      <c r="I41" s="15">
        <v>0</v>
      </c>
      <c r="J41" s="15">
        <v>1</v>
      </c>
      <c r="K41" s="15">
        <v>0</v>
      </c>
      <c r="L41" s="36">
        <f t="shared" si="27"/>
        <v>0</v>
      </c>
      <c r="M41" s="15">
        <v>0</v>
      </c>
      <c r="N41" s="15">
        <v>0</v>
      </c>
      <c r="O41" s="15">
        <v>0</v>
      </c>
      <c r="P41" s="15">
        <v>0</v>
      </c>
      <c r="Q41" s="70" t="s">
        <v>392</v>
      </c>
      <c r="R41" s="38">
        <f t="shared" si="28"/>
        <v>3307.37</v>
      </c>
      <c r="S41" s="15">
        <v>0</v>
      </c>
      <c r="T41" s="15">
        <v>3142</v>
      </c>
      <c r="U41" s="15">
        <v>165.37</v>
      </c>
      <c r="V41" s="38">
        <f t="shared" si="29"/>
        <v>3307.37</v>
      </c>
      <c r="W41" s="15">
        <v>0</v>
      </c>
      <c r="X41" s="15">
        <v>3142</v>
      </c>
      <c r="Y41" s="15">
        <v>165.37</v>
      </c>
      <c r="Z41" s="38">
        <f t="shared" si="25"/>
        <v>3307.37</v>
      </c>
      <c r="AA41" s="15">
        <v>0</v>
      </c>
      <c r="AB41" s="15">
        <v>3142</v>
      </c>
      <c r="AC41" s="15">
        <v>165.37</v>
      </c>
      <c r="AD41" s="39">
        <f t="shared" si="22"/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70" t="s">
        <v>366</v>
      </c>
      <c r="AL41" s="70" t="s">
        <v>366</v>
      </c>
      <c r="AM41" s="85"/>
    </row>
    <row r="42" spans="1:39" s="60" customFormat="1" ht="60" x14ac:dyDescent="0.25">
      <c r="A42" s="69" t="s">
        <v>54</v>
      </c>
      <c r="B42" s="70" t="s">
        <v>72</v>
      </c>
      <c r="C42" s="32">
        <v>0</v>
      </c>
      <c r="D42" s="32">
        <v>0</v>
      </c>
      <c r="E42" s="36">
        <f t="shared" si="13"/>
        <v>1</v>
      </c>
      <c r="F42" s="46">
        <v>1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36">
        <f t="shared" si="27"/>
        <v>0</v>
      </c>
      <c r="M42" s="46">
        <v>0</v>
      </c>
      <c r="N42" s="46">
        <v>0</v>
      </c>
      <c r="O42" s="46">
        <v>0</v>
      </c>
      <c r="P42" s="46">
        <v>0</v>
      </c>
      <c r="Q42" s="46"/>
      <c r="R42" s="38">
        <f t="shared" si="28"/>
        <v>0</v>
      </c>
      <c r="S42" s="46">
        <v>0</v>
      </c>
      <c r="T42" s="46">
        <v>0</v>
      </c>
      <c r="U42" s="46">
        <v>0</v>
      </c>
      <c r="V42" s="38">
        <f t="shared" si="29"/>
        <v>0</v>
      </c>
      <c r="W42" s="46">
        <v>0</v>
      </c>
      <c r="X42" s="46">
        <v>0</v>
      </c>
      <c r="Y42" s="46">
        <v>0</v>
      </c>
      <c r="Z42" s="38">
        <f t="shared" si="25"/>
        <v>0</v>
      </c>
      <c r="AA42" s="46">
        <v>0</v>
      </c>
      <c r="AB42" s="46">
        <v>0</v>
      </c>
      <c r="AC42" s="46">
        <v>0</v>
      </c>
      <c r="AD42" s="39">
        <f t="shared" si="22"/>
        <v>0</v>
      </c>
      <c r="AE42" s="46">
        <v>0</v>
      </c>
      <c r="AF42" s="46">
        <v>0</v>
      </c>
      <c r="AG42" s="46">
        <v>0</v>
      </c>
      <c r="AH42" s="46">
        <v>0</v>
      </c>
      <c r="AI42" s="46">
        <v>0</v>
      </c>
      <c r="AJ42" s="46">
        <v>0</v>
      </c>
      <c r="AK42" s="46"/>
      <c r="AL42" s="46"/>
      <c r="AM42" s="46"/>
    </row>
    <row r="43" spans="1:39" s="60" customFormat="1" ht="75.75" customHeight="1" x14ac:dyDescent="0.25">
      <c r="A43" s="69" t="s">
        <v>54</v>
      </c>
      <c r="B43" s="70" t="s">
        <v>73</v>
      </c>
      <c r="C43" s="32">
        <v>0</v>
      </c>
      <c r="D43" s="32">
        <v>0</v>
      </c>
      <c r="E43" s="36">
        <f>SUM(F43:I43)</f>
        <v>1</v>
      </c>
      <c r="F43" s="46">
        <v>1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36">
        <f t="shared" si="27"/>
        <v>0</v>
      </c>
      <c r="M43" s="46">
        <v>0</v>
      </c>
      <c r="N43" s="46">
        <v>0</v>
      </c>
      <c r="O43" s="46">
        <v>0</v>
      </c>
      <c r="P43" s="46">
        <v>0</v>
      </c>
      <c r="Q43" s="46"/>
      <c r="R43" s="38">
        <f t="shared" si="28"/>
        <v>0</v>
      </c>
      <c r="S43" s="46">
        <v>0</v>
      </c>
      <c r="T43" s="46">
        <v>0</v>
      </c>
      <c r="U43" s="46">
        <v>0</v>
      </c>
      <c r="V43" s="38">
        <f t="shared" si="29"/>
        <v>0</v>
      </c>
      <c r="W43" s="46">
        <v>0</v>
      </c>
      <c r="X43" s="46">
        <v>0</v>
      </c>
      <c r="Y43" s="46">
        <v>0</v>
      </c>
      <c r="Z43" s="38">
        <f t="shared" si="25"/>
        <v>0</v>
      </c>
      <c r="AA43" s="46">
        <v>0</v>
      </c>
      <c r="AB43" s="46">
        <v>0</v>
      </c>
      <c r="AC43" s="46">
        <v>0</v>
      </c>
      <c r="AD43" s="39">
        <f t="shared" si="22"/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/>
      <c r="AL43" s="46"/>
      <c r="AM43" s="46"/>
    </row>
    <row r="44" spans="1:39" s="60" customFormat="1" ht="99" customHeight="1" x14ac:dyDescent="0.25">
      <c r="A44" s="69" t="s">
        <v>54</v>
      </c>
      <c r="B44" s="70" t="s">
        <v>74</v>
      </c>
      <c r="C44" s="32">
        <v>1</v>
      </c>
      <c r="D44" s="32">
        <v>1</v>
      </c>
      <c r="E44" s="36">
        <f t="shared" si="13"/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36">
        <f t="shared" si="27"/>
        <v>0</v>
      </c>
      <c r="M44" s="46">
        <v>0</v>
      </c>
      <c r="N44" s="46">
        <v>0</v>
      </c>
      <c r="O44" s="46">
        <v>0</v>
      </c>
      <c r="P44" s="46">
        <v>0</v>
      </c>
      <c r="Q44" s="70" t="s">
        <v>409</v>
      </c>
      <c r="R44" s="38">
        <f t="shared" si="28"/>
        <v>255.57</v>
      </c>
      <c r="S44" s="46">
        <v>242.79</v>
      </c>
      <c r="T44" s="46">
        <v>0</v>
      </c>
      <c r="U44" s="46">
        <v>12.78</v>
      </c>
      <c r="V44" s="38">
        <f t="shared" si="29"/>
        <v>255.57</v>
      </c>
      <c r="W44" s="46">
        <v>242.79</v>
      </c>
      <c r="X44" s="46">
        <v>0</v>
      </c>
      <c r="Y44" s="46">
        <v>12.78</v>
      </c>
      <c r="Z44" s="38">
        <f t="shared" si="25"/>
        <v>255.57</v>
      </c>
      <c r="AA44" s="46">
        <v>242.79</v>
      </c>
      <c r="AB44" s="46">
        <v>0</v>
      </c>
      <c r="AC44" s="46">
        <v>12.78</v>
      </c>
      <c r="AD44" s="39">
        <f t="shared" si="22"/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 t="s">
        <v>367</v>
      </c>
      <c r="AL44" s="46" t="s">
        <v>367</v>
      </c>
      <c r="AM44" s="46"/>
    </row>
    <row r="45" spans="1:39" s="60" customFormat="1" ht="112.5" customHeight="1" x14ac:dyDescent="0.25">
      <c r="A45" s="69" t="s">
        <v>54</v>
      </c>
      <c r="B45" s="72" t="s">
        <v>75</v>
      </c>
      <c r="C45" s="40">
        <v>0</v>
      </c>
      <c r="D45" s="40">
        <v>0</v>
      </c>
      <c r="E45" s="36">
        <f t="shared" ref="E45:E51" si="30">SUM(F45:I45)</f>
        <v>1</v>
      </c>
      <c r="F45" s="46">
        <v>0</v>
      </c>
      <c r="G45" s="46">
        <v>1</v>
      </c>
      <c r="H45" s="46">
        <v>0</v>
      </c>
      <c r="I45" s="46">
        <v>0</v>
      </c>
      <c r="J45" s="46">
        <v>0</v>
      </c>
      <c r="K45" s="46">
        <v>0</v>
      </c>
      <c r="L45" s="36">
        <f t="shared" si="27"/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38">
        <f t="shared" si="28"/>
        <v>0</v>
      </c>
      <c r="S45" s="46">
        <v>0</v>
      </c>
      <c r="T45" s="46">
        <v>0</v>
      </c>
      <c r="U45" s="46">
        <v>0</v>
      </c>
      <c r="V45" s="38">
        <f t="shared" si="29"/>
        <v>0</v>
      </c>
      <c r="W45" s="46">
        <v>0</v>
      </c>
      <c r="X45" s="46">
        <v>0</v>
      </c>
      <c r="Y45" s="46">
        <v>0</v>
      </c>
      <c r="Z45" s="38">
        <f t="shared" si="25"/>
        <v>0</v>
      </c>
      <c r="AA45" s="46">
        <v>0</v>
      </c>
      <c r="AB45" s="46">
        <v>0</v>
      </c>
      <c r="AC45" s="46">
        <v>0</v>
      </c>
      <c r="AD45" s="39">
        <f t="shared" si="22"/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/>
      <c r="AL45" s="46"/>
      <c r="AM45" s="46"/>
    </row>
    <row r="46" spans="1:39" s="60" customFormat="1" ht="93" customHeight="1" x14ac:dyDescent="0.25">
      <c r="A46" s="69" t="s">
        <v>54</v>
      </c>
      <c r="B46" s="70" t="s">
        <v>76</v>
      </c>
      <c r="C46" s="32">
        <v>1</v>
      </c>
      <c r="D46" s="32">
        <v>1</v>
      </c>
      <c r="E46" s="36">
        <f t="shared" si="30"/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36">
        <f t="shared" si="27"/>
        <v>0</v>
      </c>
      <c r="M46" s="46">
        <v>0</v>
      </c>
      <c r="N46" s="46">
        <v>0</v>
      </c>
      <c r="O46" s="46">
        <v>0</v>
      </c>
      <c r="P46" s="46">
        <v>0</v>
      </c>
      <c r="Q46" s="72" t="s">
        <v>352</v>
      </c>
      <c r="R46" s="38">
        <f t="shared" si="28"/>
        <v>608.38</v>
      </c>
      <c r="S46" s="46">
        <v>0</v>
      </c>
      <c r="T46" s="46">
        <v>602.36</v>
      </c>
      <c r="U46" s="46">
        <v>6.02</v>
      </c>
      <c r="V46" s="38">
        <f t="shared" si="29"/>
        <v>608.38</v>
      </c>
      <c r="W46" s="46">
        <v>0</v>
      </c>
      <c r="X46" s="46">
        <v>602.36</v>
      </c>
      <c r="Y46" s="46">
        <v>6.02</v>
      </c>
      <c r="Z46" s="38">
        <f t="shared" si="25"/>
        <v>608.38</v>
      </c>
      <c r="AA46" s="46">
        <v>0</v>
      </c>
      <c r="AB46" s="46">
        <v>602.36</v>
      </c>
      <c r="AC46" s="46">
        <v>6.02</v>
      </c>
      <c r="AD46" s="39">
        <f t="shared" si="22"/>
        <v>0</v>
      </c>
      <c r="AE46" s="46">
        <v>0</v>
      </c>
      <c r="AF46" s="46">
        <v>0</v>
      </c>
      <c r="AG46" s="46">
        <v>0</v>
      </c>
      <c r="AH46" s="46">
        <v>0</v>
      </c>
      <c r="AI46" s="46">
        <v>0</v>
      </c>
      <c r="AJ46" s="46">
        <v>0</v>
      </c>
      <c r="AK46" s="70" t="s">
        <v>365</v>
      </c>
      <c r="AL46" s="70" t="s">
        <v>365</v>
      </c>
      <c r="AM46" s="70"/>
    </row>
    <row r="47" spans="1:39" s="60" customFormat="1" ht="198" customHeight="1" x14ac:dyDescent="0.25">
      <c r="A47" s="69" t="s">
        <v>54</v>
      </c>
      <c r="B47" s="70" t="s">
        <v>77</v>
      </c>
      <c r="C47" s="32">
        <v>1</v>
      </c>
      <c r="D47" s="32">
        <v>1</v>
      </c>
      <c r="E47" s="36">
        <f t="shared" si="30"/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36">
        <f t="shared" si="27"/>
        <v>0</v>
      </c>
      <c r="M47" s="46">
        <v>0</v>
      </c>
      <c r="N47" s="46">
        <v>0</v>
      </c>
      <c r="O47" s="46">
        <v>0</v>
      </c>
      <c r="P47" s="46">
        <v>0</v>
      </c>
      <c r="Q47" s="72" t="s">
        <v>410</v>
      </c>
      <c r="R47" s="38">
        <f t="shared" si="28"/>
        <v>528.63</v>
      </c>
      <c r="S47" s="46">
        <v>0</v>
      </c>
      <c r="T47" s="46">
        <v>528.1</v>
      </c>
      <c r="U47" s="46">
        <v>0.53</v>
      </c>
      <c r="V47" s="38">
        <f t="shared" si="29"/>
        <v>528.63</v>
      </c>
      <c r="W47" s="46">
        <v>0</v>
      </c>
      <c r="X47" s="46">
        <v>528.1</v>
      </c>
      <c r="Y47" s="46">
        <v>0.53</v>
      </c>
      <c r="Z47" s="38">
        <f t="shared" si="25"/>
        <v>528.63</v>
      </c>
      <c r="AA47" s="46">
        <v>0</v>
      </c>
      <c r="AB47" s="46">
        <v>528.1</v>
      </c>
      <c r="AC47" s="46">
        <v>0.53</v>
      </c>
      <c r="AD47" s="39">
        <f t="shared" si="22"/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 t="s">
        <v>368</v>
      </c>
      <c r="AL47" s="46" t="s">
        <v>368</v>
      </c>
      <c r="AM47" s="46"/>
    </row>
    <row r="48" spans="1:39" s="60" customFormat="1" ht="96.75" customHeight="1" x14ac:dyDescent="0.25">
      <c r="A48" s="43" t="s">
        <v>54</v>
      </c>
      <c r="B48" s="35" t="s">
        <v>78</v>
      </c>
      <c r="C48" s="36"/>
      <c r="D48" s="36">
        <f>D49+D50+D51</f>
        <v>1</v>
      </c>
      <c r="E48" s="36">
        <f t="shared" si="30"/>
        <v>2</v>
      </c>
      <c r="F48" s="36">
        <f t="shared" ref="F48:P48" si="31">F49+F50+F51</f>
        <v>2</v>
      </c>
      <c r="G48" s="36">
        <f>G49+G50+G51</f>
        <v>0</v>
      </c>
      <c r="H48" s="36">
        <f t="shared" si="31"/>
        <v>0</v>
      </c>
      <c r="I48" s="36">
        <f>I49+I50+I51</f>
        <v>0</v>
      </c>
      <c r="J48" s="36">
        <f>J49+J50+J51</f>
        <v>0</v>
      </c>
      <c r="K48" s="36">
        <f>K49+K50+K51</f>
        <v>0</v>
      </c>
      <c r="L48" s="36">
        <f t="shared" si="27"/>
        <v>0</v>
      </c>
      <c r="M48" s="36">
        <f>M49+M50+M51</f>
        <v>0</v>
      </c>
      <c r="N48" s="36">
        <f t="shared" si="31"/>
        <v>0</v>
      </c>
      <c r="O48" s="36">
        <f>O49+O50+O51</f>
        <v>0</v>
      </c>
      <c r="P48" s="36">
        <f t="shared" si="31"/>
        <v>0</v>
      </c>
      <c r="Q48" s="37"/>
      <c r="R48" s="44">
        <f>R49+R50+R51</f>
        <v>1813.45</v>
      </c>
      <c r="S48" s="44">
        <f>S49+S50+S51</f>
        <v>0</v>
      </c>
      <c r="T48" s="44">
        <f t="shared" ref="T48:AJ48" si="32">T49+T50+T51</f>
        <v>1624.4</v>
      </c>
      <c r="U48" s="44">
        <f>U49+U50+U51</f>
        <v>189.05</v>
      </c>
      <c r="V48" s="44">
        <f>V49+V50+V51</f>
        <v>1813.45</v>
      </c>
      <c r="W48" s="44">
        <f>W49+W50+W51</f>
        <v>0</v>
      </c>
      <c r="X48" s="44">
        <f t="shared" si="32"/>
        <v>1624.4</v>
      </c>
      <c r="Y48" s="44">
        <f t="shared" si="32"/>
        <v>189.05</v>
      </c>
      <c r="Z48" s="44">
        <f>Z49+Z50+Z51</f>
        <v>1813.45</v>
      </c>
      <c r="AA48" s="44">
        <f>AA49+AA50+AA51</f>
        <v>0</v>
      </c>
      <c r="AB48" s="44">
        <f t="shared" si="32"/>
        <v>1624.4</v>
      </c>
      <c r="AC48" s="44">
        <f t="shared" si="32"/>
        <v>189.05</v>
      </c>
      <c r="AD48" s="45">
        <f t="shared" si="22"/>
        <v>0</v>
      </c>
      <c r="AE48" s="36">
        <f>AE49+AE50+AE51</f>
        <v>0</v>
      </c>
      <c r="AF48" s="36">
        <f t="shared" si="32"/>
        <v>0</v>
      </c>
      <c r="AG48" s="36">
        <f t="shared" si="32"/>
        <v>0</v>
      </c>
      <c r="AH48" s="36">
        <f t="shared" si="32"/>
        <v>0</v>
      </c>
      <c r="AI48" s="36">
        <f t="shared" si="32"/>
        <v>0</v>
      </c>
      <c r="AJ48" s="36">
        <f t="shared" si="32"/>
        <v>0</v>
      </c>
      <c r="AK48" s="37"/>
      <c r="AL48" s="37"/>
      <c r="AM48" s="37"/>
    </row>
    <row r="49" spans="1:39" s="60" customFormat="1" ht="107.25" customHeight="1" x14ac:dyDescent="0.25">
      <c r="A49" s="12" t="s">
        <v>54</v>
      </c>
      <c r="B49" s="70" t="s">
        <v>79</v>
      </c>
      <c r="C49" s="32">
        <v>1</v>
      </c>
      <c r="D49" s="32">
        <v>1</v>
      </c>
      <c r="E49" s="36">
        <f t="shared" si="30"/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36">
        <f t="shared" si="27"/>
        <v>0</v>
      </c>
      <c r="M49" s="46">
        <v>0</v>
      </c>
      <c r="N49" s="46">
        <v>0</v>
      </c>
      <c r="O49" s="46">
        <v>0</v>
      </c>
      <c r="P49" s="46">
        <v>0</v>
      </c>
      <c r="Q49" s="72" t="s">
        <v>353</v>
      </c>
      <c r="R49" s="38">
        <f t="shared" ref="R49:R51" si="33">SUM(S49:U49)</f>
        <v>1813.45</v>
      </c>
      <c r="S49" s="46">
        <v>0</v>
      </c>
      <c r="T49" s="46">
        <v>1624.4</v>
      </c>
      <c r="U49" s="46">
        <v>189.05</v>
      </c>
      <c r="V49" s="38">
        <f t="shared" ref="V49:V51" si="34">SUM(W49:Y49)</f>
        <v>1813.45</v>
      </c>
      <c r="W49" s="46">
        <v>0</v>
      </c>
      <c r="X49" s="46">
        <v>1624.4</v>
      </c>
      <c r="Y49" s="46">
        <v>189.05</v>
      </c>
      <c r="Z49" s="38">
        <f t="shared" ref="Z49:Z51" si="35">SUM(AA49:AC49)</f>
        <v>1813.45</v>
      </c>
      <c r="AA49" s="46">
        <v>0</v>
      </c>
      <c r="AB49" s="46">
        <v>1624.4</v>
      </c>
      <c r="AC49" s="46">
        <v>189.05</v>
      </c>
      <c r="AD49" s="39">
        <f t="shared" si="22"/>
        <v>0</v>
      </c>
      <c r="AE49" s="46">
        <v>0</v>
      </c>
      <c r="AF49" s="46">
        <v>0</v>
      </c>
      <c r="AG49" s="46">
        <v>0</v>
      </c>
      <c r="AH49" s="46">
        <v>0</v>
      </c>
      <c r="AI49" s="46">
        <v>0</v>
      </c>
      <c r="AJ49" s="46">
        <v>0</v>
      </c>
      <c r="AK49" s="70" t="s">
        <v>369</v>
      </c>
      <c r="AL49" s="70" t="s">
        <v>370</v>
      </c>
      <c r="AM49" s="46"/>
    </row>
    <row r="50" spans="1:39" s="60" customFormat="1" ht="70.5" customHeight="1" x14ac:dyDescent="0.25">
      <c r="A50" s="12" t="s">
        <v>54</v>
      </c>
      <c r="B50" s="70" t="s">
        <v>80</v>
      </c>
      <c r="C50" s="32">
        <v>0</v>
      </c>
      <c r="D50" s="32">
        <v>0</v>
      </c>
      <c r="E50" s="36">
        <f t="shared" si="30"/>
        <v>1</v>
      </c>
      <c r="F50" s="46">
        <v>1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36">
        <f t="shared" si="14"/>
        <v>0</v>
      </c>
      <c r="M50" s="46">
        <v>0</v>
      </c>
      <c r="N50" s="46">
        <v>0</v>
      </c>
      <c r="O50" s="46">
        <v>0</v>
      </c>
      <c r="P50" s="46">
        <v>0</v>
      </c>
      <c r="Q50" s="46"/>
      <c r="R50" s="38">
        <f t="shared" si="33"/>
        <v>0</v>
      </c>
      <c r="S50" s="46">
        <v>0</v>
      </c>
      <c r="T50" s="46">
        <v>0</v>
      </c>
      <c r="U50" s="46">
        <v>0</v>
      </c>
      <c r="V50" s="38">
        <f t="shared" si="34"/>
        <v>0</v>
      </c>
      <c r="W50" s="46">
        <v>0</v>
      </c>
      <c r="X50" s="46">
        <v>0</v>
      </c>
      <c r="Y50" s="46">
        <v>0</v>
      </c>
      <c r="Z50" s="38">
        <f t="shared" si="35"/>
        <v>0</v>
      </c>
      <c r="AA50" s="46">
        <v>0</v>
      </c>
      <c r="AB50" s="46">
        <v>0</v>
      </c>
      <c r="AC50" s="46">
        <v>0</v>
      </c>
      <c r="AD50" s="39">
        <f t="shared" si="22"/>
        <v>0</v>
      </c>
      <c r="AE50" s="46">
        <v>0</v>
      </c>
      <c r="AF50" s="46">
        <v>0</v>
      </c>
      <c r="AG50" s="46">
        <v>0</v>
      </c>
      <c r="AH50" s="46">
        <v>0</v>
      </c>
      <c r="AI50" s="46">
        <v>0</v>
      </c>
      <c r="AJ50" s="46">
        <v>0</v>
      </c>
      <c r="AK50" s="46"/>
      <c r="AL50" s="46"/>
      <c r="AM50" s="46"/>
    </row>
    <row r="51" spans="1:39" s="60" customFormat="1" ht="75.75" customHeight="1" x14ac:dyDescent="0.25">
      <c r="A51" s="12" t="s">
        <v>54</v>
      </c>
      <c r="B51" s="70" t="s">
        <v>81</v>
      </c>
      <c r="C51" s="32">
        <v>0</v>
      </c>
      <c r="D51" s="32">
        <v>0</v>
      </c>
      <c r="E51" s="36">
        <f t="shared" si="30"/>
        <v>1</v>
      </c>
      <c r="F51" s="46">
        <v>1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36">
        <f t="shared" si="14"/>
        <v>0</v>
      </c>
      <c r="M51" s="46">
        <v>0</v>
      </c>
      <c r="N51" s="46">
        <v>0</v>
      </c>
      <c r="O51" s="46">
        <v>0</v>
      </c>
      <c r="P51" s="46">
        <v>0</v>
      </c>
      <c r="Q51" s="46"/>
      <c r="R51" s="38">
        <f t="shared" si="33"/>
        <v>0</v>
      </c>
      <c r="S51" s="46">
        <v>0</v>
      </c>
      <c r="T51" s="46">
        <v>0</v>
      </c>
      <c r="U51" s="46">
        <v>0</v>
      </c>
      <c r="V51" s="38">
        <f t="shared" si="34"/>
        <v>0</v>
      </c>
      <c r="W51" s="46">
        <v>0</v>
      </c>
      <c r="X51" s="46">
        <v>0</v>
      </c>
      <c r="Y51" s="46">
        <v>0</v>
      </c>
      <c r="Z51" s="38">
        <f t="shared" si="35"/>
        <v>0</v>
      </c>
      <c r="AA51" s="46">
        <v>0</v>
      </c>
      <c r="AB51" s="46">
        <v>0</v>
      </c>
      <c r="AC51" s="46">
        <v>0</v>
      </c>
      <c r="AD51" s="39">
        <f t="shared" si="22"/>
        <v>0</v>
      </c>
      <c r="AE51" s="46">
        <v>0</v>
      </c>
      <c r="AF51" s="46">
        <v>0</v>
      </c>
      <c r="AG51" s="46">
        <v>0</v>
      </c>
      <c r="AH51" s="46">
        <v>0</v>
      </c>
      <c r="AI51" s="46">
        <v>0</v>
      </c>
      <c r="AJ51" s="46">
        <v>0</v>
      </c>
      <c r="AK51" s="46"/>
      <c r="AL51" s="46"/>
      <c r="AM51" s="46"/>
    </row>
    <row r="52" spans="1:39" x14ac:dyDescent="0.25">
      <c r="A52" s="16" t="s">
        <v>54</v>
      </c>
      <c r="B52" s="17" t="s">
        <v>82</v>
      </c>
      <c r="C52" s="18"/>
      <c r="D52" s="18"/>
      <c r="E52" s="18">
        <f t="shared" si="13"/>
        <v>0</v>
      </c>
      <c r="F52" s="19"/>
      <c r="G52" s="19"/>
      <c r="H52" s="19"/>
      <c r="I52" s="19"/>
      <c r="J52" s="19"/>
      <c r="K52" s="19"/>
      <c r="L52" s="18">
        <f t="shared" si="14"/>
        <v>0</v>
      </c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29">
        <f t="shared" si="18"/>
        <v>0</v>
      </c>
      <c r="AE52" s="19"/>
      <c r="AF52" s="19"/>
      <c r="AG52" s="19"/>
      <c r="AH52" s="19"/>
      <c r="AI52" s="19"/>
      <c r="AJ52" s="19"/>
      <c r="AK52" s="19"/>
      <c r="AL52" s="19"/>
      <c r="AM52" s="19"/>
    </row>
    <row r="53" spans="1:39" ht="42.75" x14ac:dyDescent="0.25">
      <c r="A53" s="16" t="s">
        <v>54</v>
      </c>
      <c r="B53" s="17" t="s">
        <v>83</v>
      </c>
      <c r="C53" s="18"/>
      <c r="D53" s="18"/>
      <c r="E53" s="18">
        <f t="shared" si="13"/>
        <v>0</v>
      </c>
      <c r="F53" s="19"/>
      <c r="G53" s="19"/>
      <c r="H53" s="19"/>
      <c r="I53" s="19"/>
      <c r="J53" s="19"/>
      <c r="K53" s="19"/>
      <c r="L53" s="18">
        <f t="shared" si="14"/>
        <v>0</v>
      </c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29">
        <f t="shared" si="18"/>
        <v>0</v>
      </c>
      <c r="AE53" s="19"/>
      <c r="AF53" s="19"/>
      <c r="AG53" s="19"/>
      <c r="AH53" s="19"/>
      <c r="AI53" s="19"/>
      <c r="AJ53" s="19"/>
      <c r="AK53" s="19"/>
      <c r="AL53" s="19"/>
      <c r="AM53" s="19"/>
    </row>
    <row r="54" spans="1:39" ht="28.5" x14ac:dyDescent="0.25">
      <c r="A54" s="16" t="s">
        <v>54</v>
      </c>
      <c r="B54" s="17" t="s">
        <v>84</v>
      </c>
      <c r="C54" s="18"/>
      <c r="D54" s="18"/>
      <c r="E54" s="18">
        <f t="shared" si="13"/>
        <v>0</v>
      </c>
      <c r="F54" s="19"/>
      <c r="G54" s="19"/>
      <c r="H54" s="19"/>
      <c r="I54" s="19"/>
      <c r="J54" s="19"/>
      <c r="K54" s="19"/>
      <c r="L54" s="18">
        <f t="shared" si="14"/>
        <v>0</v>
      </c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29">
        <f t="shared" si="18"/>
        <v>0</v>
      </c>
      <c r="AE54" s="19"/>
      <c r="AF54" s="19"/>
      <c r="AG54" s="19"/>
      <c r="AH54" s="19"/>
      <c r="AI54" s="19"/>
      <c r="AJ54" s="19"/>
      <c r="AK54" s="19"/>
      <c r="AL54" s="19"/>
      <c r="AM54" s="19"/>
    </row>
    <row r="55" spans="1:39" ht="78.75" customHeight="1" x14ac:dyDescent="0.25">
      <c r="A55" s="6" t="s">
        <v>85</v>
      </c>
      <c r="B55" s="7" t="s">
        <v>86</v>
      </c>
      <c r="C55" s="26"/>
      <c r="D55" s="26"/>
      <c r="E55" s="26">
        <f t="shared" si="13"/>
        <v>0</v>
      </c>
      <c r="F55" s="11"/>
      <c r="G55" s="11"/>
      <c r="H55" s="11"/>
      <c r="I55" s="11"/>
      <c r="J55" s="11"/>
      <c r="K55" s="11"/>
      <c r="L55" s="26">
        <f t="shared" si="14"/>
        <v>0</v>
      </c>
      <c r="M55" s="11"/>
      <c r="N55" s="11"/>
      <c r="O55" s="11"/>
      <c r="P55" s="11"/>
      <c r="Q55" s="11"/>
      <c r="R55" s="28">
        <f>R57+R58+R59+R60+R61+R62</f>
        <v>0</v>
      </c>
      <c r="S55" s="28">
        <f t="shared" ref="S55:AC55" si="36">S57+S58+S59+S60+S61+S62</f>
        <v>0</v>
      </c>
      <c r="T55" s="28">
        <f t="shared" si="36"/>
        <v>0</v>
      </c>
      <c r="U55" s="28">
        <f t="shared" si="36"/>
        <v>0</v>
      </c>
      <c r="V55" s="28">
        <f>V57+V58+V59+V60+V61+V62</f>
        <v>0</v>
      </c>
      <c r="W55" s="28">
        <f t="shared" si="36"/>
        <v>0</v>
      </c>
      <c r="X55" s="28">
        <f t="shared" si="36"/>
        <v>0</v>
      </c>
      <c r="Y55" s="28">
        <f t="shared" si="36"/>
        <v>0</v>
      </c>
      <c r="Z55" s="28">
        <f>Z57+Z58+Z59+Z60+Z61+Z62</f>
        <v>0</v>
      </c>
      <c r="AA55" s="28">
        <f t="shared" si="36"/>
        <v>0</v>
      </c>
      <c r="AB55" s="28">
        <f t="shared" si="36"/>
        <v>0</v>
      </c>
      <c r="AC55" s="28">
        <f t="shared" si="36"/>
        <v>0</v>
      </c>
      <c r="AD55" s="27">
        <f t="shared" si="18"/>
        <v>0</v>
      </c>
      <c r="AE55" s="11"/>
      <c r="AF55" s="11"/>
      <c r="AG55" s="11"/>
      <c r="AH55" s="11"/>
      <c r="AI55" s="11"/>
      <c r="AJ55" s="11"/>
      <c r="AK55" s="11"/>
      <c r="AL55" s="11"/>
      <c r="AM55" s="11"/>
    </row>
    <row r="56" spans="1:39" ht="15" customHeight="1" x14ac:dyDescent="0.25">
      <c r="A56" s="12" t="s">
        <v>85</v>
      </c>
      <c r="B56" s="13" t="s">
        <v>42</v>
      </c>
      <c r="C56" s="14"/>
      <c r="D56" s="14"/>
      <c r="E56" s="14">
        <f t="shared" si="13"/>
        <v>0</v>
      </c>
      <c r="F56" s="15"/>
      <c r="G56" s="15"/>
      <c r="H56" s="15"/>
      <c r="I56" s="15"/>
      <c r="J56" s="15"/>
      <c r="K56" s="15"/>
      <c r="L56" s="14">
        <f t="shared" si="14"/>
        <v>0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33">
        <f t="shared" si="18"/>
        <v>0</v>
      </c>
      <c r="AE56" s="15"/>
      <c r="AF56" s="15"/>
      <c r="AG56" s="15"/>
      <c r="AH56" s="15"/>
      <c r="AI56" s="15"/>
      <c r="AJ56" s="15"/>
      <c r="AK56" s="15"/>
      <c r="AL56" s="15"/>
      <c r="AM56" s="15"/>
    </row>
    <row r="57" spans="1:39" ht="42.75" x14ac:dyDescent="0.25">
      <c r="A57" s="16" t="s">
        <v>85</v>
      </c>
      <c r="B57" s="17" t="s">
        <v>87</v>
      </c>
      <c r="C57" s="18"/>
      <c r="D57" s="18"/>
      <c r="E57" s="18">
        <f t="shared" si="13"/>
        <v>0</v>
      </c>
      <c r="F57" s="19"/>
      <c r="G57" s="19"/>
      <c r="H57" s="19"/>
      <c r="I57" s="19"/>
      <c r="J57" s="19"/>
      <c r="K57" s="19"/>
      <c r="L57" s="18">
        <f t="shared" si="14"/>
        <v>0</v>
      </c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29">
        <f t="shared" si="18"/>
        <v>0</v>
      </c>
      <c r="AE57" s="19"/>
      <c r="AF57" s="19"/>
      <c r="AG57" s="19"/>
      <c r="AH57" s="19"/>
      <c r="AI57" s="19"/>
      <c r="AJ57" s="19"/>
      <c r="AK57" s="19"/>
      <c r="AL57" s="19"/>
      <c r="AM57" s="19"/>
    </row>
    <row r="58" spans="1:39" ht="44.25" customHeight="1" x14ac:dyDescent="0.25">
      <c r="A58" s="16" t="s">
        <v>85</v>
      </c>
      <c r="B58" s="17" t="s">
        <v>88</v>
      </c>
      <c r="C58" s="18"/>
      <c r="D58" s="18"/>
      <c r="E58" s="18">
        <f t="shared" si="13"/>
        <v>0</v>
      </c>
      <c r="F58" s="19"/>
      <c r="G58" s="19"/>
      <c r="H58" s="19"/>
      <c r="I58" s="19"/>
      <c r="J58" s="19"/>
      <c r="K58" s="19"/>
      <c r="L58" s="18">
        <f t="shared" si="14"/>
        <v>0</v>
      </c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29">
        <f t="shared" si="18"/>
        <v>0</v>
      </c>
      <c r="AE58" s="19"/>
      <c r="AF58" s="19"/>
      <c r="AG58" s="19"/>
      <c r="AH58" s="19"/>
      <c r="AI58" s="19"/>
      <c r="AJ58" s="19"/>
      <c r="AK58" s="19"/>
      <c r="AL58" s="19"/>
      <c r="AM58" s="19"/>
    </row>
    <row r="59" spans="1:39" x14ac:dyDescent="0.25">
      <c r="A59" s="16" t="s">
        <v>85</v>
      </c>
      <c r="B59" s="17" t="s">
        <v>89</v>
      </c>
      <c r="C59" s="18"/>
      <c r="D59" s="18"/>
      <c r="E59" s="18">
        <f t="shared" si="13"/>
        <v>0</v>
      </c>
      <c r="F59" s="19"/>
      <c r="G59" s="19"/>
      <c r="H59" s="19"/>
      <c r="I59" s="19"/>
      <c r="J59" s="19"/>
      <c r="K59" s="19"/>
      <c r="L59" s="18">
        <f t="shared" si="14"/>
        <v>0</v>
      </c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29">
        <f t="shared" si="18"/>
        <v>0</v>
      </c>
      <c r="AE59" s="19"/>
      <c r="AF59" s="19"/>
      <c r="AG59" s="19"/>
      <c r="AH59" s="19"/>
      <c r="AI59" s="19"/>
      <c r="AJ59" s="19"/>
      <c r="AK59" s="19"/>
      <c r="AL59" s="19"/>
      <c r="AM59" s="19"/>
    </row>
    <row r="60" spans="1:39" ht="42.75" x14ac:dyDescent="0.25">
      <c r="A60" s="16" t="s">
        <v>85</v>
      </c>
      <c r="B60" s="17" t="s">
        <v>90</v>
      </c>
      <c r="C60" s="18"/>
      <c r="D60" s="18"/>
      <c r="E60" s="18">
        <f t="shared" si="13"/>
        <v>0</v>
      </c>
      <c r="F60" s="19"/>
      <c r="G60" s="19"/>
      <c r="H60" s="19"/>
      <c r="I60" s="19"/>
      <c r="J60" s="19"/>
      <c r="K60" s="19"/>
      <c r="L60" s="18">
        <f t="shared" si="14"/>
        <v>0</v>
      </c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29">
        <f t="shared" si="18"/>
        <v>0</v>
      </c>
      <c r="AE60" s="19"/>
      <c r="AF60" s="19"/>
      <c r="AG60" s="19"/>
      <c r="AH60" s="19"/>
      <c r="AI60" s="19"/>
      <c r="AJ60" s="19"/>
      <c r="AK60" s="19"/>
      <c r="AL60" s="19"/>
      <c r="AM60" s="19"/>
    </row>
    <row r="61" spans="1:39" ht="28.5" x14ac:dyDescent="0.25">
      <c r="A61" s="16" t="s">
        <v>85</v>
      </c>
      <c r="B61" s="17" t="s">
        <v>91</v>
      </c>
      <c r="C61" s="18"/>
      <c r="D61" s="18"/>
      <c r="E61" s="18">
        <f t="shared" si="13"/>
        <v>0</v>
      </c>
      <c r="F61" s="19"/>
      <c r="G61" s="19"/>
      <c r="H61" s="19"/>
      <c r="I61" s="19"/>
      <c r="J61" s="19"/>
      <c r="K61" s="19"/>
      <c r="L61" s="18">
        <f t="shared" si="14"/>
        <v>0</v>
      </c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29">
        <f t="shared" si="18"/>
        <v>0</v>
      </c>
      <c r="AE61" s="19"/>
      <c r="AF61" s="19"/>
      <c r="AG61" s="19"/>
      <c r="AH61" s="19"/>
      <c r="AI61" s="19"/>
      <c r="AJ61" s="19"/>
      <c r="AK61" s="19"/>
      <c r="AL61" s="19"/>
      <c r="AM61" s="19"/>
    </row>
    <row r="62" spans="1:39" ht="65.25" customHeight="1" x14ac:dyDescent="0.25">
      <c r="A62" s="16" t="s">
        <v>85</v>
      </c>
      <c r="B62" s="17" t="s">
        <v>92</v>
      </c>
      <c r="C62" s="18"/>
      <c r="D62" s="18"/>
      <c r="E62" s="18">
        <f t="shared" si="13"/>
        <v>0</v>
      </c>
      <c r="F62" s="19"/>
      <c r="G62" s="19"/>
      <c r="H62" s="19"/>
      <c r="I62" s="19"/>
      <c r="J62" s="19"/>
      <c r="K62" s="19"/>
      <c r="L62" s="18">
        <f t="shared" si="14"/>
        <v>0</v>
      </c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29">
        <f t="shared" si="18"/>
        <v>0</v>
      </c>
      <c r="AE62" s="19"/>
      <c r="AF62" s="19"/>
      <c r="AG62" s="19"/>
      <c r="AH62" s="19"/>
      <c r="AI62" s="19"/>
      <c r="AJ62" s="19"/>
      <c r="AK62" s="19"/>
      <c r="AL62" s="19"/>
      <c r="AM62" s="19"/>
    </row>
    <row r="63" spans="1:39" ht="112.5" customHeight="1" x14ac:dyDescent="0.25">
      <c r="A63" s="6" t="s">
        <v>93</v>
      </c>
      <c r="B63" s="7" t="s">
        <v>94</v>
      </c>
      <c r="C63" s="26">
        <f>IF(D63&gt;0,1,0)</f>
        <v>1</v>
      </c>
      <c r="D63" s="26">
        <f>D65+D72+D76+D77+D78+D81</f>
        <v>2</v>
      </c>
      <c r="E63" s="26">
        <f>SUM(F63:I63)</f>
        <v>7</v>
      </c>
      <c r="F63" s="26">
        <f t="shared" ref="F63:P63" si="37">F65+F72+F76+F77+F78+F81</f>
        <v>0</v>
      </c>
      <c r="G63" s="26">
        <f t="shared" si="37"/>
        <v>6</v>
      </c>
      <c r="H63" s="26">
        <f t="shared" si="37"/>
        <v>1</v>
      </c>
      <c r="I63" s="26">
        <f t="shared" si="37"/>
        <v>0</v>
      </c>
      <c r="J63" s="26">
        <f t="shared" si="37"/>
        <v>2</v>
      </c>
      <c r="K63" s="26">
        <f t="shared" si="37"/>
        <v>0</v>
      </c>
      <c r="L63" s="26">
        <f>SUM(M63:P63)</f>
        <v>0</v>
      </c>
      <c r="M63" s="26">
        <f t="shared" si="37"/>
        <v>0</v>
      </c>
      <c r="N63" s="26">
        <f t="shared" si="37"/>
        <v>0</v>
      </c>
      <c r="O63" s="26">
        <f t="shared" si="37"/>
        <v>0</v>
      </c>
      <c r="P63" s="26">
        <f t="shared" si="37"/>
        <v>0</v>
      </c>
      <c r="Q63" s="11"/>
      <c r="R63" s="28">
        <f>R65+R72+R76+R77+R78+R81</f>
        <v>43455.11</v>
      </c>
      <c r="S63" s="28">
        <f t="shared" ref="S63:AJ63" si="38">S65+S72+S76+S77+S78+S81</f>
        <v>0</v>
      </c>
      <c r="T63" s="28">
        <f t="shared" si="38"/>
        <v>42948.3</v>
      </c>
      <c r="U63" s="28">
        <f t="shared" si="38"/>
        <v>506.81000000000006</v>
      </c>
      <c r="V63" s="28">
        <f>V65+V72+V76+V77+V78+V81</f>
        <v>40440.910000000003</v>
      </c>
      <c r="W63" s="28">
        <f t="shared" si="38"/>
        <v>0</v>
      </c>
      <c r="X63" s="28">
        <f t="shared" si="38"/>
        <v>39964.199999999997</v>
      </c>
      <c r="Y63" s="28">
        <f t="shared" si="38"/>
        <v>476.71000000000004</v>
      </c>
      <c r="Z63" s="28">
        <f>Z65+Z72+Z76+Z77+Z78+Z81</f>
        <v>40440.910000000003</v>
      </c>
      <c r="AA63" s="28">
        <f t="shared" si="38"/>
        <v>0</v>
      </c>
      <c r="AB63" s="28">
        <f t="shared" si="38"/>
        <v>39964.199999999997</v>
      </c>
      <c r="AC63" s="28">
        <f t="shared" si="38"/>
        <v>476.71000000000004</v>
      </c>
      <c r="AD63" s="27">
        <f t="shared" si="18"/>
        <v>1</v>
      </c>
      <c r="AE63" s="26">
        <f t="shared" si="38"/>
        <v>1</v>
      </c>
      <c r="AF63" s="26">
        <f t="shared" si="38"/>
        <v>0</v>
      </c>
      <c r="AG63" s="26">
        <f t="shared" si="38"/>
        <v>0</v>
      </c>
      <c r="AH63" s="26">
        <f t="shared" si="38"/>
        <v>0</v>
      </c>
      <c r="AI63" s="26">
        <f t="shared" si="38"/>
        <v>0</v>
      </c>
      <c r="AJ63" s="26">
        <f t="shared" si="38"/>
        <v>0</v>
      </c>
      <c r="AK63" s="11"/>
      <c r="AL63" s="11"/>
      <c r="AM63" s="11"/>
    </row>
    <row r="64" spans="1:39" ht="15" customHeight="1" x14ac:dyDescent="0.25">
      <c r="A64" s="12" t="s">
        <v>93</v>
      </c>
      <c r="B64" s="13" t="s">
        <v>42</v>
      </c>
      <c r="C64" s="14"/>
      <c r="D64" s="14"/>
      <c r="E64" s="14"/>
      <c r="F64" s="15"/>
      <c r="G64" s="15"/>
      <c r="H64" s="15"/>
      <c r="I64" s="15"/>
      <c r="J64" s="15"/>
      <c r="K64" s="15"/>
      <c r="L64" s="14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</row>
    <row r="65" spans="1:39" ht="64.5" customHeight="1" x14ac:dyDescent="0.25">
      <c r="A65" s="16" t="s">
        <v>93</v>
      </c>
      <c r="B65" s="17" t="s">
        <v>95</v>
      </c>
      <c r="C65" s="18"/>
      <c r="D65" s="18">
        <f>D67+D68+D69+D70+D71</f>
        <v>1</v>
      </c>
      <c r="E65" s="18">
        <f>SUM(F65:I65)</f>
        <v>4</v>
      </c>
      <c r="F65" s="18">
        <f t="shared" ref="F65:O65" si="39">F67+F68+F69+F70+F71</f>
        <v>0</v>
      </c>
      <c r="G65" s="18">
        <f t="shared" si="39"/>
        <v>4</v>
      </c>
      <c r="H65" s="18">
        <f t="shared" si="39"/>
        <v>0</v>
      </c>
      <c r="I65" s="18">
        <f t="shared" si="39"/>
        <v>0</v>
      </c>
      <c r="J65" s="18">
        <f t="shared" si="39"/>
        <v>1</v>
      </c>
      <c r="K65" s="18">
        <f t="shared" si="39"/>
        <v>0</v>
      </c>
      <c r="L65" s="18">
        <f>SUM(M65:P65)</f>
        <v>0</v>
      </c>
      <c r="M65" s="18">
        <f t="shared" si="39"/>
        <v>0</v>
      </c>
      <c r="N65" s="18">
        <f t="shared" si="39"/>
        <v>0</v>
      </c>
      <c r="O65" s="18">
        <f t="shared" si="39"/>
        <v>0</v>
      </c>
      <c r="P65" s="18">
        <f>P67+P68+P69+P70+P71</f>
        <v>0</v>
      </c>
      <c r="Q65" s="19"/>
      <c r="R65" s="20">
        <f>R67+R68+R69+R70+R71</f>
        <v>24236.7</v>
      </c>
      <c r="S65" s="20">
        <f t="shared" ref="S65:AJ65" si="40">S67+S68+S69+S70+S71</f>
        <v>0</v>
      </c>
      <c r="T65" s="20">
        <f t="shared" si="40"/>
        <v>23994.3</v>
      </c>
      <c r="U65" s="20">
        <f t="shared" si="40"/>
        <v>242.4</v>
      </c>
      <c r="V65" s="20">
        <f>V67+V68+V69+V70+V71</f>
        <v>21222.5</v>
      </c>
      <c r="W65" s="20">
        <f t="shared" si="40"/>
        <v>0</v>
      </c>
      <c r="X65" s="20">
        <f t="shared" si="40"/>
        <v>21010.2</v>
      </c>
      <c r="Y65" s="20">
        <f t="shared" si="40"/>
        <v>212.3</v>
      </c>
      <c r="Z65" s="20">
        <f>Z67+Z68+Z69+Z70+Z71</f>
        <v>21222.5</v>
      </c>
      <c r="AA65" s="20">
        <f t="shared" si="40"/>
        <v>0</v>
      </c>
      <c r="AB65" s="20">
        <f t="shared" si="40"/>
        <v>21010.2</v>
      </c>
      <c r="AC65" s="20">
        <f t="shared" si="40"/>
        <v>212.3</v>
      </c>
      <c r="AD65" s="18">
        <f t="shared" si="18"/>
        <v>1</v>
      </c>
      <c r="AE65" s="18">
        <f t="shared" si="40"/>
        <v>1</v>
      </c>
      <c r="AF65" s="18">
        <f t="shared" si="40"/>
        <v>0</v>
      </c>
      <c r="AG65" s="18">
        <f t="shared" si="40"/>
        <v>0</v>
      </c>
      <c r="AH65" s="18">
        <f t="shared" si="40"/>
        <v>0</v>
      </c>
      <c r="AI65" s="18">
        <f t="shared" si="40"/>
        <v>0</v>
      </c>
      <c r="AJ65" s="18">
        <f t="shared" si="40"/>
        <v>0</v>
      </c>
      <c r="AK65" s="19"/>
      <c r="AL65" s="19"/>
      <c r="AM65" s="19"/>
    </row>
    <row r="66" spans="1:39" ht="18" customHeight="1" x14ac:dyDescent="0.25">
      <c r="A66" s="12" t="s">
        <v>93</v>
      </c>
      <c r="B66" s="30" t="s">
        <v>44</v>
      </c>
      <c r="C66" s="31"/>
      <c r="D66" s="31"/>
      <c r="E66" s="31"/>
      <c r="F66" s="15"/>
      <c r="G66" s="15"/>
      <c r="H66" s="15"/>
      <c r="I66" s="15"/>
      <c r="J66" s="15"/>
      <c r="K66" s="15"/>
      <c r="L66" s="31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</row>
    <row r="67" spans="1:39" s="60" customFormat="1" ht="264.75" customHeight="1" x14ac:dyDescent="0.25">
      <c r="A67" s="12" t="s">
        <v>93</v>
      </c>
      <c r="B67" s="70" t="s">
        <v>96</v>
      </c>
      <c r="C67" s="32">
        <v>1</v>
      </c>
      <c r="D67" s="32">
        <v>1</v>
      </c>
      <c r="E67" s="36">
        <f t="shared" ref="E67:E72" si="41">SUM(F67:I67)</f>
        <v>0</v>
      </c>
      <c r="F67" s="46">
        <v>0</v>
      </c>
      <c r="G67" s="46">
        <v>0</v>
      </c>
      <c r="H67" s="46">
        <v>0</v>
      </c>
      <c r="I67" s="46">
        <v>0</v>
      </c>
      <c r="J67" s="46">
        <v>1</v>
      </c>
      <c r="K67" s="46">
        <v>0</v>
      </c>
      <c r="L67" s="36">
        <f t="shared" ref="L67:L72" si="42">SUM(M67:P67)</f>
        <v>0</v>
      </c>
      <c r="M67" s="46">
        <v>0</v>
      </c>
      <c r="N67" s="46">
        <v>0</v>
      </c>
      <c r="O67" s="46">
        <v>0</v>
      </c>
      <c r="P67" s="46">
        <v>0</v>
      </c>
      <c r="Q67" s="70" t="s">
        <v>354</v>
      </c>
      <c r="R67" s="36">
        <f t="shared" ref="R67:R71" si="43">SUM(S67:U67)</f>
        <v>24236.7</v>
      </c>
      <c r="S67" s="46">
        <v>0</v>
      </c>
      <c r="T67" s="46">
        <v>23994.3</v>
      </c>
      <c r="U67" s="46">
        <v>242.4</v>
      </c>
      <c r="V67" s="36">
        <f t="shared" ref="V67:V71" si="44">SUM(W67:Y67)</f>
        <v>21222.5</v>
      </c>
      <c r="W67" s="46">
        <v>0</v>
      </c>
      <c r="X67" s="46">
        <v>21010.2</v>
      </c>
      <c r="Y67" s="46">
        <v>212.3</v>
      </c>
      <c r="Z67" s="36">
        <f t="shared" ref="Z67:Z71" si="45">SUM(AA67:AC67)</f>
        <v>21222.5</v>
      </c>
      <c r="AA67" s="46">
        <v>0</v>
      </c>
      <c r="AB67" s="46">
        <v>21010.2</v>
      </c>
      <c r="AC67" s="46">
        <v>212.3</v>
      </c>
      <c r="AD67" s="36">
        <f t="shared" si="18"/>
        <v>1</v>
      </c>
      <c r="AE67" s="88">
        <v>1</v>
      </c>
      <c r="AF67" s="88">
        <v>0</v>
      </c>
      <c r="AG67" s="88">
        <v>0</v>
      </c>
      <c r="AH67" s="88">
        <v>0</v>
      </c>
      <c r="AI67" s="88">
        <v>0</v>
      </c>
      <c r="AJ67" s="88">
        <v>0</v>
      </c>
      <c r="AK67" s="90" t="s">
        <v>397</v>
      </c>
      <c r="AL67" s="90" t="s">
        <v>398</v>
      </c>
      <c r="AM67" s="46"/>
    </row>
    <row r="68" spans="1:39" s="60" customFormat="1" ht="78" customHeight="1" x14ac:dyDescent="0.25">
      <c r="A68" s="12" t="s">
        <v>93</v>
      </c>
      <c r="B68" s="70" t="s">
        <v>97</v>
      </c>
      <c r="C68" s="32">
        <v>0</v>
      </c>
      <c r="D68" s="32">
        <v>0</v>
      </c>
      <c r="E68" s="36">
        <f t="shared" si="41"/>
        <v>1</v>
      </c>
      <c r="F68" s="46">
        <v>0</v>
      </c>
      <c r="G68" s="46">
        <v>1</v>
      </c>
      <c r="H68" s="46">
        <v>0</v>
      </c>
      <c r="I68" s="46">
        <v>0</v>
      </c>
      <c r="J68" s="46">
        <v>0</v>
      </c>
      <c r="K68" s="46">
        <v>0</v>
      </c>
      <c r="L68" s="36">
        <f t="shared" si="42"/>
        <v>0</v>
      </c>
      <c r="M68" s="46">
        <v>0</v>
      </c>
      <c r="N68" s="46">
        <v>0</v>
      </c>
      <c r="O68" s="46">
        <v>0</v>
      </c>
      <c r="P68" s="46">
        <v>0</v>
      </c>
      <c r="Q68" s="46"/>
      <c r="R68" s="36">
        <f t="shared" si="43"/>
        <v>0</v>
      </c>
      <c r="S68" s="46">
        <v>0</v>
      </c>
      <c r="T68" s="46">
        <v>0</v>
      </c>
      <c r="U68" s="46">
        <v>0</v>
      </c>
      <c r="V68" s="36">
        <f t="shared" si="44"/>
        <v>0</v>
      </c>
      <c r="W68" s="46">
        <v>0</v>
      </c>
      <c r="X68" s="46">
        <v>0</v>
      </c>
      <c r="Y68" s="46">
        <v>0</v>
      </c>
      <c r="Z68" s="36">
        <f t="shared" si="45"/>
        <v>0</v>
      </c>
      <c r="AA68" s="46">
        <v>0</v>
      </c>
      <c r="AB68" s="46">
        <v>0</v>
      </c>
      <c r="AC68" s="46">
        <v>0</v>
      </c>
      <c r="AD68" s="36">
        <f t="shared" si="18"/>
        <v>0</v>
      </c>
      <c r="AE68" s="46">
        <v>0</v>
      </c>
      <c r="AF68" s="46">
        <v>0</v>
      </c>
      <c r="AG68" s="46">
        <v>0</v>
      </c>
      <c r="AH68" s="46">
        <v>0</v>
      </c>
      <c r="AI68" s="46">
        <v>0</v>
      </c>
      <c r="AJ68" s="46">
        <v>0</v>
      </c>
      <c r="AK68" s="46"/>
      <c r="AL68" s="46"/>
      <c r="AM68" s="46"/>
    </row>
    <row r="69" spans="1:39" s="60" customFormat="1" ht="81" customHeight="1" x14ac:dyDescent="0.25">
      <c r="A69" s="12" t="s">
        <v>93</v>
      </c>
      <c r="B69" s="70" t="s">
        <v>98</v>
      </c>
      <c r="C69" s="32">
        <v>0</v>
      </c>
      <c r="D69" s="32">
        <v>0</v>
      </c>
      <c r="E69" s="36">
        <f t="shared" si="41"/>
        <v>1</v>
      </c>
      <c r="F69" s="46">
        <v>0</v>
      </c>
      <c r="G69" s="46">
        <v>1</v>
      </c>
      <c r="H69" s="46">
        <v>0</v>
      </c>
      <c r="I69" s="46">
        <v>0</v>
      </c>
      <c r="J69" s="46">
        <v>0</v>
      </c>
      <c r="K69" s="46">
        <v>0</v>
      </c>
      <c r="L69" s="36">
        <f t="shared" si="42"/>
        <v>0</v>
      </c>
      <c r="M69" s="46">
        <v>0</v>
      </c>
      <c r="N69" s="46">
        <v>0</v>
      </c>
      <c r="O69" s="46">
        <v>0</v>
      </c>
      <c r="P69" s="46">
        <v>0</v>
      </c>
      <c r="Q69" s="46"/>
      <c r="R69" s="36">
        <f t="shared" si="43"/>
        <v>0</v>
      </c>
      <c r="S69" s="46">
        <v>0</v>
      </c>
      <c r="T69" s="46">
        <v>0</v>
      </c>
      <c r="U69" s="46">
        <v>0</v>
      </c>
      <c r="V69" s="36">
        <f t="shared" si="44"/>
        <v>0</v>
      </c>
      <c r="W69" s="46">
        <v>0</v>
      </c>
      <c r="X69" s="46">
        <v>0</v>
      </c>
      <c r="Y69" s="46">
        <v>0</v>
      </c>
      <c r="Z69" s="36">
        <f t="shared" si="45"/>
        <v>0</v>
      </c>
      <c r="AA69" s="46">
        <v>0</v>
      </c>
      <c r="AB69" s="46">
        <v>0</v>
      </c>
      <c r="AC69" s="46">
        <v>0</v>
      </c>
      <c r="AD69" s="36">
        <f t="shared" si="18"/>
        <v>0</v>
      </c>
      <c r="AE69" s="46">
        <v>0</v>
      </c>
      <c r="AF69" s="46">
        <v>0</v>
      </c>
      <c r="AG69" s="46">
        <v>0</v>
      </c>
      <c r="AH69" s="46">
        <v>0</v>
      </c>
      <c r="AI69" s="46">
        <v>0</v>
      </c>
      <c r="AJ69" s="46">
        <v>0</v>
      </c>
      <c r="AK69" s="46"/>
      <c r="AL69" s="46"/>
      <c r="AM69" s="46"/>
    </row>
    <row r="70" spans="1:39" s="60" customFormat="1" ht="69.75" customHeight="1" x14ac:dyDescent="0.25">
      <c r="A70" s="12" t="s">
        <v>93</v>
      </c>
      <c r="B70" s="70" t="s">
        <v>99</v>
      </c>
      <c r="C70" s="32">
        <v>0</v>
      </c>
      <c r="D70" s="32">
        <v>0</v>
      </c>
      <c r="E70" s="36">
        <f t="shared" si="41"/>
        <v>1</v>
      </c>
      <c r="F70" s="46">
        <v>0</v>
      </c>
      <c r="G70" s="46">
        <v>1</v>
      </c>
      <c r="H70" s="46">
        <v>0</v>
      </c>
      <c r="I70" s="46">
        <v>0</v>
      </c>
      <c r="J70" s="46">
        <v>0</v>
      </c>
      <c r="K70" s="46">
        <v>0</v>
      </c>
      <c r="L70" s="36">
        <f t="shared" si="42"/>
        <v>0</v>
      </c>
      <c r="M70" s="46">
        <v>0</v>
      </c>
      <c r="N70" s="46">
        <v>0</v>
      </c>
      <c r="O70" s="46">
        <v>0</v>
      </c>
      <c r="P70" s="46">
        <v>0</v>
      </c>
      <c r="Q70" s="46"/>
      <c r="R70" s="36">
        <f t="shared" si="43"/>
        <v>0</v>
      </c>
      <c r="S70" s="46">
        <v>0</v>
      </c>
      <c r="T70" s="46">
        <v>0</v>
      </c>
      <c r="U70" s="46">
        <v>0</v>
      </c>
      <c r="V70" s="36">
        <f t="shared" si="44"/>
        <v>0</v>
      </c>
      <c r="W70" s="46">
        <v>0</v>
      </c>
      <c r="X70" s="46">
        <v>0</v>
      </c>
      <c r="Y70" s="46">
        <v>0</v>
      </c>
      <c r="Z70" s="36">
        <f t="shared" si="45"/>
        <v>0</v>
      </c>
      <c r="AA70" s="46">
        <v>0</v>
      </c>
      <c r="AB70" s="46">
        <v>0</v>
      </c>
      <c r="AC70" s="46">
        <v>0</v>
      </c>
      <c r="AD70" s="36">
        <f t="shared" si="18"/>
        <v>0</v>
      </c>
      <c r="AE70" s="46">
        <v>0</v>
      </c>
      <c r="AF70" s="46">
        <v>0</v>
      </c>
      <c r="AG70" s="46">
        <v>0</v>
      </c>
      <c r="AH70" s="46">
        <v>0</v>
      </c>
      <c r="AI70" s="46">
        <v>0</v>
      </c>
      <c r="AJ70" s="46">
        <v>0</v>
      </c>
      <c r="AK70" s="46"/>
      <c r="AL70" s="46"/>
      <c r="AM70" s="46"/>
    </row>
    <row r="71" spans="1:39" s="60" customFormat="1" ht="97.5" customHeight="1" x14ac:dyDescent="0.25">
      <c r="A71" s="12" t="s">
        <v>93</v>
      </c>
      <c r="B71" s="70" t="s">
        <v>100</v>
      </c>
      <c r="C71" s="32">
        <v>0</v>
      </c>
      <c r="D71" s="32">
        <v>0</v>
      </c>
      <c r="E71" s="36">
        <f t="shared" si="41"/>
        <v>1</v>
      </c>
      <c r="F71" s="46">
        <v>0</v>
      </c>
      <c r="G71" s="46">
        <v>1</v>
      </c>
      <c r="H71" s="46">
        <v>0</v>
      </c>
      <c r="I71" s="46">
        <v>0</v>
      </c>
      <c r="J71" s="46">
        <v>0</v>
      </c>
      <c r="K71" s="46">
        <v>0</v>
      </c>
      <c r="L71" s="36">
        <f t="shared" si="42"/>
        <v>0</v>
      </c>
      <c r="M71" s="46">
        <v>0</v>
      </c>
      <c r="N71" s="46">
        <v>0</v>
      </c>
      <c r="O71" s="46">
        <v>0</v>
      </c>
      <c r="P71" s="46">
        <v>0</v>
      </c>
      <c r="Q71" s="46"/>
      <c r="R71" s="36">
        <f t="shared" si="43"/>
        <v>0</v>
      </c>
      <c r="S71" s="46">
        <v>0</v>
      </c>
      <c r="T71" s="46">
        <v>0</v>
      </c>
      <c r="U71" s="46">
        <v>0</v>
      </c>
      <c r="V71" s="36">
        <f t="shared" si="44"/>
        <v>0</v>
      </c>
      <c r="W71" s="46">
        <v>0</v>
      </c>
      <c r="X71" s="46">
        <v>0</v>
      </c>
      <c r="Y71" s="46">
        <v>0</v>
      </c>
      <c r="Z71" s="36">
        <f t="shared" si="45"/>
        <v>0</v>
      </c>
      <c r="AA71" s="46">
        <v>0</v>
      </c>
      <c r="AB71" s="46">
        <v>0</v>
      </c>
      <c r="AC71" s="46">
        <v>0</v>
      </c>
      <c r="AD71" s="36">
        <f t="shared" si="18"/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/>
      <c r="AL71" s="46"/>
      <c r="AM71" s="46"/>
    </row>
    <row r="72" spans="1:39" x14ac:dyDescent="0.25">
      <c r="A72" s="16" t="s">
        <v>93</v>
      </c>
      <c r="B72" s="47" t="s">
        <v>101</v>
      </c>
      <c r="C72" s="48"/>
      <c r="D72" s="48">
        <f>D74+D75</f>
        <v>1</v>
      </c>
      <c r="E72" s="48">
        <f t="shared" si="41"/>
        <v>1</v>
      </c>
      <c r="F72" s="48">
        <f t="shared" ref="F72:P72" si="46">F74+F75</f>
        <v>0</v>
      </c>
      <c r="G72" s="48">
        <f t="shared" si="46"/>
        <v>0</v>
      </c>
      <c r="H72" s="48">
        <f t="shared" si="46"/>
        <v>1</v>
      </c>
      <c r="I72" s="48">
        <f t="shared" si="46"/>
        <v>0</v>
      </c>
      <c r="J72" s="48">
        <f t="shared" si="46"/>
        <v>1</v>
      </c>
      <c r="K72" s="48">
        <f t="shared" si="46"/>
        <v>0</v>
      </c>
      <c r="L72" s="48">
        <f t="shared" si="42"/>
        <v>0</v>
      </c>
      <c r="M72" s="48">
        <f t="shared" si="46"/>
        <v>0</v>
      </c>
      <c r="N72" s="48">
        <f t="shared" si="46"/>
        <v>0</v>
      </c>
      <c r="O72" s="48">
        <f t="shared" si="46"/>
        <v>0</v>
      </c>
      <c r="P72" s="48">
        <f t="shared" si="46"/>
        <v>0</v>
      </c>
      <c r="Q72" s="19"/>
      <c r="R72" s="20">
        <f>R74+R75</f>
        <v>19218.41</v>
      </c>
      <c r="S72" s="20">
        <f t="shared" ref="S72:AJ72" si="47">S74+S75</f>
        <v>0</v>
      </c>
      <c r="T72" s="20">
        <f t="shared" si="47"/>
        <v>18954</v>
      </c>
      <c r="U72" s="20">
        <f t="shared" si="47"/>
        <v>264.41000000000003</v>
      </c>
      <c r="V72" s="20">
        <f>V74+V75</f>
        <v>19218.41</v>
      </c>
      <c r="W72" s="20">
        <f t="shared" si="47"/>
        <v>0</v>
      </c>
      <c r="X72" s="20">
        <f t="shared" si="47"/>
        <v>18954</v>
      </c>
      <c r="Y72" s="20">
        <f t="shared" si="47"/>
        <v>264.41000000000003</v>
      </c>
      <c r="Z72" s="20">
        <f>Z74+Z75</f>
        <v>19218.41</v>
      </c>
      <c r="AA72" s="20">
        <f t="shared" si="47"/>
        <v>0</v>
      </c>
      <c r="AB72" s="20">
        <f t="shared" si="47"/>
        <v>18954</v>
      </c>
      <c r="AC72" s="20">
        <f t="shared" si="47"/>
        <v>264.41000000000003</v>
      </c>
      <c r="AD72" s="20">
        <f t="shared" si="18"/>
        <v>0</v>
      </c>
      <c r="AE72" s="48">
        <f t="shared" si="47"/>
        <v>0</v>
      </c>
      <c r="AF72" s="48">
        <f t="shared" si="47"/>
        <v>0</v>
      </c>
      <c r="AG72" s="48">
        <f t="shared" si="47"/>
        <v>0</v>
      </c>
      <c r="AH72" s="48">
        <f t="shared" si="47"/>
        <v>0</v>
      </c>
      <c r="AI72" s="48">
        <f t="shared" si="47"/>
        <v>0</v>
      </c>
      <c r="AJ72" s="48">
        <f t="shared" si="47"/>
        <v>0</v>
      </c>
      <c r="AK72" s="19"/>
      <c r="AL72" s="19"/>
      <c r="AM72" s="19"/>
    </row>
    <row r="73" spans="1:39" ht="21" customHeight="1" x14ac:dyDescent="0.25">
      <c r="A73" s="12" t="s">
        <v>93</v>
      </c>
      <c r="B73" s="30" t="s">
        <v>44</v>
      </c>
      <c r="C73" s="31"/>
      <c r="D73" s="31"/>
      <c r="E73" s="31"/>
      <c r="F73" s="15"/>
      <c r="G73" s="15"/>
      <c r="H73" s="15"/>
      <c r="I73" s="15"/>
      <c r="J73" s="15"/>
      <c r="K73" s="15"/>
      <c r="L73" s="31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</row>
    <row r="74" spans="1:39" s="60" customFormat="1" ht="93" customHeight="1" x14ac:dyDescent="0.25">
      <c r="A74" s="12" t="s">
        <v>93</v>
      </c>
      <c r="B74" s="70" t="s">
        <v>102</v>
      </c>
      <c r="C74" s="32">
        <v>1</v>
      </c>
      <c r="D74" s="32">
        <v>1</v>
      </c>
      <c r="E74" s="36">
        <f t="shared" ref="E74:E78" si="48">SUM(F74:I74)</f>
        <v>0</v>
      </c>
      <c r="F74" s="46">
        <v>0</v>
      </c>
      <c r="G74" s="46">
        <v>0</v>
      </c>
      <c r="H74" s="46">
        <v>0</v>
      </c>
      <c r="I74" s="46">
        <v>0</v>
      </c>
      <c r="J74" s="46">
        <v>1</v>
      </c>
      <c r="K74" s="46">
        <v>0</v>
      </c>
      <c r="L74" s="36">
        <f t="shared" ref="L74:L78" si="49">SUM(M74:P74)</f>
        <v>0</v>
      </c>
      <c r="M74" s="46">
        <v>0</v>
      </c>
      <c r="N74" s="46">
        <v>0</v>
      </c>
      <c r="O74" s="46">
        <v>0</v>
      </c>
      <c r="P74" s="46">
        <v>0</v>
      </c>
      <c r="Q74" s="70" t="s">
        <v>411</v>
      </c>
      <c r="R74" s="38">
        <f t="shared" ref="R74:R75" si="50">SUM(S74:U74)</f>
        <v>19218.41</v>
      </c>
      <c r="S74" s="46">
        <v>0</v>
      </c>
      <c r="T74" s="46">
        <v>18954</v>
      </c>
      <c r="U74" s="46">
        <v>264.41000000000003</v>
      </c>
      <c r="V74" s="38">
        <f t="shared" ref="V74:V75" si="51">SUM(W74:Y74)</f>
        <v>19218.41</v>
      </c>
      <c r="W74" s="46">
        <v>0</v>
      </c>
      <c r="X74" s="46">
        <v>18954</v>
      </c>
      <c r="Y74" s="46">
        <v>264.41000000000003</v>
      </c>
      <c r="Z74" s="38">
        <f t="shared" ref="Z74:Z75" si="52">SUM(AA74:AC74)</f>
        <v>19218.41</v>
      </c>
      <c r="AA74" s="46">
        <v>0</v>
      </c>
      <c r="AB74" s="46">
        <v>18954</v>
      </c>
      <c r="AC74" s="46">
        <v>264.41000000000003</v>
      </c>
      <c r="AD74" s="37">
        <f t="shared" si="18"/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70" t="s">
        <v>371</v>
      </c>
      <c r="AL74" s="70" t="s">
        <v>399</v>
      </c>
      <c r="AM74" s="46"/>
    </row>
    <row r="75" spans="1:39" s="60" customFormat="1" ht="50.25" customHeight="1" x14ac:dyDescent="0.25">
      <c r="A75" s="12" t="s">
        <v>93</v>
      </c>
      <c r="B75" s="70" t="s">
        <v>103</v>
      </c>
      <c r="C75" s="32">
        <v>0</v>
      </c>
      <c r="D75" s="32">
        <v>0</v>
      </c>
      <c r="E75" s="36">
        <f t="shared" si="48"/>
        <v>1</v>
      </c>
      <c r="F75" s="46">
        <v>0</v>
      </c>
      <c r="G75" s="46">
        <v>0</v>
      </c>
      <c r="H75" s="46">
        <v>1</v>
      </c>
      <c r="I75" s="46">
        <v>0</v>
      </c>
      <c r="J75" s="46">
        <v>0</v>
      </c>
      <c r="K75" s="46">
        <v>0</v>
      </c>
      <c r="L75" s="36">
        <f t="shared" si="49"/>
        <v>0</v>
      </c>
      <c r="M75" s="46">
        <v>0</v>
      </c>
      <c r="N75" s="46">
        <v>0</v>
      </c>
      <c r="O75" s="46">
        <v>0</v>
      </c>
      <c r="P75" s="46">
        <v>0</v>
      </c>
      <c r="Q75" s="46"/>
      <c r="R75" s="38">
        <f t="shared" si="50"/>
        <v>0</v>
      </c>
      <c r="S75" s="46">
        <v>0</v>
      </c>
      <c r="T75" s="46">
        <v>0</v>
      </c>
      <c r="U75" s="46">
        <v>0</v>
      </c>
      <c r="V75" s="38">
        <f t="shared" si="51"/>
        <v>0</v>
      </c>
      <c r="W75" s="46">
        <v>0</v>
      </c>
      <c r="X75" s="46">
        <v>0</v>
      </c>
      <c r="Y75" s="46">
        <v>0</v>
      </c>
      <c r="Z75" s="38">
        <f t="shared" si="52"/>
        <v>0</v>
      </c>
      <c r="AA75" s="46">
        <v>0</v>
      </c>
      <c r="AB75" s="46">
        <v>0</v>
      </c>
      <c r="AC75" s="46">
        <v>0</v>
      </c>
      <c r="AD75" s="37">
        <f t="shared" si="18"/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6"/>
      <c r="AL75" s="46"/>
      <c r="AM75" s="46"/>
    </row>
    <row r="76" spans="1:39" ht="28.5" x14ac:dyDescent="0.25">
      <c r="A76" s="16" t="s">
        <v>93</v>
      </c>
      <c r="B76" s="17" t="s">
        <v>104</v>
      </c>
      <c r="C76" s="18"/>
      <c r="D76" s="18"/>
      <c r="E76" s="18">
        <f t="shared" si="48"/>
        <v>0</v>
      </c>
      <c r="F76" s="19"/>
      <c r="G76" s="19"/>
      <c r="H76" s="19"/>
      <c r="I76" s="19"/>
      <c r="J76" s="19"/>
      <c r="K76" s="19"/>
      <c r="L76" s="18">
        <f t="shared" si="49"/>
        <v>0</v>
      </c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>
        <f t="shared" si="18"/>
        <v>0</v>
      </c>
      <c r="AE76" s="19"/>
      <c r="AF76" s="19"/>
      <c r="AG76" s="19"/>
      <c r="AH76" s="19"/>
      <c r="AI76" s="19"/>
      <c r="AJ76" s="19"/>
      <c r="AK76" s="19"/>
      <c r="AL76" s="19"/>
      <c r="AM76" s="19"/>
    </row>
    <row r="77" spans="1:39" ht="28.5" x14ac:dyDescent="0.25">
      <c r="A77" s="16" t="s">
        <v>93</v>
      </c>
      <c r="B77" s="17" t="s">
        <v>105</v>
      </c>
      <c r="C77" s="18"/>
      <c r="D77" s="18"/>
      <c r="E77" s="18">
        <f t="shared" si="48"/>
        <v>0</v>
      </c>
      <c r="F77" s="19"/>
      <c r="G77" s="19"/>
      <c r="H77" s="19"/>
      <c r="I77" s="19"/>
      <c r="J77" s="19"/>
      <c r="K77" s="19"/>
      <c r="L77" s="18">
        <f t="shared" si="49"/>
        <v>0</v>
      </c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>
        <f t="shared" si="18"/>
        <v>0</v>
      </c>
      <c r="AE77" s="19"/>
      <c r="AF77" s="19"/>
      <c r="AG77" s="19"/>
      <c r="AH77" s="19"/>
      <c r="AI77" s="19"/>
      <c r="AJ77" s="19"/>
      <c r="AK77" s="19"/>
      <c r="AL77" s="19"/>
      <c r="AM77" s="19"/>
    </row>
    <row r="78" spans="1:39" ht="28.5" x14ac:dyDescent="0.25">
      <c r="A78" s="16" t="s">
        <v>93</v>
      </c>
      <c r="B78" s="17" t="s">
        <v>106</v>
      </c>
      <c r="C78" s="18"/>
      <c r="D78" s="18">
        <f>D80+D81+D82</f>
        <v>0</v>
      </c>
      <c r="E78" s="18">
        <f t="shared" si="48"/>
        <v>2</v>
      </c>
      <c r="F78" s="18">
        <f t="shared" ref="F78:O78" si="53">F80+F81+F82</f>
        <v>0</v>
      </c>
      <c r="G78" s="18">
        <f t="shared" si="53"/>
        <v>2</v>
      </c>
      <c r="H78" s="18">
        <f t="shared" si="53"/>
        <v>0</v>
      </c>
      <c r="I78" s="18">
        <f t="shared" si="53"/>
        <v>0</v>
      </c>
      <c r="J78" s="18">
        <f t="shared" si="53"/>
        <v>0</v>
      </c>
      <c r="K78" s="18">
        <f t="shared" si="53"/>
        <v>0</v>
      </c>
      <c r="L78" s="18">
        <f t="shared" si="49"/>
        <v>0</v>
      </c>
      <c r="M78" s="18">
        <f t="shared" si="53"/>
        <v>0</v>
      </c>
      <c r="N78" s="18">
        <f t="shared" si="53"/>
        <v>0</v>
      </c>
      <c r="O78" s="18">
        <f t="shared" si="53"/>
        <v>0</v>
      </c>
      <c r="P78" s="18">
        <f>P80+P81+P82</f>
        <v>0</v>
      </c>
      <c r="Q78" s="19"/>
      <c r="R78" s="20">
        <f>R80+R81+R82</f>
        <v>0</v>
      </c>
      <c r="S78" s="20">
        <f t="shared" ref="S78:AJ78" si="54">S80+S81+S82</f>
        <v>0</v>
      </c>
      <c r="T78" s="20">
        <f t="shared" si="54"/>
        <v>0</v>
      </c>
      <c r="U78" s="20">
        <f t="shared" si="54"/>
        <v>0</v>
      </c>
      <c r="V78" s="20">
        <f>V80+V81+V82</f>
        <v>0</v>
      </c>
      <c r="W78" s="20">
        <f t="shared" si="54"/>
        <v>0</v>
      </c>
      <c r="X78" s="20">
        <f t="shared" si="54"/>
        <v>0</v>
      </c>
      <c r="Y78" s="20">
        <f t="shared" si="54"/>
        <v>0</v>
      </c>
      <c r="Z78" s="20">
        <f>Z80+Z81+Z82</f>
        <v>0</v>
      </c>
      <c r="AA78" s="20">
        <f t="shared" si="54"/>
        <v>0</v>
      </c>
      <c r="AB78" s="20">
        <f t="shared" si="54"/>
        <v>0</v>
      </c>
      <c r="AC78" s="20">
        <f t="shared" si="54"/>
        <v>0</v>
      </c>
      <c r="AD78" s="20">
        <f t="shared" si="18"/>
        <v>0</v>
      </c>
      <c r="AE78" s="18">
        <f t="shared" si="54"/>
        <v>0</v>
      </c>
      <c r="AF78" s="18">
        <f t="shared" si="54"/>
        <v>0</v>
      </c>
      <c r="AG78" s="18">
        <f t="shared" si="54"/>
        <v>0</v>
      </c>
      <c r="AH78" s="18">
        <f t="shared" si="54"/>
        <v>0</v>
      </c>
      <c r="AI78" s="18">
        <f t="shared" si="54"/>
        <v>0</v>
      </c>
      <c r="AJ78" s="18">
        <f t="shared" si="54"/>
        <v>0</v>
      </c>
      <c r="AK78" s="19"/>
      <c r="AL78" s="19"/>
      <c r="AM78" s="19"/>
    </row>
    <row r="79" spans="1:39" ht="17.25" customHeight="1" x14ac:dyDescent="0.25">
      <c r="A79" s="12" t="s">
        <v>93</v>
      </c>
      <c r="B79" s="30" t="s">
        <v>44</v>
      </c>
      <c r="C79" s="31"/>
      <c r="D79" s="31"/>
      <c r="E79" s="31"/>
      <c r="F79" s="15"/>
      <c r="G79" s="15"/>
      <c r="H79" s="15"/>
      <c r="I79" s="15"/>
      <c r="J79" s="15"/>
      <c r="K79" s="15"/>
      <c r="L79" s="31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</row>
    <row r="80" spans="1:39" s="60" customFormat="1" ht="123" customHeight="1" x14ac:dyDescent="0.25">
      <c r="A80" s="73" t="s">
        <v>93</v>
      </c>
      <c r="B80" s="22" t="s">
        <v>107</v>
      </c>
      <c r="C80" s="23">
        <v>0</v>
      </c>
      <c r="D80" s="23">
        <v>0</v>
      </c>
      <c r="E80" s="80">
        <f t="shared" ref="E80:E83" si="55">SUM(F80:I80)</f>
        <v>1</v>
      </c>
      <c r="F80" s="46">
        <v>0</v>
      </c>
      <c r="G80" s="46">
        <v>1</v>
      </c>
      <c r="H80" s="46">
        <v>0</v>
      </c>
      <c r="I80" s="46">
        <v>0</v>
      </c>
      <c r="J80" s="46">
        <v>0</v>
      </c>
      <c r="K80" s="46">
        <v>0</v>
      </c>
      <c r="L80" s="80">
        <f t="shared" ref="L80:L83" si="56">SUM(M80:P80)</f>
        <v>0</v>
      </c>
      <c r="M80" s="46">
        <v>0</v>
      </c>
      <c r="N80" s="46">
        <v>0</v>
      </c>
      <c r="O80" s="46">
        <v>0</v>
      </c>
      <c r="P80" s="46">
        <v>0</v>
      </c>
      <c r="Q80" s="46"/>
      <c r="R80" s="38">
        <f>SUM(S80:U80)</f>
        <v>0</v>
      </c>
      <c r="S80" s="46">
        <v>0</v>
      </c>
      <c r="T80" s="46">
        <v>0</v>
      </c>
      <c r="U80" s="46">
        <v>0</v>
      </c>
      <c r="V80" s="38">
        <f>SUM(W80:Y80)</f>
        <v>0</v>
      </c>
      <c r="W80" s="46">
        <v>0</v>
      </c>
      <c r="X80" s="46">
        <v>0</v>
      </c>
      <c r="Y80" s="46">
        <v>0</v>
      </c>
      <c r="Z80" s="38">
        <f>SUM(AA80:AC80)</f>
        <v>0</v>
      </c>
      <c r="AA80" s="46">
        <v>0</v>
      </c>
      <c r="AB80" s="46">
        <v>0</v>
      </c>
      <c r="AC80" s="46">
        <v>0</v>
      </c>
      <c r="AD80" s="37">
        <f t="shared" si="18"/>
        <v>0</v>
      </c>
      <c r="AE80" s="46">
        <v>0</v>
      </c>
      <c r="AF80" s="46">
        <v>0</v>
      </c>
      <c r="AG80" s="46">
        <v>0</v>
      </c>
      <c r="AH80" s="46">
        <v>0</v>
      </c>
      <c r="AI80" s="46">
        <v>0</v>
      </c>
      <c r="AJ80" s="46">
        <v>0</v>
      </c>
      <c r="AK80" s="46"/>
      <c r="AL80" s="46"/>
      <c r="AM80" s="46"/>
    </row>
    <row r="81" spans="1:39" s="60" customFormat="1" ht="21" customHeight="1" x14ac:dyDescent="0.25">
      <c r="A81" s="73" t="s">
        <v>93</v>
      </c>
      <c r="B81" s="74" t="s">
        <v>108</v>
      </c>
      <c r="C81" s="75"/>
      <c r="D81" s="75"/>
      <c r="E81" s="75">
        <f t="shared" si="55"/>
        <v>0</v>
      </c>
      <c r="F81" s="46"/>
      <c r="G81" s="46"/>
      <c r="H81" s="46"/>
      <c r="I81" s="46"/>
      <c r="J81" s="46"/>
      <c r="K81" s="46"/>
      <c r="L81" s="75">
        <f t="shared" si="56"/>
        <v>0</v>
      </c>
      <c r="M81" s="46"/>
      <c r="N81" s="46"/>
      <c r="O81" s="46"/>
      <c r="P81" s="46"/>
      <c r="Q81" s="46"/>
      <c r="R81" s="41">
        <f>R82</f>
        <v>0</v>
      </c>
      <c r="S81" s="41">
        <f t="shared" ref="S81:AC81" si="57">S82</f>
        <v>0</v>
      </c>
      <c r="T81" s="41">
        <f t="shared" si="57"/>
        <v>0</v>
      </c>
      <c r="U81" s="41">
        <f t="shared" si="57"/>
        <v>0</v>
      </c>
      <c r="V81" s="41">
        <f>V82</f>
        <v>0</v>
      </c>
      <c r="W81" s="41">
        <f t="shared" si="57"/>
        <v>0</v>
      </c>
      <c r="X81" s="41">
        <f t="shared" si="57"/>
        <v>0</v>
      </c>
      <c r="Y81" s="41">
        <f t="shared" si="57"/>
        <v>0</v>
      </c>
      <c r="Z81" s="41">
        <f>Z82</f>
        <v>0</v>
      </c>
      <c r="AA81" s="41">
        <f t="shared" si="57"/>
        <v>0</v>
      </c>
      <c r="AB81" s="41">
        <f t="shared" si="57"/>
        <v>0</v>
      </c>
      <c r="AC81" s="41">
        <f t="shared" si="57"/>
        <v>0</v>
      </c>
      <c r="AD81" s="41">
        <f t="shared" si="18"/>
        <v>0</v>
      </c>
      <c r="AE81" s="46"/>
      <c r="AF81" s="46"/>
      <c r="AG81" s="46"/>
      <c r="AH81" s="46"/>
      <c r="AI81" s="46"/>
      <c r="AJ81" s="46"/>
      <c r="AK81" s="46"/>
      <c r="AL81" s="46"/>
      <c r="AM81" s="46"/>
    </row>
    <row r="82" spans="1:39" s="60" customFormat="1" ht="168.75" customHeight="1" x14ac:dyDescent="0.25">
      <c r="A82" s="73" t="s">
        <v>93</v>
      </c>
      <c r="B82" s="76" t="s">
        <v>109</v>
      </c>
      <c r="C82" s="77">
        <v>0</v>
      </c>
      <c r="D82" s="77">
        <v>0</v>
      </c>
      <c r="E82" s="80">
        <f t="shared" si="55"/>
        <v>1</v>
      </c>
      <c r="F82" s="46">
        <v>0</v>
      </c>
      <c r="G82" s="46">
        <v>1</v>
      </c>
      <c r="H82" s="46">
        <v>0</v>
      </c>
      <c r="I82" s="46">
        <v>0</v>
      </c>
      <c r="J82" s="46">
        <v>0</v>
      </c>
      <c r="K82" s="46">
        <v>0</v>
      </c>
      <c r="L82" s="80">
        <f t="shared" si="56"/>
        <v>0</v>
      </c>
      <c r="M82" s="46">
        <v>0</v>
      </c>
      <c r="N82" s="46">
        <v>0</v>
      </c>
      <c r="O82" s="46">
        <v>0</v>
      </c>
      <c r="P82" s="46">
        <v>0</v>
      </c>
      <c r="Q82" s="46"/>
      <c r="R82" s="38">
        <f>SUM(S82:U82)</f>
        <v>0</v>
      </c>
      <c r="S82" s="46">
        <v>0</v>
      </c>
      <c r="T82" s="46">
        <v>0</v>
      </c>
      <c r="U82" s="46">
        <v>0</v>
      </c>
      <c r="V82" s="38">
        <f>SUM(W82:Y82)</f>
        <v>0</v>
      </c>
      <c r="W82" s="46">
        <v>0</v>
      </c>
      <c r="X82" s="46">
        <v>0</v>
      </c>
      <c r="Y82" s="46">
        <v>0</v>
      </c>
      <c r="Z82" s="38">
        <f>SUM(AA82:AC82)</f>
        <v>0</v>
      </c>
      <c r="AA82" s="46">
        <v>0</v>
      </c>
      <c r="AB82" s="46">
        <v>0</v>
      </c>
      <c r="AC82" s="46">
        <v>0</v>
      </c>
      <c r="AD82" s="37">
        <f t="shared" si="18"/>
        <v>0</v>
      </c>
      <c r="AE82" s="46">
        <v>0</v>
      </c>
      <c r="AF82" s="46">
        <v>0</v>
      </c>
      <c r="AG82" s="46">
        <v>0</v>
      </c>
      <c r="AH82" s="46">
        <v>0</v>
      </c>
      <c r="AI82" s="46">
        <v>0</v>
      </c>
      <c r="AJ82" s="46">
        <v>0</v>
      </c>
      <c r="AK82" s="46"/>
      <c r="AL82" s="46"/>
      <c r="AM82" s="46"/>
    </row>
    <row r="83" spans="1:39" ht="114" customHeight="1" x14ac:dyDescent="0.25">
      <c r="A83" s="6" t="s">
        <v>110</v>
      </c>
      <c r="B83" s="7" t="s">
        <v>111</v>
      </c>
      <c r="C83" s="26">
        <f>IF(D83&gt;0,1,0)</f>
        <v>1</v>
      </c>
      <c r="D83" s="26">
        <f t="shared" ref="D83:P83" si="58">D85+D92+D93</f>
        <v>2</v>
      </c>
      <c r="E83" s="26">
        <f t="shared" si="55"/>
        <v>3</v>
      </c>
      <c r="F83" s="11">
        <f t="shared" si="58"/>
        <v>2</v>
      </c>
      <c r="G83" s="11">
        <f>G85+G92+G93</f>
        <v>1</v>
      </c>
      <c r="H83" s="11">
        <f t="shared" si="58"/>
        <v>0</v>
      </c>
      <c r="I83" s="11">
        <f t="shared" si="58"/>
        <v>0</v>
      </c>
      <c r="J83" s="11">
        <f t="shared" si="58"/>
        <v>0</v>
      </c>
      <c r="K83" s="11">
        <f t="shared" si="58"/>
        <v>0</v>
      </c>
      <c r="L83" s="26">
        <f t="shared" si="56"/>
        <v>0</v>
      </c>
      <c r="M83" s="11">
        <f t="shared" si="58"/>
        <v>0</v>
      </c>
      <c r="N83" s="11">
        <f t="shared" si="58"/>
        <v>0</v>
      </c>
      <c r="O83" s="11">
        <f t="shared" si="58"/>
        <v>0</v>
      </c>
      <c r="P83" s="11">
        <f t="shared" si="58"/>
        <v>0</v>
      </c>
      <c r="Q83" s="11"/>
      <c r="R83" s="28">
        <f>R85+R92+R93</f>
        <v>2604.7200000000003</v>
      </c>
      <c r="S83" s="28">
        <f t="shared" ref="S83:AJ83" si="59">S85+S92+S93</f>
        <v>0</v>
      </c>
      <c r="T83" s="28">
        <f t="shared" si="59"/>
        <v>2476.9</v>
      </c>
      <c r="U83" s="28">
        <f t="shared" si="59"/>
        <v>127.82</v>
      </c>
      <c r="V83" s="28">
        <f>V85+V92+V93</f>
        <v>2501.5499999999997</v>
      </c>
      <c r="W83" s="28">
        <f t="shared" si="59"/>
        <v>0</v>
      </c>
      <c r="X83" s="28">
        <f t="shared" si="59"/>
        <v>2384.6899999999996</v>
      </c>
      <c r="Y83" s="28">
        <f t="shared" si="59"/>
        <v>116.86</v>
      </c>
      <c r="Z83" s="28">
        <f>Z85+Z92+Z93</f>
        <v>2501.5499999999997</v>
      </c>
      <c r="AA83" s="28">
        <f t="shared" si="59"/>
        <v>0</v>
      </c>
      <c r="AB83" s="28">
        <f t="shared" si="59"/>
        <v>2384.6899999999996</v>
      </c>
      <c r="AC83" s="28">
        <f t="shared" si="59"/>
        <v>116.86</v>
      </c>
      <c r="AD83" s="49">
        <f t="shared" si="18"/>
        <v>2</v>
      </c>
      <c r="AE83" s="49">
        <f t="shared" si="59"/>
        <v>2</v>
      </c>
      <c r="AF83" s="49">
        <f t="shared" si="59"/>
        <v>0</v>
      </c>
      <c r="AG83" s="49">
        <f t="shared" si="59"/>
        <v>0</v>
      </c>
      <c r="AH83" s="49">
        <f t="shared" si="59"/>
        <v>0</v>
      </c>
      <c r="AI83" s="49">
        <f t="shared" si="59"/>
        <v>0</v>
      </c>
      <c r="AJ83" s="49">
        <f t="shared" si="59"/>
        <v>0</v>
      </c>
      <c r="AK83" s="11"/>
      <c r="AL83" s="11"/>
      <c r="AM83" s="11"/>
    </row>
    <row r="84" spans="1:39" ht="15" customHeight="1" x14ac:dyDescent="0.25">
      <c r="A84" s="12" t="s">
        <v>110</v>
      </c>
      <c r="B84" s="13" t="s">
        <v>42</v>
      </c>
      <c r="C84" s="14"/>
      <c r="D84" s="14"/>
      <c r="E84" s="14"/>
      <c r="F84" s="15"/>
      <c r="G84" s="15"/>
      <c r="H84" s="15"/>
      <c r="I84" s="15"/>
      <c r="J84" s="15"/>
      <c r="K84" s="15"/>
      <c r="L84" s="14"/>
      <c r="M84" s="15"/>
      <c r="N84" s="15"/>
      <c r="O84" s="15"/>
      <c r="P84" s="15"/>
      <c r="Q84" s="1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15"/>
      <c r="AL84" s="15"/>
      <c r="AM84" s="15"/>
    </row>
    <row r="85" spans="1:39" ht="28.5" x14ac:dyDescent="0.25">
      <c r="A85" s="16" t="s">
        <v>110</v>
      </c>
      <c r="B85" s="17" t="s">
        <v>112</v>
      </c>
      <c r="C85" s="18"/>
      <c r="D85" s="18">
        <f t="shared" ref="D85:P85" si="60">D87+D88+D89+D91+D90</f>
        <v>2</v>
      </c>
      <c r="E85" s="18">
        <f t="shared" ref="E85:E94" si="61">SUM(F85:I85)</f>
        <v>3</v>
      </c>
      <c r="F85" s="19">
        <f t="shared" si="60"/>
        <v>2</v>
      </c>
      <c r="G85" s="19">
        <f t="shared" si="60"/>
        <v>1</v>
      </c>
      <c r="H85" s="19">
        <f t="shared" si="60"/>
        <v>0</v>
      </c>
      <c r="I85" s="19">
        <f t="shared" si="60"/>
        <v>0</v>
      </c>
      <c r="J85" s="19">
        <f t="shared" si="60"/>
        <v>0</v>
      </c>
      <c r="K85" s="19">
        <f t="shared" si="60"/>
        <v>0</v>
      </c>
      <c r="L85" s="18">
        <f t="shared" ref="L85:L94" si="62">SUM(M85:P85)</f>
        <v>0</v>
      </c>
      <c r="M85" s="19">
        <f t="shared" si="60"/>
        <v>0</v>
      </c>
      <c r="N85" s="19">
        <f t="shared" si="60"/>
        <v>0</v>
      </c>
      <c r="O85" s="19">
        <f t="shared" si="60"/>
        <v>0</v>
      </c>
      <c r="P85" s="19">
        <f t="shared" si="60"/>
        <v>0</v>
      </c>
      <c r="Q85" s="19"/>
      <c r="R85" s="20">
        <f>R87+R88+R89+R91+R90</f>
        <v>2604.7200000000003</v>
      </c>
      <c r="S85" s="20">
        <f t="shared" ref="S85:AJ85" si="63">S87+S88+S89+S91+S90</f>
        <v>0</v>
      </c>
      <c r="T85" s="20">
        <f t="shared" si="63"/>
        <v>2476.9</v>
      </c>
      <c r="U85" s="20">
        <f t="shared" si="63"/>
        <v>127.82</v>
      </c>
      <c r="V85" s="20">
        <f>V87+V88+V89+V91+V90</f>
        <v>2501.5499999999997</v>
      </c>
      <c r="W85" s="20">
        <f t="shared" si="63"/>
        <v>0</v>
      </c>
      <c r="X85" s="20">
        <f t="shared" si="63"/>
        <v>2384.6899999999996</v>
      </c>
      <c r="Y85" s="20">
        <f t="shared" si="63"/>
        <v>116.86</v>
      </c>
      <c r="Z85" s="20">
        <f>Z87+Z88+Z89+Z91+Z90</f>
        <v>2501.5499999999997</v>
      </c>
      <c r="AA85" s="20">
        <f t="shared" si="63"/>
        <v>0</v>
      </c>
      <c r="AB85" s="20">
        <f t="shared" si="63"/>
        <v>2384.6899999999996</v>
      </c>
      <c r="AC85" s="20">
        <f t="shared" si="63"/>
        <v>116.86</v>
      </c>
      <c r="AD85" s="21">
        <f t="shared" si="18"/>
        <v>2</v>
      </c>
      <c r="AE85" s="21">
        <f t="shared" si="63"/>
        <v>2</v>
      </c>
      <c r="AF85" s="21">
        <f t="shared" si="63"/>
        <v>0</v>
      </c>
      <c r="AG85" s="21">
        <f t="shared" si="63"/>
        <v>0</v>
      </c>
      <c r="AH85" s="21">
        <f t="shared" si="63"/>
        <v>0</v>
      </c>
      <c r="AI85" s="21">
        <f t="shared" si="63"/>
        <v>0</v>
      </c>
      <c r="AJ85" s="21">
        <f t="shared" si="63"/>
        <v>0</v>
      </c>
      <c r="AK85" s="19"/>
      <c r="AL85" s="19"/>
      <c r="AM85" s="19"/>
    </row>
    <row r="86" spans="1:39" ht="17.25" customHeight="1" x14ac:dyDescent="0.25">
      <c r="A86" s="12" t="s">
        <v>110</v>
      </c>
      <c r="B86" s="30" t="s">
        <v>44</v>
      </c>
      <c r="C86" s="31"/>
      <c r="D86" s="31"/>
      <c r="E86" s="31"/>
      <c r="F86" s="15"/>
      <c r="G86" s="15"/>
      <c r="H86" s="15"/>
      <c r="I86" s="15"/>
      <c r="J86" s="15"/>
      <c r="K86" s="15"/>
      <c r="L86" s="31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</row>
    <row r="87" spans="1:39" ht="81" customHeight="1" x14ac:dyDescent="0.25">
      <c r="A87" s="12" t="s">
        <v>110</v>
      </c>
      <c r="B87" s="70" t="s">
        <v>113</v>
      </c>
      <c r="C87" s="32">
        <v>1</v>
      </c>
      <c r="D87" s="32">
        <v>1</v>
      </c>
      <c r="E87" s="36">
        <f t="shared" si="61"/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36">
        <f t="shared" si="62"/>
        <v>0</v>
      </c>
      <c r="M87" s="15">
        <v>0</v>
      </c>
      <c r="N87" s="15">
        <v>0</v>
      </c>
      <c r="O87" s="15">
        <v>0</v>
      </c>
      <c r="P87" s="15">
        <v>0</v>
      </c>
      <c r="Q87" s="70" t="s">
        <v>419</v>
      </c>
      <c r="R87" s="81">
        <f t="shared" ref="R87:R90" si="64">SUM(S87:U87)</f>
        <v>60.61</v>
      </c>
      <c r="S87" s="25">
        <v>0</v>
      </c>
      <c r="T87" s="25">
        <v>60</v>
      </c>
      <c r="U87" s="25">
        <v>0.61</v>
      </c>
      <c r="V87" s="81">
        <f t="shared" ref="V87:V90" si="65">SUM(W87:Y87)</f>
        <v>60.35</v>
      </c>
      <c r="W87" s="25">
        <v>0</v>
      </c>
      <c r="X87" s="25">
        <v>59.74</v>
      </c>
      <c r="Y87" s="25">
        <v>0.61</v>
      </c>
      <c r="Z87" s="81">
        <f t="shared" ref="Z87:Z90" si="66">SUM(AA87:AC87)</f>
        <v>60.35</v>
      </c>
      <c r="AA87" s="25">
        <v>0</v>
      </c>
      <c r="AB87" s="25">
        <v>59.74</v>
      </c>
      <c r="AC87" s="25">
        <v>0.61</v>
      </c>
      <c r="AD87" s="36">
        <f t="shared" si="18"/>
        <v>1</v>
      </c>
      <c r="AE87" s="15">
        <v>1</v>
      </c>
      <c r="AF87" s="15">
        <v>0</v>
      </c>
      <c r="AG87" s="15">
        <v>0</v>
      </c>
      <c r="AH87" s="15">
        <v>0</v>
      </c>
      <c r="AI87" s="15">
        <v>0</v>
      </c>
      <c r="AJ87" s="15">
        <v>0</v>
      </c>
      <c r="AK87" s="15" t="s">
        <v>372</v>
      </c>
      <c r="AL87" s="15" t="s">
        <v>373</v>
      </c>
      <c r="AM87" s="15"/>
    </row>
    <row r="88" spans="1:39" s="60" customFormat="1" ht="185.25" customHeight="1" x14ac:dyDescent="0.25">
      <c r="A88" s="12" t="s">
        <v>110</v>
      </c>
      <c r="B88" s="70" t="s">
        <v>114</v>
      </c>
      <c r="C88" s="32">
        <v>1</v>
      </c>
      <c r="D88" s="32">
        <v>1</v>
      </c>
      <c r="E88" s="36">
        <f t="shared" si="61"/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36">
        <f t="shared" si="62"/>
        <v>0</v>
      </c>
      <c r="M88" s="46">
        <v>0</v>
      </c>
      <c r="N88" s="46">
        <v>0</v>
      </c>
      <c r="O88" s="46">
        <v>0</v>
      </c>
      <c r="P88" s="46">
        <v>0</v>
      </c>
      <c r="Q88" s="70" t="s">
        <v>412</v>
      </c>
      <c r="R88" s="81">
        <f t="shared" si="64"/>
        <v>2544.11</v>
      </c>
      <c r="S88" s="41">
        <v>0</v>
      </c>
      <c r="T88" s="41">
        <v>2416.9</v>
      </c>
      <c r="U88" s="41">
        <v>127.21</v>
      </c>
      <c r="V88" s="81">
        <f t="shared" si="65"/>
        <v>2441.1999999999998</v>
      </c>
      <c r="W88" s="41">
        <v>0</v>
      </c>
      <c r="X88" s="41">
        <v>2324.9499999999998</v>
      </c>
      <c r="Y88" s="41">
        <v>116.25</v>
      </c>
      <c r="Z88" s="81">
        <f t="shared" si="66"/>
        <v>2441.1999999999998</v>
      </c>
      <c r="AA88" s="41">
        <v>0</v>
      </c>
      <c r="AB88" s="41">
        <v>2324.9499999999998</v>
      </c>
      <c r="AC88" s="41">
        <v>116.25</v>
      </c>
      <c r="AD88" s="36">
        <f t="shared" si="18"/>
        <v>1</v>
      </c>
      <c r="AE88" s="46">
        <v>1</v>
      </c>
      <c r="AF88" s="46">
        <v>0</v>
      </c>
      <c r="AG88" s="46">
        <v>0</v>
      </c>
      <c r="AH88" s="46">
        <v>0</v>
      </c>
      <c r="AI88" s="46">
        <v>0</v>
      </c>
      <c r="AJ88" s="46">
        <v>0</v>
      </c>
      <c r="AK88" s="70" t="s">
        <v>374</v>
      </c>
      <c r="AL88" s="70" t="s">
        <v>374</v>
      </c>
      <c r="AM88" s="70"/>
    </row>
    <row r="89" spans="1:39" ht="60" x14ac:dyDescent="0.25">
      <c r="A89" s="12" t="s">
        <v>110</v>
      </c>
      <c r="B89" s="70" t="s">
        <v>115</v>
      </c>
      <c r="C89" s="32">
        <v>0</v>
      </c>
      <c r="D89" s="32">
        <v>0</v>
      </c>
      <c r="E89" s="36">
        <f t="shared" si="61"/>
        <v>1</v>
      </c>
      <c r="F89" s="15">
        <v>0</v>
      </c>
      <c r="G89" s="15">
        <v>1</v>
      </c>
      <c r="H89" s="15">
        <v>0</v>
      </c>
      <c r="I89" s="15">
        <v>0</v>
      </c>
      <c r="J89" s="15">
        <v>0</v>
      </c>
      <c r="K89" s="15">
        <v>0</v>
      </c>
      <c r="L89" s="36">
        <f t="shared" si="62"/>
        <v>0</v>
      </c>
      <c r="M89" s="15">
        <v>0</v>
      </c>
      <c r="N89" s="15">
        <v>0</v>
      </c>
      <c r="O89" s="15">
        <v>0</v>
      </c>
      <c r="P89" s="15">
        <v>0</v>
      </c>
      <c r="Q89" s="15"/>
      <c r="R89" s="81">
        <f t="shared" si="64"/>
        <v>0</v>
      </c>
      <c r="S89" s="25">
        <v>0</v>
      </c>
      <c r="T89" s="25">
        <v>0</v>
      </c>
      <c r="U89" s="25">
        <v>0</v>
      </c>
      <c r="V89" s="81">
        <f t="shared" si="65"/>
        <v>0</v>
      </c>
      <c r="W89" s="25">
        <v>0</v>
      </c>
      <c r="X89" s="25">
        <v>0</v>
      </c>
      <c r="Y89" s="25">
        <v>0</v>
      </c>
      <c r="Z89" s="81">
        <f t="shared" si="66"/>
        <v>0</v>
      </c>
      <c r="AA89" s="25">
        <v>0</v>
      </c>
      <c r="AB89" s="25">
        <v>0</v>
      </c>
      <c r="AC89" s="25">
        <v>0</v>
      </c>
      <c r="AD89" s="36">
        <f t="shared" si="18"/>
        <v>0</v>
      </c>
      <c r="AE89" s="15">
        <v>0</v>
      </c>
      <c r="AF89" s="15">
        <v>0</v>
      </c>
      <c r="AG89" s="15">
        <v>0</v>
      </c>
      <c r="AH89" s="15">
        <v>0</v>
      </c>
      <c r="AI89" s="15">
        <v>0</v>
      </c>
      <c r="AJ89" s="15">
        <v>0</v>
      </c>
      <c r="AK89" s="15"/>
      <c r="AL89" s="15"/>
      <c r="AM89" s="15"/>
    </row>
    <row r="90" spans="1:39" ht="79.5" customHeight="1" x14ac:dyDescent="0.25">
      <c r="A90" s="12"/>
      <c r="B90" s="70" t="s">
        <v>116</v>
      </c>
      <c r="C90" s="32">
        <v>0</v>
      </c>
      <c r="D90" s="32">
        <v>0</v>
      </c>
      <c r="E90" s="36">
        <f t="shared" si="61"/>
        <v>1</v>
      </c>
      <c r="F90" s="15">
        <v>1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36">
        <f t="shared" si="62"/>
        <v>0</v>
      </c>
      <c r="M90" s="15">
        <v>0</v>
      </c>
      <c r="N90" s="15">
        <v>0</v>
      </c>
      <c r="O90" s="15">
        <v>0</v>
      </c>
      <c r="P90" s="15">
        <v>0</v>
      </c>
      <c r="Q90" s="15"/>
      <c r="R90" s="81">
        <f t="shared" si="64"/>
        <v>0</v>
      </c>
      <c r="S90" s="25">
        <v>0</v>
      </c>
      <c r="T90" s="25">
        <v>0</v>
      </c>
      <c r="U90" s="25">
        <v>0</v>
      </c>
      <c r="V90" s="81">
        <f t="shared" si="65"/>
        <v>0</v>
      </c>
      <c r="W90" s="25">
        <v>0</v>
      </c>
      <c r="X90" s="25">
        <v>0</v>
      </c>
      <c r="Y90" s="25">
        <v>0</v>
      </c>
      <c r="Z90" s="81">
        <f t="shared" si="66"/>
        <v>0</v>
      </c>
      <c r="AA90" s="25">
        <v>0</v>
      </c>
      <c r="AB90" s="25">
        <v>0</v>
      </c>
      <c r="AC90" s="25">
        <v>0</v>
      </c>
      <c r="AD90" s="36">
        <f t="shared" ref="AD90:AD129" si="67">SUM(AE90:AJ90)</f>
        <v>0</v>
      </c>
      <c r="AE90" s="15">
        <v>0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/>
      <c r="AL90" s="15"/>
      <c r="AM90" s="15"/>
    </row>
    <row r="91" spans="1:39" ht="53.25" customHeight="1" x14ac:dyDescent="0.25">
      <c r="A91" s="12" t="s">
        <v>110</v>
      </c>
      <c r="B91" s="70" t="s">
        <v>117</v>
      </c>
      <c r="C91" s="32">
        <v>0</v>
      </c>
      <c r="D91" s="32">
        <v>0</v>
      </c>
      <c r="E91" s="36">
        <f t="shared" si="61"/>
        <v>1</v>
      </c>
      <c r="F91" s="15">
        <v>1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36">
        <f t="shared" si="62"/>
        <v>0</v>
      </c>
      <c r="M91" s="15">
        <v>0</v>
      </c>
      <c r="N91" s="15">
        <v>0</v>
      </c>
      <c r="O91" s="15">
        <v>0</v>
      </c>
      <c r="P91" s="15">
        <v>0</v>
      </c>
      <c r="Q91" s="15"/>
      <c r="R91" s="81">
        <f>SUM(S91:U91)</f>
        <v>0</v>
      </c>
      <c r="S91" s="25">
        <v>0</v>
      </c>
      <c r="T91" s="25">
        <v>0</v>
      </c>
      <c r="U91" s="25">
        <v>0</v>
      </c>
      <c r="V91" s="81">
        <f>SUM(W91:Y91)</f>
        <v>0</v>
      </c>
      <c r="W91" s="25">
        <v>0</v>
      </c>
      <c r="X91" s="25">
        <v>0</v>
      </c>
      <c r="Y91" s="25">
        <v>0</v>
      </c>
      <c r="Z91" s="81">
        <f>SUM(AA91:AC91)</f>
        <v>0</v>
      </c>
      <c r="AA91" s="25">
        <v>0</v>
      </c>
      <c r="AB91" s="25">
        <v>0</v>
      </c>
      <c r="AC91" s="25">
        <v>0</v>
      </c>
      <c r="AD91" s="36">
        <f t="shared" si="67"/>
        <v>0</v>
      </c>
      <c r="AE91" s="15">
        <v>0</v>
      </c>
      <c r="AF91" s="15">
        <v>0</v>
      </c>
      <c r="AG91" s="15">
        <v>0</v>
      </c>
      <c r="AH91" s="15">
        <v>0</v>
      </c>
      <c r="AI91" s="15">
        <v>0</v>
      </c>
      <c r="AJ91" s="15">
        <v>0</v>
      </c>
      <c r="AK91" s="15"/>
      <c r="AL91" s="15"/>
      <c r="AM91" s="15"/>
    </row>
    <row r="92" spans="1:39" x14ac:dyDescent="0.25">
      <c r="A92" s="16" t="s">
        <v>110</v>
      </c>
      <c r="B92" s="47" t="s">
        <v>118</v>
      </c>
      <c r="C92" s="48"/>
      <c r="D92" s="48"/>
      <c r="E92" s="48">
        <f t="shared" si="61"/>
        <v>0</v>
      </c>
      <c r="F92" s="19"/>
      <c r="G92" s="19"/>
      <c r="H92" s="19"/>
      <c r="I92" s="19"/>
      <c r="J92" s="19"/>
      <c r="K92" s="19"/>
      <c r="L92" s="48">
        <f t="shared" si="62"/>
        <v>0</v>
      </c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>
        <f t="shared" si="67"/>
        <v>0</v>
      </c>
      <c r="AE92" s="19"/>
      <c r="AF92" s="19"/>
      <c r="AG92" s="19"/>
      <c r="AH92" s="19"/>
      <c r="AI92" s="19"/>
      <c r="AJ92" s="19"/>
      <c r="AK92" s="19"/>
      <c r="AL92" s="19"/>
      <c r="AM92" s="19"/>
    </row>
    <row r="93" spans="1:39" ht="28.5" x14ac:dyDescent="0.25">
      <c r="A93" s="16" t="s">
        <v>110</v>
      </c>
      <c r="B93" s="17" t="s">
        <v>119</v>
      </c>
      <c r="C93" s="18"/>
      <c r="D93" s="18"/>
      <c r="E93" s="18">
        <f t="shared" si="61"/>
        <v>0</v>
      </c>
      <c r="F93" s="19"/>
      <c r="G93" s="19"/>
      <c r="H93" s="19"/>
      <c r="I93" s="19"/>
      <c r="J93" s="19"/>
      <c r="K93" s="19"/>
      <c r="L93" s="18">
        <f t="shared" si="62"/>
        <v>0</v>
      </c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>
        <f t="shared" si="67"/>
        <v>0</v>
      </c>
      <c r="AE93" s="19"/>
      <c r="AF93" s="19"/>
      <c r="AG93" s="19"/>
      <c r="AH93" s="19"/>
      <c r="AI93" s="19"/>
      <c r="AJ93" s="19"/>
      <c r="AK93" s="19"/>
      <c r="AL93" s="19"/>
      <c r="AM93" s="19"/>
    </row>
    <row r="94" spans="1:39" ht="99.75" customHeight="1" x14ac:dyDescent="0.25">
      <c r="A94" s="6" t="s">
        <v>120</v>
      </c>
      <c r="B94" s="7" t="s">
        <v>121</v>
      </c>
      <c r="C94" s="26">
        <f>IF(D94&gt;0,1,0)</f>
        <v>1</v>
      </c>
      <c r="D94" s="26">
        <f t="shared" ref="D94:P94" si="68">D96+D105+D108+D109</f>
        <v>2</v>
      </c>
      <c r="E94" s="26">
        <f t="shared" si="61"/>
        <v>6</v>
      </c>
      <c r="F94" s="11">
        <f t="shared" si="68"/>
        <v>1</v>
      </c>
      <c r="G94" s="11">
        <f t="shared" si="68"/>
        <v>5</v>
      </c>
      <c r="H94" s="11">
        <f t="shared" si="68"/>
        <v>0</v>
      </c>
      <c r="I94" s="11">
        <f t="shared" si="68"/>
        <v>0</v>
      </c>
      <c r="J94" s="11">
        <f t="shared" si="68"/>
        <v>1</v>
      </c>
      <c r="K94" s="11">
        <f t="shared" si="68"/>
        <v>0</v>
      </c>
      <c r="L94" s="26">
        <f t="shared" si="62"/>
        <v>1</v>
      </c>
      <c r="M94" s="11">
        <f t="shared" si="68"/>
        <v>1</v>
      </c>
      <c r="N94" s="11">
        <f t="shared" si="68"/>
        <v>0</v>
      </c>
      <c r="O94" s="11">
        <f t="shared" si="68"/>
        <v>0</v>
      </c>
      <c r="P94" s="11">
        <f t="shared" si="68"/>
        <v>0</v>
      </c>
      <c r="Q94" s="11"/>
      <c r="R94" s="28">
        <f>R96+R105+R108+R109</f>
        <v>4631</v>
      </c>
      <c r="S94" s="28">
        <f t="shared" ref="S94:AJ94" si="69">S96+S105+S108+S109</f>
        <v>0</v>
      </c>
      <c r="T94" s="28">
        <f t="shared" si="69"/>
        <v>4500</v>
      </c>
      <c r="U94" s="28">
        <f t="shared" si="69"/>
        <v>131</v>
      </c>
      <c r="V94" s="28">
        <f>V96+V105+V108+V109</f>
        <v>4385.1000000000004</v>
      </c>
      <c r="W94" s="28">
        <f t="shared" si="69"/>
        <v>0</v>
      </c>
      <c r="X94" s="28">
        <f t="shared" si="69"/>
        <v>4317.3</v>
      </c>
      <c r="Y94" s="28">
        <f t="shared" si="69"/>
        <v>67.8</v>
      </c>
      <c r="Z94" s="28">
        <f>Z96+Z105+Z108+Z109</f>
        <v>4385.1000000000004</v>
      </c>
      <c r="AA94" s="28">
        <f t="shared" si="69"/>
        <v>0</v>
      </c>
      <c r="AB94" s="28">
        <f t="shared" si="69"/>
        <v>4317.3</v>
      </c>
      <c r="AC94" s="28">
        <f t="shared" si="69"/>
        <v>67.8</v>
      </c>
      <c r="AD94" s="49">
        <f t="shared" si="67"/>
        <v>1</v>
      </c>
      <c r="AE94" s="49">
        <f t="shared" si="69"/>
        <v>1</v>
      </c>
      <c r="AF94" s="49">
        <f t="shared" si="69"/>
        <v>0</v>
      </c>
      <c r="AG94" s="49">
        <f t="shared" si="69"/>
        <v>0</v>
      </c>
      <c r="AH94" s="49">
        <f t="shared" si="69"/>
        <v>0</v>
      </c>
      <c r="AI94" s="49">
        <f t="shared" si="69"/>
        <v>0</v>
      </c>
      <c r="AJ94" s="49">
        <f t="shared" si="69"/>
        <v>0</v>
      </c>
      <c r="AK94" s="11"/>
      <c r="AL94" s="11"/>
      <c r="AM94" s="11"/>
    </row>
    <row r="95" spans="1:39" ht="15" customHeight="1" x14ac:dyDescent="0.25">
      <c r="A95" s="12" t="s">
        <v>120</v>
      </c>
      <c r="B95" s="13" t="s">
        <v>42</v>
      </c>
      <c r="C95" s="14"/>
      <c r="D95" s="14"/>
      <c r="E95" s="14"/>
      <c r="F95" s="15"/>
      <c r="G95" s="15"/>
      <c r="H95" s="15"/>
      <c r="I95" s="15"/>
      <c r="J95" s="15"/>
      <c r="K95" s="15"/>
      <c r="L95" s="14"/>
      <c r="M95" s="15"/>
      <c r="N95" s="15"/>
      <c r="O95" s="15"/>
      <c r="P95" s="15"/>
      <c r="Q95" s="1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15"/>
      <c r="AL95" s="15"/>
      <c r="AM95" s="15"/>
    </row>
    <row r="96" spans="1:39" ht="28.5" x14ac:dyDescent="0.25">
      <c r="A96" s="16" t="s">
        <v>120</v>
      </c>
      <c r="B96" s="50" t="s">
        <v>122</v>
      </c>
      <c r="C96" s="51"/>
      <c r="D96" s="51">
        <f t="shared" ref="D96:P96" si="70">D98+D99+D100+D101+D102+D103+D104</f>
        <v>2</v>
      </c>
      <c r="E96" s="51">
        <f t="shared" ref="E96:E105" si="71">SUM(F96:I96)</f>
        <v>5</v>
      </c>
      <c r="F96" s="19">
        <f t="shared" si="70"/>
        <v>1</v>
      </c>
      <c r="G96" s="19">
        <f t="shared" si="70"/>
        <v>4</v>
      </c>
      <c r="H96" s="19">
        <f t="shared" si="70"/>
        <v>0</v>
      </c>
      <c r="I96" s="19">
        <f t="shared" si="70"/>
        <v>0</v>
      </c>
      <c r="J96" s="19">
        <f t="shared" si="70"/>
        <v>1</v>
      </c>
      <c r="K96" s="19">
        <f t="shared" si="70"/>
        <v>0</v>
      </c>
      <c r="L96" s="51">
        <f t="shared" ref="L96:L105" si="72">SUM(M96:P96)</f>
        <v>1</v>
      </c>
      <c r="M96" s="19">
        <f t="shared" si="70"/>
        <v>1</v>
      </c>
      <c r="N96" s="19">
        <f t="shared" si="70"/>
        <v>0</v>
      </c>
      <c r="O96" s="19">
        <f t="shared" si="70"/>
        <v>0</v>
      </c>
      <c r="P96" s="19">
        <f t="shared" si="70"/>
        <v>0</v>
      </c>
      <c r="Q96" s="19"/>
      <c r="R96" s="20">
        <f>R98+R99+R100+R101+R102+R103+R104</f>
        <v>4631</v>
      </c>
      <c r="S96" s="20">
        <f t="shared" ref="S96:AJ96" si="73">S98+S99+S100+S101+S102+S103+S104</f>
        <v>0</v>
      </c>
      <c r="T96" s="20">
        <f t="shared" si="73"/>
        <v>4500</v>
      </c>
      <c r="U96" s="20">
        <f t="shared" si="73"/>
        <v>131</v>
      </c>
      <c r="V96" s="20">
        <f>V98+V99+V100+V101+V102+V103+V104</f>
        <v>4385.1000000000004</v>
      </c>
      <c r="W96" s="20">
        <f t="shared" si="73"/>
        <v>0</v>
      </c>
      <c r="X96" s="20">
        <f t="shared" si="73"/>
        <v>4317.3</v>
      </c>
      <c r="Y96" s="20">
        <f t="shared" si="73"/>
        <v>67.8</v>
      </c>
      <c r="Z96" s="20">
        <f>Z98+Z99+Z100+Z101+Z102+Z103+Z104</f>
        <v>4385.1000000000004</v>
      </c>
      <c r="AA96" s="20">
        <f t="shared" si="73"/>
        <v>0</v>
      </c>
      <c r="AB96" s="20">
        <f t="shared" si="73"/>
        <v>4317.3</v>
      </c>
      <c r="AC96" s="20">
        <f t="shared" si="73"/>
        <v>67.8</v>
      </c>
      <c r="AD96" s="21">
        <f t="shared" si="67"/>
        <v>1</v>
      </c>
      <c r="AE96" s="21">
        <f t="shared" si="73"/>
        <v>1</v>
      </c>
      <c r="AF96" s="21">
        <f t="shared" si="73"/>
        <v>0</v>
      </c>
      <c r="AG96" s="21">
        <f t="shared" si="73"/>
        <v>0</v>
      </c>
      <c r="AH96" s="21">
        <f t="shared" si="73"/>
        <v>0</v>
      </c>
      <c r="AI96" s="21">
        <f t="shared" si="73"/>
        <v>0</v>
      </c>
      <c r="AJ96" s="21">
        <f t="shared" si="73"/>
        <v>0</v>
      </c>
      <c r="AK96" s="19"/>
      <c r="AL96" s="19"/>
      <c r="AM96" s="19"/>
    </row>
    <row r="97" spans="1:39" ht="18" customHeight="1" x14ac:dyDescent="0.25">
      <c r="A97" s="12" t="s">
        <v>120</v>
      </c>
      <c r="B97" s="30" t="s">
        <v>44</v>
      </c>
      <c r="C97" s="31"/>
      <c r="D97" s="31"/>
      <c r="E97" s="31"/>
      <c r="F97" s="15"/>
      <c r="G97" s="15"/>
      <c r="H97" s="15"/>
      <c r="I97" s="15"/>
      <c r="J97" s="15"/>
      <c r="K97" s="15"/>
      <c r="L97" s="31"/>
      <c r="M97" s="15"/>
      <c r="N97" s="15"/>
      <c r="O97" s="15"/>
      <c r="P97" s="15"/>
      <c r="Q97" s="1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15"/>
      <c r="AL97" s="15"/>
      <c r="AM97" s="15"/>
    </row>
    <row r="98" spans="1:39" ht="78" customHeight="1" x14ac:dyDescent="0.25">
      <c r="A98" s="12" t="s">
        <v>120</v>
      </c>
      <c r="B98" s="70" t="s">
        <v>123</v>
      </c>
      <c r="C98" s="32">
        <v>1</v>
      </c>
      <c r="D98" s="32">
        <v>1</v>
      </c>
      <c r="E98" s="36">
        <f t="shared" si="71"/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36">
        <f t="shared" si="72"/>
        <v>0</v>
      </c>
      <c r="M98" s="15">
        <v>0</v>
      </c>
      <c r="N98" s="15">
        <v>0</v>
      </c>
      <c r="O98" s="15">
        <v>0</v>
      </c>
      <c r="P98" s="15">
        <v>0</v>
      </c>
      <c r="Q98" s="70" t="s">
        <v>413</v>
      </c>
      <c r="R98" s="81">
        <f t="shared" ref="R98:R104" si="74">SUM(S98:U98)</f>
        <v>4631</v>
      </c>
      <c r="S98" s="25">
        <v>0</v>
      </c>
      <c r="T98" s="25">
        <v>4500</v>
      </c>
      <c r="U98" s="25">
        <v>131</v>
      </c>
      <c r="V98" s="81">
        <f t="shared" ref="V98:V104" si="75">SUM(W98:Y98)</f>
        <v>4385.1000000000004</v>
      </c>
      <c r="W98" s="25">
        <v>0</v>
      </c>
      <c r="X98" s="25">
        <v>4317.3</v>
      </c>
      <c r="Y98" s="25">
        <v>67.8</v>
      </c>
      <c r="Z98" s="81">
        <f t="shared" ref="Z98:Z104" si="76">SUM(AA98:AC98)</f>
        <v>4385.1000000000004</v>
      </c>
      <c r="AA98" s="41">
        <v>0</v>
      </c>
      <c r="AB98" s="25">
        <v>4317.3</v>
      </c>
      <c r="AC98" s="25">
        <v>67.8</v>
      </c>
      <c r="AD98" s="36">
        <f t="shared" si="67"/>
        <v>1</v>
      </c>
      <c r="AE98" s="41">
        <v>1</v>
      </c>
      <c r="AF98" s="41">
        <v>0</v>
      </c>
      <c r="AG98" s="41">
        <v>0</v>
      </c>
      <c r="AH98" s="41">
        <v>0</v>
      </c>
      <c r="AI98" s="41">
        <v>0</v>
      </c>
      <c r="AJ98" s="41">
        <v>0</v>
      </c>
      <c r="AK98" s="70" t="s">
        <v>375</v>
      </c>
      <c r="AL98" s="70" t="s">
        <v>375</v>
      </c>
      <c r="AM98" s="15"/>
    </row>
    <row r="99" spans="1:39" ht="49.5" customHeight="1" x14ac:dyDescent="0.25">
      <c r="A99" s="12" t="s">
        <v>120</v>
      </c>
      <c r="B99" s="70" t="s">
        <v>124</v>
      </c>
      <c r="C99" s="32">
        <v>0</v>
      </c>
      <c r="D99" s="32">
        <v>0</v>
      </c>
      <c r="E99" s="36">
        <f t="shared" si="71"/>
        <v>1</v>
      </c>
      <c r="F99" s="15">
        <v>0</v>
      </c>
      <c r="G99" s="46">
        <v>1</v>
      </c>
      <c r="H99" s="46"/>
      <c r="I99" s="15">
        <v>0</v>
      </c>
      <c r="J99" s="15">
        <v>0</v>
      </c>
      <c r="K99" s="15">
        <v>0</v>
      </c>
      <c r="L99" s="36">
        <f t="shared" si="72"/>
        <v>0</v>
      </c>
      <c r="M99" s="15">
        <v>0</v>
      </c>
      <c r="N99" s="15">
        <v>0</v>
      </c>
      <c r="O99" s="15">
        <v>0</v>
      </c>
      <c r="P99" s="15">
        <v>0</v>
      </c>
      <c r="Q99" s="15"/>
      <c r="R99" s="81">
        <f t="shared" si="74"/>
        <v>0</v>
      </c>
      <c r="S99" s="25">
        <v>0</v>
      </c>
      <c r="T99" s="25">
        <v>0</v>
      </c>
      <c r="U99" s="25">
        <v>0</v>
      </c>
      <c r="V99" s="81">
        <f t="shared" si="75"/>
        <v>0</v>
      </c>
      <c r="W99" s="25">
        <v>0</v>
      </c>
      <c r="X99" s="25">
        <v>0</v>
      </c>
      <c r="Y99" s="25">
        <v>0</v>
      </c>
      <c r="Z99" s="81">
        <f t="shared" si="76"/>
        <v>0</v>
      </c>
      <c r="AA99" s="25">
        <v>0</v>
      </c>
      <c r="AB99" s="25">
        <v>0</v>
      </c>
      <c r="AC99" s="25">
        <v>0</v>
      </c>
      <c r="AD99" s="36">
        <f t="shared" si="67"/>
        <v>0</v>
      </c>
      <c r="AE99" s="25">
        <v>0</v>
      </c>
      <c r="AF99" s="25">
        <v>0</v>
      </c>
      <c r="AG99" s="25">
        <v>0</v>
      </c>
      <c r="AH99" s="25">
        <v>0</v>
      </c>
      <c r="AI99" s="25">
        <v>0</v>
      </c>
      <c r="AJ99" s="25">
        <v>0</v>
      </c>
      <c r="AK99" s="15"/>
      <c r="AL99" s="15"/>
      <c r="AM99" s="15"/>
    </row>
    <row r="100" spans="1:39" ht="62.25" customHeight="1" x14ac:dyDescent="0.25">
      <c r="A100" s="12" t="s">
        <v>120</v>
      </c>
      <c r="B100" s="70" t="s">
        <v>125</v>
      </c>
      <c r="C100" s="32">
        <v>0</v>
      </c>
      <c r="D100" s="32">
        <v>0</v>
      </c>
      <c r="E100" s="36">
        <f t="shared" si="71"/>
        <v>1</v>
      </c>
      <c r="F100" s="15">
        <v>1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36">
        <f t="shared" si="72"/>
        <v>0</v>
      </c>
      <c r="M100" s="15">
        <v>0</v>
      </c>
      <c r="N100" s="15">
        <v>0</v>
      </c>
      <c r="O100" s="15">
        <v>0</v>
      </c>
      <c r="P100" s="15">
        <v>0</v>
      </c>
      <c r="Q100" s="15"/>
      <c r="R100" s="81">
        <f t="shared" si="74"/>
        <v>0</v>
      </c>
      <c r="S100" s="25">
        <v>0</v>
      </c>
      <c r="T100" s="25">
        <v>0</v>
      </c>
      <c r="U100" s="25">
        <v>0</v>
      </c>
      <c r="V100" s="81">
        <f t="shared" si="75"/>
        <v>0</v>
      </c>
      <c r="W100" s="25">
        <v>0</v>
      </c>
      <c r="X100" s="25">
        <v>0</v>
      </c>
      <c r="Y100" s="25">
        <v>0</v>
      </c>
      <c r="Z100" s="81">
        <f t="shared" si="76"/>
        <v>0</v>
      </c>
      <c r="AA100" s="25">
        <v>0</v>
      </c>
      <c r="AB100" s="25">
        <v>0</v>
      </c>
      <c r="AC100" s="25">
        <v>0</v>
      </c>
      <c r="AD100" s="36">
        <f t="shared" si="67"/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15"/>
      <c r="AL100" s="15"/>
      <c r="AM100" s="15"/>
    </row>
    <row r="101" spans="1:39" ht="81" customHeight="1" x14ac:dyDescent="0.25">
      <c r="A101" s="12" t="s">
        <v>120</v>
      </c>
      <c r="B101" s="70" t="s">
        <v>126</v>
      </c>
      <c r="C101" s="40">
        <v>1</v>
      </c>
      <c r="D101" s="40">
        <v>1</v>
      </c>
      <c r="E101" s="36">
        <f t="shared" si="71"/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1</v>
      </c>
      <c r="K101" s="15">
        <v>0</v>
      </c>
      <c r="L101" s="36">
        <f t="shared" si="72"/>
        <v>1</v>
      </c>
      <c r="M101" s="15">
        <v>1</v>
      </c>
      <c r="N101" s="15">
        <v>0</v>
      </c>
      <c r="O101" s="15">
        <v>0</v>
      </c>
      <c r="P101" s="15">
        <v>0</v>
      </c>
      <c r="Q101" s="15"/>
      <c r="R101" s="81">
        <f t="shared" si="74"/>
        <v>0</v>
      </c>
      <c r="S101" s="25">
        <v>0</v>
      </c>
      <c r="T101" s="25">
        <v>0</v>
      </c>
      <c r="U101" s="25">
        <v>0</v>
      </c>
      <c r="V101" s="81">
        <f t="shared" si="75"/>
        <v>0</v>
      </c>
      <c r="W101" s="25">
        <v>0</v>
      </c>
      <c r="X101" s="25">
        <v>0</v>
      </c>
      <c r="Y101" s="25">
        <v>0</v>
      </c>
      <c r="Z101" s="81">
        <f t="shared" si="76"/>
        <v>0</v>
      </c>
      <c r="AA101" s="25">
        <v>0</v>
      </c>
      <c r="AB101" s="25">
        <v>0</v>
      </c>
      <c r="AC101" s="25">
        <v>0</v>
      </c>
      <c r="AD101" s="36">
        <f t="shared" si="67"/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15"/>
      <c r="AL101" s="15"/>
      <c r="AM101" s="15"/>
    </row>
    <row r="102" spans="1:39" ht="63.75" customHeight="1" x14ac:dyDescent="0.25">
      <c r="A102" s="12" t="s">
        <v>120</v>
      </c>
      <c r="B102" s="72" t="s">
        <v>127</v>
      </c>
      <c r="C102" s="40">
        <v>0</v>
      </c>
      <c r="D102" s="40">
        <v>0</v>
      </c>
      <c r="E102" s="36">
        <f t="shared" si="71"/>
        <v>1</v>
      </c>
      <c r="F102" s="15">
        <v>0</v>
      </c>
      <c r="G102" s="15">
        <v>1</v>
      </c>
      <c r="H102" s="15">
        <v>0</v>
      </c>
      <c r="I102" s="15">
        <v>0</v>
      </c>
      <c r="J102" s="15">
        <v>0</v>
      </c>
      <c r="K102" s="15">
        <v>0</v>
      </c>
      <c r="L102" s="36">
        <f t="shared" si="72"/>
        <v>0</v>
      </c>
      <c r="M102" s="15">
        <v>0</v>
      </c>
      <c r="N102" s="15">
        <v>0</v>
      </c>
      <c r="O102" s="15">
        <v>0</v>
      </c>
      <c r="P102" s="15">
        <v>0</v>
      </c>
      <c r="Q102" s="15"/>
      <c r="R102" s="81">
        <f t="shared" si="74"/>
        <v>0</v>
      </c>
      <c r="S102" s="25">
        <v>0</v>
      </c>
      <c r="T102" s="25">
        <v>0</v>
      </c>
      <c r="U102" s="25">
        <v>0</v>
      </c>
      <c r="V102" s="81">
        <f t="shared" si="75"/>
        <v>0</v>
      </c>
      <c r="W102" s="25">
        <v>0</v>
      </c>
      <c r="X102" s="25">
        <v>0</v>
      </c>
      <c r="Y102" s="25">
        <v>0</v>
      </c>
      <c r="Z102" s="81">
        <f t="shared" si="76"/>
        <v>0</v>
      </c>
      <c r="AA102" s="25">
        <v>0</v>
      </c>
      <c r="AB102" s="25">
        <v>0</v>
      </c>
      <c r="AC102" s="25">
        <v>0</v>
      </c>
      <c r="AD102" s="36">
        <f t="shared" si="67"/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15"/>
      <c r="AL102" s="15"/>
      <c r="AM102" s="15"/>
    </row>
    <row r="103" spans="1:39" ht="63" customHeight="1" x14ac:dyDescent="0.25">
      <c r="A103" s="12" t="s">
        <v>120</v>
      </c>
      <c r="B103" s="72" t="s">
        <v>128</v>
      </c>
      <c r="C103" s="40">
        <v>0</v>
      </c>
      <c r="D103" s="40">
        <v>0</v>
      </c>
      <c r="E103" s="36">
        <f t="shared" si="71"/>
        <v>1</v>
      </c>
      <c r="F103" s="15">
        <v>0</v>
      </c>
      <c r="G103" s="15">
        <v>1</v>
      </c>
      <c r="H103" s="15">
        <v>0</v>
      </c>
      <c r="I103" s="15">
        <v>0</v>
      </c>
      <c r="J103" s="15">
        <v>0</v>
      </c>
      <c r="K103" s="15">
        <v>0</v>
      </c>
      <c r="L103" s="36">
        <f t="shared" si="72"/>
        <v>0</v>
      </c>
      <c r="M103" s="15">
        <v>0</v>
      </c>
      <c r="N103" s="15">
        <v>0</v>
      </c>
      <c r="O103" s="15">
        <v>0</v>
      </c>
      <c r="P103" s="15">
        <v>0</v>
      </c>
      <c r="Q103" s="15"/>
      <c r="R103" s="81">
        <f t="shared" si="74"/>
        <v>0</v>
      </c>
      <c r="S103" s="25">
        <v>0</v>
      </c>
      <c r="T103" s="25">
        <v>0</v>
      </c>
      <c r="U103" s="25">
        <v>0</v>
      </c>
      <c r="V103" s="81">
        <f t="shared" si="75"/>
        <v>0</v>
      </c>
      <c r="W103" s="25">
        <v>0</v>
      </c>
      <c r="X103" s="25">
        <v>0</v>
      </c>
      <c r="Y103" s="25">
        <v>0</v>
      </c>
      <c r="Z103" s="81">
        <f t="shared" si="76"/>
        <v>0</v>
      </c>
      <c r="AA103" s="25">
        <v>0</v>
      </c>
      <c r="AB103" s="25">
        <v>0</v>
      </c>
      <c r="AC103" s="25">
        <v>0</v>
      </c>
      <c r="AD103" s="36">
        <f t="shared" si="67"/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15"/>
      <c r="AL103" s="15"/>
      <c r="AM103" s="15"/>
    </row>
    <row r="104" spans="1:39" ht="90" customHeight="1" x14ac:dyDescent="0.25">
      <c r="A104" s="12" t="s">
        <v>120</v>
      </c>
      <c r="B104" s="72" t="s">
        <v>129</v>
      </c>
      <c r="C104" s="40">
        <v>0</v>
      </c>
      <c r="D104" s="40">
        <v>0</v>
      </c>
      <c r="E104" s="36">
        <f t="shared" si="71"/>
        <v>1</v>
      </c>
      <c r="F104" s="15">
        <v>0</v>
      </c>
      <c r="G104" s="15">
        <v>1</v>
      </c>
      <c r="H104" s="15">
        <v>0</v>
      </c>
      <c r="I104" s="15">
        <v>0</v>
      </c>
      <c r="J104" s="15">
        <v>0</v>
      </c>
      <c r="K104" s="15">
        <v>0</v>
      </c>
      <c r="L104" s="36">
        <f t="shared" si="72"/>
        <v>0</v>
      </c>
      <c r="M104" s="15">
        <v>0</v>
      </c>
      <c r="N104" s="15">
        <v>0</v>
      </c>
      <c r="O104" s="15">
        <v>0</v>
      </c>
      <c r="P104" s="15">
        <v>0</v>
      </c>
      <c r="Q104" s="15"/>
      <c r="R104" s="81">
        <f t="shared" si="74"/>
        <v>0</v>
      </c>
      <c r="S104" s="25">
        <v>0</v>
      </c>
      <c r="T104" s="25">
        <v>0</v>
      </c>
      <c r="U104" s="25">
        <v>0</v>
      </c>
      <c r="V104" s="81">
        <f t="shared" si="75"/>
        <v>0</v>
      </c>
      <c r="W104" s="25">
        <v>0</v>
      </c>
      <c r="X104" s="25">
        <v>0</v>
      </c>
      <c r="Y104" s="25">
        <v>0</v>
      </c>
      <c r="Z104" s="81">
        <f t="shared" si="76"/>
        <v>0</v>
      </c>
      <c r="AA104" s="25">
        <v>0</v>
      </c>
      <c r="AB104" s="25">
        <v>0</v>
      </c>
      <c r="AC104" s="25">
        <v>0</v>
      </c>
      <c r="AD104" s="36">
        <f t="shared" si="67"/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15"/>
      <c r="AL104" s="15"/>
      <c r="AM104" s="15"/>
    </row>
    <row r="105" spans="1:39" ht="51" customHeight="1" x14ac:dyDescent="0.25">
      <c r="A105" s="16" t="s">
        <v>120</v>
      </c>
      <c r="B105" s="17" t="s">
        <v>130</v>
      </c>
      <c r="C105" s="18"/>
      <c r="D105" s="18">
        <f t="shared" ref="D105:P105" si="77">D107</f>
        <v>0</v>
      </c>
      <c r="E105" s="18">
        <f t="shared" si="71"/>
        <v>1</v>
      </c>
      <c r="F105" s="19">
        <f t="shared" si="77"/>
        <v>0</v>
      </c>
      <c r="G105" s="19">
        <f t="shared" si="77"/>
        <v>1</v>
      </c>
      <c r="H105" s="19">
        <f t="shared" si="77"/>
        <v>0</v>
      </c>
      <c r="I105" s="19">
        <f t="shared" si="77"/>
        <v>0</v>
      </c>
      <c r="J105" s="19">
        <f t="shared" si="77"/>
        <v>0</v>
      </c>
      <c r="K105" s="19">
        <f t="shared" si="77"/>
        <v>0</v>
      </c>
      <c r="L105" s="18">
        <f t="shared" si="72"/>
        <v>0</v>
      </c>
      <c r="M105" s="19">
        <f t="shared" si="77"/>
        <v>0</v>
      </c>
      <c r="N105" s="19">
        <f t="shared" si="77"/>
        <v>0</v>
      </c>
      <c r="O105" s="19">
        <f t="shared" si="77"/>
        <v>0</v>
      </c>
      <c r="P105" s="19">
        <f t="shared" si="77"/>
        <v>0</v>
      </c>
      <c r="Q105" s="19"/>
      <c r="R105" s="20">
        <f>R107</f>
        <v>0</v>
      </c>
      <c r="S105" s="20">
        <f t="shared" ref="S105:AJ105" si="78">S107</f>
        <v>0</v>
      </c>
      <c r="T105" s="20">
        <f t="shared" si="78"/>
        <v>0</v>
      </c>
      <c r="U105" s="20">
        <f t="shared" si="78"/>
        <v>0</v>
      </c>
      <c r="V105" s="20">
        <f>V107</f>
        <v>0</v>
      </c>
      <c r="W105" s="20">
        <f t="shared" si="78"/>
        <v>0</v>
      </c>
      <c r="X105" s="20">
        <f t="shared" si="78"/>
        <v>0</v>
      </c>
      <c r="Y105" s="20">
        <f t="shared" si="78"/>
        <v>0</v>
      </c>
      <c r="Z105" s="20">
        <f>Z107</f>
        <v>0</v>
      </c>
      <c r="AA105" s="20">
        <f t="shared" si="78"/>
        <v>0</v>
      </c>
      <c r="AB105" s="20">
        <f t="shared" si="78"/>
        <v>0</v>
      </c>
      <c r="AC105" s="20">
        <f t="shared" si="78"/>
        <v>0</v>
      </c>
      <c r="AD105" s="29">
        <f t="shared" si="67"/>
        <v>0</v>
      </c>
      <c r="AE105" s="29">
        <f t="shared" si="78"/>
        <v>0</v>
      </c>
      <c r="AF105" s="29">
        <f t="shared" si="78"/>
        <v>0</v>
      </c>
      <c r="AG105" s="29">
        <f t="shared" si="78"/>
        <v>0</v>
      </c>
      <c r="AH105" s="29">
        <f t="shared" si="78"/>
        <v>0</v>
      </c>
      <c r="AI105" s="29">
        <f t="shared" si="78"/>
        <v>0</v>
      </c>
      <c r="AJ105" s="29">
        <f t="shared" si="78"/>
        <v>0</v>
      </c>
      <c r="AK105" s="19"/>
      <c r="AL105" s="19"/>
      <c r="AM105" s="19"/>
    </row>
    <row r="106" spans="1:39" ht="18.75" customHeight="1" x14ac:dyDescent="0.25">
      <c r="A106" s="12" t="s">
        <v>120</v>
      </c>
      <c r="B106" s="30" t="s">
        <v>44</v>
      </c>
      <c r="C106" s="31"/>
      <c r="D106" s="31"/>
      <c r="E106" s="31"/>
      <c r="F106" s="15"/>
      <c r="G106" s="15"/>
      <c r="H106" s="15"/>
      <c r="I106" s="15"/>
      <c r="J106" s="15"/>
      <c r="K106" s="15"/>
      <c r="L106" s="31"/>
      <c r="M106" s="15"/>
      <c r="N106" s="15"/>
      <c r="O106" s="15"/>
      <c r="P106" s="15"/>
      <c r="Q106" s="1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33"/>
      <c r="AE106" s="33"/>
      <c r="AF106" s="33"/>
      <c r="AG106" s="33"/>
      <c r="AH106" s="33"/>
      <c r="AI106" s="33"/>
      <c r="AJ106" s="33"/>
      <c r="AK106" s="15"/>
      <c r="AL106" s="15"/>
      <c r="AM106" s="15"/>
    </row>
    <row r="107" spans="1:39" ht="66.75" customHeight="1" x14ac:dyDescent="0.25">
      <c r="A107" s="12" t="s">
        <v>120</v>
      </c>
      <c r="B107" s="70" t="s">
        <v>131</v>
      </c>
      <c r="C107" s="32">
        <v>0</v>
      </c>
      <c r="D107" s="32">
        <v>0</v>
      </c>
      <c r="E107" s="36">
        <f t="shared" ref="E107:E114" si="79">SUM(F107:I107)</f>
        <v>1</v>
      </c>
      <c r="F107" s="15">
        <v>0</v>
      </c>
      <c r="G107" s="15">
        <v>1</v>
      </c>
      <c r="H107" s="15">
        <v>0</v>
      </c>
      <c r="I107" s="15">
        <v>0</v>
      </c>
      <c r="J107" s="15">
        <v>0</v>
      </c>
      <c r="K107" s="15">
        <v>0</v>
      </c>
      <c r="L107" s="36">
        <f t="shared" ref="L107:L114" si="80">SUM(M107:P107)</f>
        <v>0</v>
      </c>
      <c r="M107" s="15">
        <v>0</v>
      </c>
      <c r="N107" s="15">
        <v>0</v>
      </c>
      <c r="O107" s="15">
        <v>0</v>
      </c>
      <c r="P107" s="15">
        <v>0</v>
      </c>
      <c r="Q107" s="15"/>
      <c r="R107" s="38">
        <f>SUM(S107:U107)</f>
        <v>0</v>
      </c>
      <c r="S107" s="25">
        <v>0</v>
      </c>
      <c r="T107" s="25">
        <v>0</v>
      </c>
      <c r="U107" s="25">
        <v>0</v>
      </c>
      <c r="V107" s="38">
        <f>SUM(W107:Y107)</f>
        <v>0</v>
      </c>
      <c r="W107" s="25">
        <v>0</v>
      </c>
      <c r="X107" s="25">
        <v>0</v>
      </c>
      <c r="Y107" s="25">
        <v>0</v>
      </c>
      <c r="Z107" s="38">
        <f>SUM(AA107:AC107)</f>
        <v>0</v>
      </c>
      <c r="AA107" s="25">
        <v>0</v>
      </c>
      <c r="AB107" s="25">
        <v>0</v>
      </c>
      <c r="AC107" s="25">
        <v>0</v>
      </c>
      <c r="AD107" s="39">
        <f t="shared" si="67"/>
        <v>0</v>
      </c>
      <c r="AE107" s="33">
        <v>0</v>
      </c>
      <c r="AF107" s="33">
        <v>0</v>
      </c>
      <c r="AG107" s="33">
        <v>0</v>
      </c>
      <c r="AH107" s="33">
        <v>0</v>
      </c>
      <c r="AI107" s="33">
        <v>0</v>
      </c>
      <c r="AJ107" s="33">
        <v>0</v>
      </c>
      <c r="AK107" s="15"/>
      <c r="AL107" s="15"/>
      <c r="AM107" s="15"/>
    </row>
    <row r="108" spans="1:39" ht="48.75" customHeight="1" x14ac:dyDescent="0.25">
      <c r="A108" s="16" t="s">
        <v>120</v>
      </c>
      <c r="B108" s="50" t="s">
        <v>132</v>
      </c>
      <c r="C108" s="51"/>
      <c r="D108" s="51"/>
      <c r="E108" s="51">
        <f t="shared" si="79"/>
        <v>0</v>
      </c>
      <c r="F108" s="19"/>
      <c r="G108" s="19"/>
      <c r="H108" s="19"/>
      <c r="I108" s="19"/>
      <c r="J108" s="19"/>
      <c r="K108" s="19"/>
      <c r="L108" s="51">
        <f t="shared" si="80"/>
        <v>0</v>
      </c>
      <c r="M108" s="19"/>
      <c r="N108" s="19"/>
      <c r="O108" s="19"/>
      <c r="P108" s="19"/>
      <c r="Q108" s="19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9">
        <f t="shared" si="67"/>
        <v>0</v>
      </c>
      <c r="AE108" s="29"/>
      <c r="AF108" s="29"/>
      <c r="AG108" s="29"/>
      <c r="AH108" s="29"/>
      <c r="AI108" s="29"/>
      <c r="AJ108" s="29"/>
      <c r="AK108" s="19"/>
      <c r="AL108" s="19"/>
      <c r="AM108" s="19"/>
    </row>
    <row r="109" spans="1:39" ht="40.5" customHeight="1" x14ac:dyDescent="0.25">
      <c r="A109" s="16" t="s">
        <v>120</v>
      </c>
      <c r="B109" s="50" t="s">
        <v>133</v>
      </c>
      <c r="C109" s="51"/>
      <c r="D109" s="51"/>
      <c r="E109" s="51">
        <f t="shared" si="79"/>
        <v>0</v>
      </c>
      <c r="F109" s="19"/>
      <c r="G109" s="19"/>
      <c r="H109" s="19"/>
      <c r="I109" s="19"/>
      <c r="J109" s="19"/>
      <c r="K109" s="19"/>
      <c r="L109" s="51">
        <f t="shared" si="80"/>
        <v>0</v>
      </c>
      <c r="M109" s="19"/>
      <c r="N109" s="19"/>
      <c r="O109" s="19"/>
      <c r="P109" s="19"/>
      <c r="Q109" s="19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9">
        <f t="shared" si="67"/>
        <v>0</v>
      </c>
      <c r="AE109" s="29"/>
      <c r="AF109" s="29"/>
      <c r="AG109" s="29"/>
      <c r="AH109" s="29"/>
      <c r="AI109" s="29"/>
      <c r="AJ109" s="29"/>
      <c r="AK109" s="19"/>
      <c r="AL109" s="19"/>
      <c r="AM109" s="19"/>
    </row>
    <row r="110" spans="1:39" ht="85.5" customHeight="1" x14ac:dyDescent="0.25">
      <c r="A110" s="78" t="s">
        <v>134</v>
      </c>
      <c r="B110" s="7" t="s">
        <v>135</v>
      </c>
      <c r="C110" s="26"/>
      <c r="D110" s="26">
        <f t="shared" ref="D110:P110" si="81">D112+D113</f>
        <v>0</v>
      </c>
      <c r="E110" s="26">
        <f t="shared" si="79"/>
        <v>0</v>
      </c>
      <c r="F110" s="11">
        <f t="shared" si="81"/>
        <v>0</v>
      </c>
      <c r="G110" s="11">
        <f t="shared" si="81"/>
        <v>0</v>
      </c>
      <c r="H110" s="11">
        <f t="shared" si="81"/>
        <v>0</v>
      </c>
      <c r="I110" s="11">
        <f t="shared" si="81"/>
        <v>0</v>
      </c>
      <c r="J110" s="11">
        <f t="shared" si="81"/>
        <v>0</v>
      </c>
      <c r="K110" s="11">
        <f t="shared" si="81"/>
        <v>0</v>
      </c>
      <c r="L110" s="26">
        <f t="shared" si="80"/>
        <v>0</v>
      </c>
      <c r="M110" s="11">
        <f t="shared" si="81"/>
        <v>0</v>
      </c>
      <c r="N110" s="11">
        <f t="shared" si="81"/>
        <v>0</v>
      </c>
      <c r="O110" s="11">
        <f t="shared" si="81"/>
        <v>0</v>
      </c>
      <c r="P110" s="11">
        <f t="shared" si="81"/>
        <v>0</v>
      </c>
      <c r="Q110" s="11"/>
      <c r="R110" s="28">
        <f>R112+R113</f>
        <v>0</v>
      </c>
      <c r="S110" s="28">
        <f t="shared" ref="S110:AJ110" si="82">S112+S113</f>
        <v>0</v>
      </c>
      <c r="T110" s="28">
        <f t="shared" si="82"/>
        <v>0</v>
      </c>
      <c r="U110" s="28">
        <f t="shared" si="82"/>
        <v>0</v>
      </c>
      <c r="V110" s="28">
        <f>V112+V113</f>
        <v>0</v>
      </c>
      <c r="W110" s="28">
        <f t="shared" si="82"/>
        <v>0</v>
      </c>
      <c r="X110" s="28">
        <f t="shared" si="82"/>
        <v>0</v>
      </c>
      <c r="Y110" s="28">
        <f t="shared" si="82"/>
        <v>0</v>
      </c>
      <c r="Z110" s="28">
        <f>Z112+Z113</f>
        <v>0</v>
      </c>
      <c r="AA110" s="28">
        <f t="shared" si="82"/>
        <v>0</v>
      </c>
      <c r="AB110" s="28">
        <f t="shared" si="82"/>
        <v>0</v>
      </c>
      <c r="AC110" s="28">
        <f t="shared" si="82"/>
        <v>0</v>
      </c>
      <c r="AD110" s="27">
        <f t="shared" si="67"/>
        <v>0</v>
      </c>
      <c r="AE110" s="27">
        <f t="shared" si="82"/>
        <v>0</v>
      </c>
      <c r="AF110" s="27">
        <f t="shared" si="82"/>
        <v>0</v>
      </c>
      <c r="AG110" s="27">
        <f t="shared" si="82"/>
        <v>0</v>
      </c>
      <c r="AH110" s="27">
        <f t="shared" si="82"/>
        <v>0</v>
      </c>
      <c r="AI110" s="27">
        <f t="shared" si="82"/>
        <v>0</v>
      </c>
      <c r="AJ110" s="27">
        <f t="shared" si="82"/>
        <v>0</v>
      </c>
      <c r="AK110" s="11"/>
      <c r="AL110" s="11"/>
      <c r="AM110" s="11"/>
    </row>
    <row r="111" spans="1:39" ht="15" customHeight="1" x14ac:dyDescent="0.25">
      <c r="A111" s="12" t="s">
        <v>134</v>
      </c>
      <c r="B111" s="13" t="s">
        <v>42</v>
      </c>
      <c r="C111" s="14"/>
      <c r="D111" s="14"/>
      <c r="E111" s="14">
        <f t="shared" si="79"/>
        <v>0</v>
      </c>
      <c r="F111" s="15"/>
      <c r="G111" s="15"/>
      <c r="H111" s="15"/>
      <c r="I111" s="15"/>
      <c r="J111" s="15"/>
      <c r="K111" s="15"/>
      <c r="L111" s="14">
        <f t="shared" si="80"/>
        <v>0</v>
      </c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33">
        <f t="shared" si="67"/>
        <v>0</v>
      </c>
      <c r="AE111" s="33"/>
      <c r="AF111" s="33"/>
      <c r="AG111" s="33"/>
      <c r="AH111" s="33"/>
      <c r="AI111" s="33"/>
      <c r="AJ111" s="33"/>
      <c r="AK111" s="15"/>
      <c r="AL111" s="15"/>
      <c r="AM111" s="15"/>
    </row>
    <row r="112" spans="1:39" ht="33" customHeight="1" x14ac:dyDescent="0.25">
      <c r="A112" s="16" t="s">
        <v>134</v>
      </c>
      <c r="B112" s="17" t="s">
        <v>136</v>
      </c>
      <c r="C112" s="18"/>
      <c r="D112" s="18"/>
      <c r="E112" s="18">
        <f t="shared" si="79"/>
        <v>0</v>
      </c>
      <c r="F112" s="19"/>
      <c r="G112" s="19"/>
      <c r="H112" s="19"/>
      <c r="I112" s="19"/>
      <c r="J112" s="19"/>
      <c r="K112" s="19"/>
      <c r="L112" s="18">
        <f t="shared" si="80"/>
        <v>0</v>
      </c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29">
        <f t="shared" si="67"/>
        <v>0</v>
      </c>
      <c r="AE112" s="29"/>
      <c r="AF112" s="29"/>
      <c r="AG112" s="29"/>
      <c r="AH112" s="29"/>
      <c r="AI112" s="29"/>
      <c r="AJ112" s="29"/>
      <c r="AK112" s="19"/>
      <c r="AL112" s="19"/>
      <c r="AM112" s="19"/>
    </row>
    <row r="113" spans="1:39" ht="28.5" x14ac:dyDescent="0.25">
      <c r="A113" s="16" t="s">
        <v>134</v>
      </c>
      <c r="B113" s="17" t="s">
        <v>137</v>
      </c>
      <c r="C113" s="18"/>
      <c r="D113" s="18"/>
      <c r="E113" s="18">
        <f t="shared" si="79"/>
        <v>0</v>
      </c>
      <c r="F113" s="19"/>
      <c r="G113" s="19"/>
      <c r="H113" s="19"/>
      <c r="I113" s="19"/>
      <c r="J113" s="19"/>
      <c r="K113" s="19"/>
      <c r="L113" s="18">
        <f t="shared" si="80"/>
        <v>0</v>
      </c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29">
        <f t="shared" si="67"/>
        <v>0</v>
      </c>
      <c r="AE113" s="29"/>
      <c r="AF113" s="29"/>
      <c r="AG113" s="29"/>
      <c r="AH113" s="29"/>
      <c r="AI113" s="29"/>
      <c r="AJ113" s="29"/>
      <c r="AK113" s="19"/>
      <c r="AL113" s="19"/>
      <c r="AM113" s="19"/>
    </row>
    <row r="114" spans="1:39" ht="87" customHeight="1" x14ac:dyDescent="0.25">
      <c r="A114" s="6" t="s">
        <v>138</v>
      </c>
      <c r="B114" s="7" t="s">
        <v>139</v>
      </c>
      <c r="C114" s="26">
        <f>IF(D114&gt;0,1,0)</f>
        <v>1</v>
      </c>
      <c r="D114" s="26">
        <f t="shared" ref="D114:P114" si="83">D116+D127+D130+D136+D153</f>
        <v>7</v>
      </c>
      <c r="E114" s="26">
        <f t="shared" si="79"/>
        <v>22</v>
      </c>
      <c r="F114" s="11">
        <f t="shared" si="83"/>
        <v>4</v>
      </c>
      <c r="G114" s="11">
        <f t="shared" si="83"/>
        <v>18</v>
      </c>
      <c r="H114" s="11">
        <f t="shared" si="83"/>
        <v>0</v>
      </c>
      <c r="I114" s="11">
        <f t="shared" si="83"/>
        <v>0</v>
      </c>
      <c r="J114" s="11">
        <f t="shared" si="83"/>
        <v>4</v>
      </c>
      <c r="K114" s="11">
        <f t="shared" si="83"/>
        <v>0</v>
      </c>
      <c r="L114" s="26">
        <f t="shared" si="80"/>
        <v>4</v>
      </c>
      <c r="M114" s="11">
        <f t="shared" si="83"/>
        <v>0</v>
      </c>
      <c r="N114" s="11">
        <f t="shared" si="83"/>
        <v>0</v>
      </c>
      <c r="O114" s="11">
        <f t="shared" si="83"/>
        <v>4</v>
      </c>
      <c r="P114" s="11">
        <f t="shared" si="83"/>
        <v>0</v>
      </c>
      <c r="Q114" s="11"/>
      <c r="R114" s="28">
        <f>R116+R127+R130+R136+R153</f>
        <v>1033.9000000000001</v>
      </c>
      <c r="S114" s="28">
        <f t="shared" ref="S114:AJ114" si="84">S116+S127+S130+S136+S153</f>
        <v>0</v>
      </c>
      <c r="T114" s="28">
        <f t="shared" si="84"/>
        <v>912.9</v>
      </c>
      <c r="U114" s="28">
        <f t="shared" si="84"/>
        <v>121</v>
      </c>
      <c r="V114" s="28">
        <f>V116+V127+V130+V136+V153</f>
        <v>1033.9000000000001</v>
      </c>
      <c r="W114" s="28">
        <f t="shared" si="84"/>
        <v>0</v>
      </c>
      <c r="X114" s="28">
        <f t="shared" si="84"/>
        <v>912.9</v>
      </c>
      <c r="Y114" s="28">
        <f t="shared" si="84"/>
        <v>121</v>
      </c>
      <c r="Z114" s="28">
        <f>Z116+Z127+Z130+Z136+Z153</f>
        <v>1033.9000000000001</v>
      </c>
      <c r="AA114" s="28">
        <f t="shared" si="84"/>
        <v>0</v>
      </c>
      <c r="AB114" s="28">
        <f t="shared" si="84"/>
        <v>912.9</v>
      </c>
      <c r="AC114" s="28">
        <f t="shared" si="84"/>
        <v>121</v>
      </c>
      <c r="AD114" s="27">
        <f t="shared" si="67"/>
        <v>0</v>
      </c>
      <c r="AE114" s="27">
        <f t="shared" si="84"/>
        <v>0</v>
      </c>
      <c r="AF114" s="27">
        <f t="shared" si="84"/>
        <v>0</v>
      </c>
      <c r="AG114" s="27">
        <f t="shared" si="84"/>
        <v>0</v>
      </c>
      <c r="AH114" s="27">
        <f t="shared" si="84"/>
        <v>0</v>
      </c>
      <c r="AI114" s="27">
        <f t="shared" si="84"/>
        <v>0</v>
      </c>
      <c r="AJ114" s="27">
        <f t="shared" si="84"/>
        <v>0</v>
      </c>
      <c r="AK114" s="11"/>
      <c r="AL114" s="11"/>
      <c r="AM114" s="11"/>
    </row>
    <row r="115" spans="1:39" x14ac:dyDescent="0.25">
      <c r="A115" s="12" t="s">
        <v>138</v>
      </c>
      <c r="B115" s="13" t="s">
        <v>42</v>
      </c>
      <c r="C115" s="14"/>
      <c r="D115" s="14"/>
      <c r="E115" s="14"/>
      <c r="F115" s="15"/>
      <c r="G115" s="15"/>
      <c r="H115" s="15"/>
      <c r="I115" s="15"/>
      <c r="J115" s="15"/>
      <c r="K115" s="15"/>
      <c r="L115" s="14"/>
      <c r="M115" s="15"/>
      <c r="N115" s="15"/>
      <c r="O115" s="15"/>
      <c r="P115" s="15"/>
      <c r="Q115" s="1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15"/>
      <c r="AL115" s="15"/>
      <c r="AM115" s="15"/>
    </row>
    <row r="116" spans="1:39" ht="21.75" customHeight="1" x14ac:dyDescent="0.25">
      <c r="A116" s="16" t="s">
        <v>138</v>
      </c>
      <c r="B116" s="17" t="s">
        <v>140</v>
      </c>
      <c r="C116" s="18"/>
      <c r="D116" s="18">
        <f t="shared" ref="D116:P116" si="85">D118+D119+D120+D121+D122+D123+D124+D125+D126</f>
        <v>0</v>
      </c>
      <c r="E116" s="18">
        <f>SUM(F116:I116)</f>
        <v>9</v>
      </c>
      <c r="F116" s="19">
        <f t="shared" si="85"/>
        <v>2</v>
      </c>
      <c r="G116" s="19">
        <f t="shared" si="85"/>
        <v>7</v>
      </c>
      <c r="H116" s="19">
        <f t="shared" si="85"/>
        <v>0</v>
      </c>
      <c r="I116" s="19">
        <f t="shared" si="85"/>
        <v>0</v>
      </c>
      <c r="J116" s="19">
        <f t="shared" si="85"/>
        <v>0</v>
      </c>
      <c r="K116" s="19">
        <f t="shared" si="85"/>
        <v>0</v>
      </c>
      <c r="L116" s="18">
        <f>SUM(M116:P116)</f>
        <v>0</v>
      </c>
      <c r="M116" s="19">
        <f t="shared" si="85"/>
        <v>0</v>
      </c>
      <c r="N116" s="19">
        <f t="shared" si="85"/>
        <v>0</v>
      </c>
      <c r="O116" s="19">
        <f t="shared" si="85"/>
        <v>0</v>
      </c>
      <c r="P116" s="19">
        <f t="shared" si="85"/>
        <v>0</v>
      </c>
      <c r="Q116" s="19"/>
      <c r="R116" s="20">
        <f>R118+R119+R120+R121+R122+R123+R124+R125+R126</f>
        <v>0</v>
      </c>
      <c r="S116" s="20">
        <f t="shared" ref="S116:AJ116" si="86">S118+S119+S120+S121+S122+S123+S124+S125+S126</f>
        <v>0</v>
      </c>
      <c r="T116" s="20">
        <f t="shared" si="86"/>
        <v>0</v>
      </c>
      <c r="U116" s="20">
        <f t="shared" si="86"/>
        <v>0</v>
      </c>
      <c r="V116" s="20">
        <f>V118+V119+V120+V121+V122+V123+V124+V125+V126</f>
        <v>0</v>
      </c>
      <c r="W116" s="20">
        <f t="shared" si="86"/>
        <v>0</v>
      </c>
      <c r="X116" s="20">
        <f t="shared" si="86"/>
        <v>0</v>
      </c>
      <c r="Y116" s="20">
        <f t="shared" si="86"/>
        <v>0</v>
      </c>
      <c r="Z116" s="20">
        <f>Z118+Z119+Z120+Z121+Z122+Z123+Z124+Z125+Z126</f>
        <v>0</v>
      </c>
      <c r="AA116" s="20">
        <f t="shared" si="86"/>
        <v>0</v>
      </c>
      <c r="AB116" s="20">
        <f t="shared" si="86"/>
        <v>0</v>
      </c>
      <c r="AC116" s="20">
        <f t="shared" si="86"/>
        <v>0</v>
      </c>
      <c r="AD116" s="21">
        <f t="shared" si="67"/>
        <v>0</v>
      </c>
      <c r="AE116" s="21">
        <f t="shared" si="86"/>
        <v>0</v>
      </c>
      <c r="AF116" s="21">
        <f t="shared" si="86"/>
        <v>0</v>
      </c>
      <c r="AG116" s="21">
        <f t="shared" si="86"/>
        <v>0</v>
      </c>
      <c r="AH116" s="21">
        <f t="shared" si="86"/>
        <v>0</v>
      </c>
      <c r="AI116" s="21">
        <f t="shared" si="86"/>
        <v>0</v>
      </c>
      <c r="AJ116" s="21">
        <f t="shared" si="86"/>
        <v>0</v>
      </c>
      <c r="AK116" s="19"/>
      <c r="AL116" s="19"/>
      <c r="AM116" s="19"/>
    </row>
    <row r="117" spans="1:39" ht="20.25" customHeight="1" x14ac:dyDescent="0.25">
      <c r="A117" s="12" t="s">
        <v>138</v>
      </c>
      <c r="B117" s="30" t="s">
        <v>44</v>
      </c>
      <c r="C117" s="31"/>
      <c r="D117" s="31"/>
      <c r="E117" s="31"/>
      <c r="F117" s="15"/>
      <c r="G117" s="15"/>
      <c r="H117" s="15"/>
      <c r="I117" s="15"/>
      <c r="J117" s="15"/>
      <c r="K117" s="15"/>
      <c r="L117" s="31"/>
      <c r="M117" s="15"/>
      <c r="N117" s="15"/>
      <c r="O117" s="15"/>
      <c r="P117" s="15"/>
      <c r="Q117" s="1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15"/>
      <c r="AL117" s="15"/>
      <c r="AM117" s="15"/>
    </row>
    <row r="118" spans="1:39" ht="97.5" customHeight="1" x14ac:dyDescent="0.25">
      <c r="A118" s="12" t="s">
        <v>138</v>
      </c>
      <c r="B118" s="72" t="s">
        <v>415</v>
      </c>
      <c r="C118" s="40">
        <v>0</v>
      </c>
      <c r="D118" s="40">
        <v>0</v>
      </c>
      <c r="E118" s="36">
        <f t="shared" ref="E118:E129" si="87">SUM(F118:I118)</f>
        <v>1</v>
      </c>
      <c r="F118" s="70">
        <v>0</v>
      </c>
      <c r="G118" s="70">
        <v>1</v>
      </c>
      <c r="H118" s="15">
        <v>0</v>
      </c>
      <c r="I118" s="15">
        <v>0</v>
      </c>
      <c r="J118" s="15">
        <v>0</v>
      </c>
      <c r="K118" s="15">
        <v>0</v>
      </c>
      <c r="L118" s="36">
        <f t="shared" ref="L118:L127" si="88">SUM(M118:P118)</f>
        <v>0</v>
      </c>
      <c r="M118" s="15">
        <v>0</v>
      </c>
      <c r="N118" s="15">
        <v>0</v>
      </c>
      <c r="O118" s="15">
        <v>0</v>
      </c>
      <c r="P118" s="15">
        <v>0</v>
      </c>
      <c r="Q118" s="15"/>
      <c r="R118" s="38">
        <f t="shared" ref="R118:R126" si="89">SUM(S118:U118)</f>
        <v>0</v>
      </c>
      <c r="S118" s="25">
        <v>0</v>
      </c>
      <c r="T118" s="25">
        <v>0</v>
      </c>
      <c r="U118" s="25">
        <v>0</v>
      </c>
      <c r="V118" s="38">
        <f t="shared" ref="V118:V126" si="90">SUM(W118:Y118)</f>
        <v>0</v>
      </c>
      <c r="W118" s="25">
        <v>0</v>
      </c>
      <c r="X118" s="25">
        <v>0</v>
      </c>
      <c r="Y118" s="25">
        <v>0</v>
      </c>
      <c r="Z118" s="38">
        <f t="shared" ref="Z118:Z126" si="91">SUM(AA118:AC118)</f>
        <v>0</v>
      </c>
      <c r="AA118" s="25">
        <v>0</v>
      </c>
      <c r="AB118" s="25">
        <v>0</v>
      </c>
      <c r="AC118" s="25">
        <v>0</v>
      </c>
      <c r="AD118" s="36">
        <f>SUM(AE118:AJ118)</f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15"/>
      <c r="AL118" s="15"/>
      <c r="AM118" s="15"/>
    </row>
    <row r="119" spans="1:39" ht="77.25" customHeight="1" x14ac:dyDescent="0.25">
      <c r="A119" s="12" t="s">
        <v>138</v>
      </c>
      <c r="B119" s="72" t="s">
        <v>141</v>
      </c>
      <c r="C119" s="40">
        <v>0</v>
      </c>
      <c r="D119" s="40">
        <v>0</v>
      </c>
      <c r="E119" s="36">
        <f t="shared" si="87"/>
        <v>1</v>
      </c>
      <c r="F119" s="15">
        <v>0</v>
      </c>
      <c r="G119" s="15">
        <v>1</v>
      </c>
      <c r="H119" s="15">
        <v>0</v>
      </c>
      <c r="I119" s="15">
        <v>0</v>
      </c>
      <c r="J119" s="15">
        <v>0</v>
      </c>
      <c r="K119" s="15">
        <v>0</v>
      </c>
      <c r="L119" s="36">
        <f t="shared" si="88"/>
        <v>0</v>
      </c>
      <c r="M119" s="15">
        <v>0</v>
      </c>
      <c r="N119" s="15">
        <v>0</v>
      </c>
      <c r="O119" s="15">
        <v>0</v>
      </c>
      <c r="P119" s="15">
        <v>0</v>
      </c>
      <c r="Q119" s="15"/>
      <c r="R119" s="38">
        <f t="shared" si="89"/>
        <v>0</v>
      </c>
      <c r="S119" s="25">
        <v>0</v>
      </c>
      <c r="T119" s="25">
        <v>0</v>
      </c>
      <c r="U119" s="25">
        <v>0</v>
      </c>
      <c r="V119" s="38">
        <f t="shared" si="90"/>
        <v>0</v>
      </c>
      <c r="W119" s="25">
        <v>0</v>
      </c>
      <c r="X119" s="25">
        <v>0</v>
      </c>
      <c r="Y119" s="25">
        <v>0</v>
      </c>
      <c r="Z119" s="38">
        <f t="shared" si="91"/>
        <v>0</v>
      </c>
      <c r="AA119" s="25">
        <v>0</v>
      </c>
      <c r="AB119" s="25">
        <v>0</v>
      </c>
      <c r="AC119" s="25">
        <v>0</v>
      </c>
      <c r="AD119" s="36">
        <f t="shared" si="67"/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15"/>
      <c r="AL119" s="15"/>
      <c r="AM119" s="15"/>
    </row>
    <row r="120" spans="1:39" ht="90.75" customHeight="1" x14ac:dyDescent="0.25">
      <c r="A120" s="12" t="s">
        <v>138</v>
      </c>
      <c r="B120" s="72" t="s">
        <v>142</v>
      </c>
      <c r="C120" s="40">
        <v>0</v>
      </c>
      <c r="D120" s="40">
        <v>0</v>
      </c>
      <c r="E120" s="36">
        <f t="shared" si="87"/>
        <v>1</v>
      </c>
      <c r="F120" s="15">
        <v>0</v>
      </c>
      <c r="G120" s="15">
        <v>1</v>
      </c>
      <c r="H120" s="15">
        <v>0</v>
      </c>
      <c r="I120" s="15">
        <v>0</v>
      </c>
      <c r="J120" s="15">
        <v>0</v>
      </c>
      <c r="K120" s="15">
        <v>0</v>
      </c>
      <c r="L120" s="36">
        <f t="shared" si="88"/>
        <v>0</v>
      </c>
      <c r="M120" s="15">
        <v>0</v>
      </c>
      <c r="N120" s="15">
        <v>0</v>
      </c>
      <c r="O120" s="15">
        <v>0</v>
      </c>
      <c r="P120" s="15">
        <v>0</v>
      </c>
      <c r="Q120" s="15"/>
      <c r="R120" s="38">
        <f t="shared" si="89"/>
        <v>0</v>
      </c>
      <c r="S120" s="25">
        <v>0</v>
      </c>
      <c r="T120" s="25">
        <v>0</v>
      </c>
      <c r="U120" s="25">
        <v>0</v>
      </c>
      <c r="V120" s="38">
        <f t="shared" si="90"/>
        <v>0</v>
      </c>
      <c r="W120" s="25">
        <v>0</v>
      </c>
      <c r="X120" s="25">
        <v>0</v>
      </c>
      <c r="Y120" s="25">
        <v>0</v>
      </c>
      <c r="Z120" s="38">
        <f t="shared" si="91"/>
        <v>0</v>
      </c>
      <c r="AA120" s="25">
        <v>0</v>
      </c>
      <c r="AB120" s="25">
        <v>0</v>
      </c>
      <c r="AC120" s="25">
        <v>0</v>
      </c>
      <c r="AD120" s="36">
        <f t="shared" si="67"/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15"/>
      <c r="AL120" s="15"/>
      <c r="AM120" s="15"/>
    </row>
    <row r="121" spans="1:39" ht="63.75" customHeight="1" x14ac:dyDescent="0.25">
      <c r="A121" s="12" t="s">
        <v>138</v>
      </c>
      <c r="B121" s="72" t="s">
        <v>143</v>
      </c>
      <c r="C121" s="40">
        <v>0</v>
      </c>
      <c r="D121" s="40">
        <v>0</v>
      </c>
      <c r="E121" s="36">
        <f t="shared" si="87"/>
        <v>1</v>
      </c>
      <c r="F121" s="15">
        <v>0</v>
      </c>
      <c r="G121" s="15">
        <v>1</v>
      </c>
      <c r="H121" s="15">
        <v>0</v>
      </c>
      <c r="I121" s="15">
        <v>0</v>
      </c>
      <c r="J121" s="15">
        <v>0</v>
      </c>
      <c r="K121" s="15">
        <v>0</v>
      </c>
      <c r="L121" s="36">
        <f t="shared" si="88"/>
        <v>0</v>
      </c>
      <c r="M121" s="15">
        <v>0</v>
      </c>
      <c r="N121" s="15">
        <v>0</v>
      </c>
      <c r="O121" s="15">
        <v>0</v>
      </c>
      <c r="P121" s="15">
        <v>0</v>
      </c>
      <c r="Q121" s="15"/>
      <c r="R121" s="38">
        <f t="shared" si="89"/>
        <v>0</v>
      </c>
      <c r="S121" s="25">
        <v>0</v>
      </c>
      <c r="T121" s="25">
        <v>0</v>
      </c>
      <c r="U121" s="25">
        <v>0</v>
      </c>
      <c r="V121" s="38">
        <f t="shared" si="90"/>
        <v>0</v>
      </c>
      <c r="W121" s="25">
        <v>0</v>
      </c>
      <c r="X121" s="25">
        <v>0</v>
      </c>
      <c r="Y121" s="25">
        <v>0</v>
      </c>
      <c r="Z121" s="38">
        <f t="shared" si="91"/>
        <v>0</v>
      </c>
      <c r="AA121" s="25">
        <v>0</v>
      </c>
      <c r="AB121" s="25">
        <v>0</v>
      </c>
      <c r="AC121" s="25">
        <v>0</v>
      </c>
      <c r="AD121" s="36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15"/>
      <c r="AL121" s="15"/>
      <c r="AM121" s="15"/>
    </row>
    <row r="122" spans="1:39" s="60" customFormat="1" ht="66" customHeight="1" x14ac:dyDescent="0.25">
      <c r="A122" s="12" t="s">
        <v>138</v>
      </c>
      <c r="B122" s="70" t="s">
        <v>144</v>
      </c>
      <c r="C122" s="40">
        <v>0</v>
      </c>
      <c r="D122" s="40">
        <v>0</v>
      </c>
      <c r="E122" s="36">
        <f t="shared" si="87"/>
        <v>1</v>
      </c>
      <c r="F122" s="40">
        <v>0</v>
      </c>
      <c r="G122" s="40">
        <v>1</v>
      </c>
      <c r="H122" s="40">
        <v>0</v>
      </c>
      <c r="I122" s="40">
        <v>0</v>
      </c>
      <c r="J122" s="40">
        <v>0</v>
      </c>
      <c r="K122" s="40">
        <v>0</v>
      </c>
      <c r="L122" s="36">
        <f t="shared" si="88"/>
        <v>0</v>
      </c>
      <c r="M122" s="40">
        <v>0</v>
      </c>
      <c r="N122" s="40">
        <v>0</v>
      </c>
      <c r="O122" s="40">
        <v>0</v>
      </c>
      <c r="P122" s="40">
        <v>0</v>
      </c>
      <c r="Q122" s="46"/>
      <c r="R122" s="38">
        <f t="shared" si="89"/>
        <v>0</v>
      </c>
      <c r="S122" s="40">
        <v>0</v>
      </c>
      <c r="T122" s="40">
        <v>0</v>
      </c>
      <c r="U122" s="40">
        <v>0</v>
      </c>
      <c r="V122" s="38">
        <f t="shared" si="90"/>
        <v>0</v>
      </c>
      <c r="W122" s="40">
        <v>0</v>
      </c>
      <c r="X122" s="40">
        <v>0</v>
      </c>
      <c r="Y122" s="40">
        <v>0</v>
      </c>
      <c r="Z122" s="38">
        <f t="shared" si="91"/>
        <v>0</v>
      </c>
      <c r="AA122" s="40">
        <v>0</v>
      </c>
      <c r="AB122" s="40">
        <v>0</v>
      </c>
      <c r="AC122" s="40">
        <v>0</v>
      </c>
      <c r="AD122" s="36">
        <f t="shared" si="67"/>
        <v>0</v>
      </c>
      <c r="AE122" s="40">
        <v>0</v>
      </c>
      <c r="AF122" s="40">
        <v>0</v>
      </c>
      <c r="AG122" s="40">
        <v>0</v>
      </c>
      <c r="AH122" s="40">
        <v>0</v>
      </c>
      <c r="AI122" s="40">
        <v>0</v>
      </c>
      <c r="AJ122" s="40">
        <v>0</v>
      </c>
      <c r="AK122" s="46"/>
      <c r="AL122" s="46"/>
      <c r="AM122" s="46"/>
    </row>
    <row r="123" spans="1:39" s="60" customFormat="1" ht="81" customHeight="1" x14ac:dyDescent="0.25">
      <c r="A123" s="12" t="s">
        <v>138</v>
      </c>
      <c r="B123" s="70" t="s">
        <v>145</v>
      </c>
      <c r="C123" s="40">
        <v>0</v>
      </c>
      <c r="D123" s="40">
        <v>0</v>
      </c>
      <c r="E123" s="36">
        <f t="shared" si="87"/>
        <v>1</v>
      </c>
      <c r="F123" s="40">
        <v>0</v>
      </c>
      <c r="G123" s="40">
        <v>1</v>
      </c>
      <c r="H123" s="40">
        <v>0</v>
      </c>
      <c r="I123" s="40">
        <v>0</v>
      </c>
      <c r="J123" s="40">
        <v>0</v>
      </c>
      <c r="K123" s="40">
        <v>0</v>
      </c>
      <c r="L123" s="36">
        <f t="shared" si="88"/>
        <v>0</v>
      </c>
      <c r="M123" s="40">
        <v>0</v>
      </c>
      <c r="N123" s="40">
        <v>0</v>
      </c>
      <c r="O123" s="40">
        <v>0</v>
      </c>
      <c r="P123" s="40">
        <v>0</v>
      </c>
      <c r="Q123" s="46"/>
      <c r="R123" s="38">
        <f t="shared" si="89"/>
        <v>0</v>
      </c>
      <c r="S123" s="40">
        <v>0</v>
      </c>
      <c r="T123" s="40">
        <v>0</v>
      </c>
      <c r="U123" s="40">
        <v>0</v>
      </c>
      <c r="V123" s="38">
        <f t="shared" si="90"/>
        <v>0</v>
      </c>
      <c r="W123" s="40">
        <v>0</v>
      </c>
      <c r="X123" s="40">
        <v>0</v>
      </c>
      <c r="Y123" s="40">
        <v>0</v>
      </c>
      <c r="Z123" s="38">
        <f t="shared" si="91"/>
        <v>0</v>
      </c>
      <c r="AA123" s="40">
        <v>0</v>
      </c>
      <c r="AB123" s="40">
        <v>0</v>
      </c>
      <c r="AC123" s="40">
        <v>0</v>
      </c>
      <c r="AD123" s="36">
        <f t="shared" si="67"/>
        <v>0</v>
      </c>
      <c r="AE123" s="40">
        <v>0</v>
      </c>
      <c r="AF123" s="40">
        <v>0</v>
      </c>
      <c r="AG123" s="40">
        <v>0</v>
      </c>
      <c r="AH123" s="40">
        <v>0</v>
      </c>
      <c r="AI123" s="40">
        <v>0</v>
      </c>
      <c r="AJ123" s="40">
        <v>0</v>
      </c>
      <c r="AK123" s="46"/>
      <c r="AL123" s="46"/>
      <c r="AM123" s="46"/>
    </row>
    <row r="124" spans="1:39" s="60" customFormat="1" ht="63.75" customHeight="1" x14ac:dyDescent="0.25">
      <c r="A124" s="12" t="s">
        <v>138</v>
      </c>
      <c r="B124" s="70" t="s">
        <v>146</v>
      </c>
      <c r="C124" s="32">
        <v>0</v>
      </c>
      <c r="D124" s="32">
        <v>0</v>
      </c>
      <c r="E124" s="36">
        <f t="shared" si="87"/>
        <v>1</v>
      </c>
      <c r="F124" s="46">
        <v>1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36">
        <f t="shared" si="88"/>
        <v>0</v>
      </c>
      <c r="M124" s="46">
        <v>0</v>
      </c>
      <c r="N124" s="46">
        <v>0</v>
      </c>
      <c r="O124" s="46">
        <v>0</v>
      </c>
      <c r="P124" s="46">
        <v>0</v>
      </c>
      <c r="Q124" s="46"/>
      <c r="R124" s="38">
        <f t="shared" si="89"/>
        <v>0</v>
      </c>
      <c r="S124" s="41">
        <v>0</v>
      </c>
      <c r="T124" s="41">
        <v>0</v>
      </c>
      <c r="U124" s="41">
        <v>0</v>
      </c>
      <c r="V124" s="38">
        <f t="shared" si="90"/>
        <v>0</v>
      </c>
      <c r="W124" s="41">
        <v>0</v>
      </c>
      <c r="X124" s="41">
        <v>0</v>
      </c>
      <c r="Y124" s="41">
        <v>0</v>
      </c>
      <c r="Z124" s="38">
        <f t="shared" si="91"/>
        <v>0</v>
      </c>
      <c r="AA124" s="41">
        <v>0</v>
      </c>
      <c r="AB124" s="41">
        <v>0</v>
      </c>
      <c r="AC124" s="41">
        <v>0</v>
      </c>
      <c r="AD124" s="36">
        <f t="shared" si="67"/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6"/>
      <c r="AL124" s="46"/>
      <c r="AM124" s="46"/>
    </row>
    <row r="125" spans="1:39" s="60" customFormat="1" ht="52.5" customHeight="1" x14ac:dyDescent="0.25">
      <c r="A125" s="12" t="s">
        <v>138</v>
      </c>
      <c r="B125" s="72" t="s">
        <v>147</v>
      </c>
      <c r="C125" s="40">
        <v>0</v>
      </c>
      <c r="D125" s="40">
        <v>0</v>
      </c>
      <c r="E125" s="36">
        <f t="shared" si="87"/>
        <v>1</v>
      </c>
      <c r="F125" s="46">
        <v>1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36">
        <f t="shared" si="88"/>
        <v>0</v>
      </c>
      <c r="M125" s="46">
        <v>0</v>
      </c>
      <c r="N125" s="46">
        <v>0</v>
      </c>
      <c r="O125" s="46">
        <v>0</v>
      </c>
      <c r="P125" s="46">
        <v>0</v>
      </c>
      <c r="Q125" s="46"/>
      <c r="R125" s="38">
        <f t="shared" si="89"/>
        <v>0</v>
      </c>
      <c r="S125" s="41">
        <v>0</v>
      </c>
      <c r="T125" s="41">
        <v>0</v>
      </c>
      <c r="U125" s="41">
        <v>0</v>
      </c>
      <c r="V125" s="38">
        <f t="shared" si="90"/>
        <v>0</v>
      </c>
      <c r="W125" s="41">
        <v>0</v>
      </c>
      <c r="X125" s="41">
        <v>0</v>
      </c>
      <c r="Y125" s="41">
        <v>0</v>
      </c>
      <c r="Z125" s="38">
        <f t="shared" si="91"/>
        <v>0</v>
      </c>
      <c r="AA125" s="41">
        <v>0</v>
      </c>
      <c r="AB125" s="41">
        <v>0</v>
      </c>
      <c r="AC125" s="41">
        <v>0</v>
      </c>
      <c r="AD125" s="36">
        <f t="shared" si="67"/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6"/>
      <c r="AL125" s="46"/>
      <c r="AM125" s="46"/>
    </row>
    <row r="126" spans="1:39" s="60" customFormat="1" ht="64.5" customHeight="1" x14ac:dyDescent="0.25">
      <c r="A126" s="12" t="s">
        <v>138</v>
      </c>
      <c r="B126" s="72" t="s">
        <v>148</v>
      </c>
      <c r="C126" s="40">
        <v>0</v>
      </c>
      <c r="D126" s="40">
        <v>0</v>
      </c>
      <c r="E126" s="36">
        <f t="shared" si="87"/>
        <v>1</v>
      </c>
      <c r="F126" s="46">
        <v>0</v>
      </c>
      <c r="G126" s="46">
        <v>1</v>
      </c>
      <c r="H126" s="46">
        <v>0</v>
      </c>
      <c r="I126" s="46">
        <v>0</v>
      </c>
      <c r="J126" s="46">
        <v>0</v>
      </c>
      <c r="K126" s="46">
        <v>0</v>
      </c>
      <c r="L126" s="36">
        <f t="shared" si="88"/>
        <v>0</v>
      </c>
      <c r="M126" s="46">
        <v>0</v>
      </c>
      <c r="N126" s="46">
        <v>0</v>
      </c>
      <c r="O126" s="46">
        <v>0</v>
      </c>
      <c r="P126" s="46">
        <v>0</v>
      </c>
      <c r="Q126" s="46"/>
      <c r="R126" s="38">
        <f t="shared" si="89"/>
        <v>0</v>
      </c>
      <c r="S126" s="41">
        <v>0</v>
      </c>
      <c r="T126" s="41">
        <v>0</v>
      </c>
      <c r="U126" s="41">
        <v>0</v>
      </c>
      <c r="V126" s="38">
        <f t="shared" si="90"/>
        <v>0</v>
      </c>
      <c r="W126" s="41">
        <v>0</v>
      </c>
      <c r="X126" s="41">
        <v>0</v>
      </c>
      <c r="Y126" s="41">
        <v>0</v>
      </c>
      <c r="Z126" s="38">
        <f t="shared" si="91"/>
        <v>0</v>
      </c>
      <c r="AA126" s="41">
        <v>0</v>
      </c>
      <c r="AB126" s="41">
        <v>0</v>
      </c>
      <c r="AC126" s="41">
        <v>0</v>
      </c>
      <c r="AD126" s="36">
        <f t="shared" si="67"/>
        <v>0</v>
      </c>
      <c r="AE126" s="41">
        <v>0</v>
      </c>
      <c r="AF126" s="41">
        <v>0</v>
      </c>
      <c r="AG126" s="41">
        <v>0</v>
      </c>
      <c r="AH126" s="41">
        <v>0</v>
      </c>
      <c r="AI126" s="41">
        <v>0</v>
      </c>
      <c r="AJ126" s="41">
        <v>0</v>
      </c>
      <c r="AK126" s="46"/>
      <c r="AL126" s="46"/>
      <c r="AM126" s="46"/>
    </row>
    <row r="127" spans="1:39" x14ac:dyDescent="0.25">
      <c r="A127" s="16" t="s">
        <v>138</v>
      </c>
      <c r="B127" s="17" t="s">
        <v>149</v>
      </c>
      <c r="C127" s="18"/>
      <c r="D127" s="18">
        <f t="shared" ref="D127:P127" si="92">D129</f>
        <v>0</v>
      </c>
      <c r="E127" s="18">
        <f t="shared" si="87"/>
        <v>1</v>
      </c>
      <c r="F127" s="19">
        <f t="shared" si="92"/>
        <v>1</v>
      </c>
      <c r="G127" s="19">
        <f t="shared" si="92"/>
        <v>0</v>
      </c>
      <c r="H127" s="19">
        <f t="shared" si="92"/>
        <v>0</v>
      </c>
      <c r="I127" s="19">
        <f t="shared" si="92"/>
        <v>0</v>
      </c>
      <c r="J127" s="19">
        <f t="shared" si="92"/>
        <v>0</v>
      </c>
      <c r="K127" s="19">
        <f t="shared" si="92"/>
        <v>0</v>
      </c>
      <c r="L127" s="18">
        <f t="shared" si="88"/>
        <v>0</v>
      </c>
      <c r="M127" s="19">
        <f t="shared" si="92"/>
        <v>0</v>
      </c>
      <c r="N127" s="19">
        <f t="shared" si="92"/>
        <v>0</v>
      </c>
      <c r="O127" s="19">
        <f t="shared" si="92"/>
        <v>0</v>
      </c>
      <c r="P127" s="19">
        <f t="shared" si="92"/>
        <v>0</v>
      </c>
      <c r="Q127" s="19"/>
      <c r="R127" s="20">
        <f>R129</f>
        <v>0</v>
      </c>
      <c r="S127" s="20">
        <f t="shared" ref="S127:AJ127" si="93">S129</f>
        <v>0</v>
      </c>
      <c r="T127" s="20">
        <f t="shared" si="93"/>
        <v>0</v>
      </c>
      <c r="U127" s="20">
        <f t="shared" si="93"/>
        <v>0</v>
      </c>
      <c r="V127" s="20">
        <f>V129</f>
        <v>0</v>
      </c>
      <c r="W127" s="20">
        <f t="shared" si="93"/>
        <v>0</v>
      </c>
      <c r="X127" s="20">
        <f t="shared" si="93"/>
        <v>0</v>
      </c>
      <c r="Y127" s="20">
        <f t="shared" si="93"/>
        <v>0</v>
      </c>
      <c r="Z127" s="20">
        <f>Z129</f>
        <v>0</v>
      </c>
      <c r="AA127" s="20">
        <f t="shared" si="93"/>
        <v>0</v>
      </c>
      <c r="AB127" s="20">
        <f t="shared" si="93"/>
        <v>0</v>
      </c>
      <c r="AC127" s="20">
        <f t="shared" si="93"/>
        <v>0</v>
      </c>
      <c r="AD127" s="21">
        <f t="shared" si="67"/>
        <v>0</v>
      </c>
      <c r="AE127" s="21">
        <f t="shared" si="93"/>
        <v>0</v>
      </c>
      <c r="AF127" s="21">
        <f t="shared" si="93"/>
        <v>0</v>
      </c>
      <c r="AG127" s="21">
        <f t="shared" si="93"/>
        <v>0</v>
      </c>
      <c r="AH127" s="21">
        <f t="shared" si="93"/>
        <v>0</v>
      </c>
      <c r="AI127" s="21">
        <f t="shared" si="93"/>
        <v>0</v>
      </c>
      <c r="AJ127" s="21">
        <f t="shared" si="93"/>
        <v>0</v>
      </c>
      <c r="AK127" s="19"/>
      <c r="AL127" s="19"/>
      <c r="AM127" s="19"/>
    </row>
    <row r="128" spans="1:39" ht="18.75" customHeight="1" x14ac:dyDescent="0.25">
      <c r="A128" s="12" t="s">
        <v>138</v>
      </c>
      <c r="B128" s="30" t="s">
        <v>44</v>
      </c>
      <c r="C128" s="31"/>
      <c r="D128" s="31"/>
      <c r="E128" s="31"/>
      <c r="F128" s="15"/>
      <c r="G128" s="15"/>
      <c r="H128" s="15"/>
      <c r="I128" s="15"/>
      <c r="J128" s="15"/>
      <c r="K128" s="15"/>
      <c r="L128" s="31"/>
      <c r="M128" s="15"/>
      <c r="N128" s="15"/>
      <c r="O128" s="15"/>
      <c r="P128" s="15"/>
      <c r="Q128" s="1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15"/>
      <c r="AL128" s="15"/>
      <c r="AM128" s="15"/>
    </row>
    <row r="129" spans="1:39" ht="50.25" customHeight="1" x14ac:dyDescent="0.25">
      <c r="A129" s="12" t="s">
        <v>138</v>
      </c>
      <c r="B129" s="70" t="s">
        <v>150</v>
      </c>
      <c r="C129" s="32">
        <v>0</v>
      </c>
      <c r="D129" s="32">
        <v>0</v>
      </c>
      <c r="E129" s="36">
        <f t="shared" si="87"/>
        <v>1</v>
      </c>
      <c r="F129" s="15">
        <v>1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36">
        <f t="shared" ref="L129:L130" si="94">SUM(M129:P129)</f>
        <v>0</v>
      </c>
      <c r="M129" s="15">
        <v>0</v>
      </c>
      <c r="N129" s="15">
        <v>0</v>
      </c>
      <c r="O129" s="15">
        <v>0</v>
      </c>
      <c r="P129" s="15">
        <v>0</v>
      </c>
      <c r="Q129" s="15"/>
      <c r="R129" s="38">
        <f>SUM(S129:U129)</f>
        <v>0</v>
      </c>
      <c r="S129" s="25">
        <v>0</v>
      </c>
      <c r="T129" s="25">
        <v>0</v>
      </c>
      <c r="U129" s="25">
        <v>0</v>
      </c>
      <c r="V129" s="38">
        <f>SUM(W129:Y129)</f>
        <v>0</v>
      </c>
      <c r="W129" s="25">
        <v>0</v>
      </c>
      <c r="X129" s="25">
        <v>0</v>
      </c>
      <c r="Y129" s="25">
        <v>0</v>
      </c>
      <c r="Z129" s="38">
        <f>SUM(AA129:AC129)</f>
        <v>0</v>
      </c>
      <c r="AA129" s="25">
        <v>0</v>
      </c>
      <c r="AB129" s="25">
        <v>0</v>
      </c>
      <c r="AC129" s="25">
        <v>0</v>
      </c>
      <c r="AD129" s="36">
        <f t="shared" si="67"/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15"/>
      <c r="AL129" s="15"/>
      <c r="AM129" s="15"/>
    </row>
    <row r="130" spans="1:39" ht="28.5" x14ac:dyDescent="0.25">
      <c r="A130" s="16" t="s">
        <v>138</v>
      </c>
      <c r="B130" s="17" t="s">
        <v>151</v>
      </c>
      <c r="C130" s="18"/>
      <c r="D130" s="18">
        <f t="shared" ref="D130:P130" si="95">D132+D133+D134+D135</f>
        <v>1</v>
      </c>
      <c r="E130" s="18">
        <f t="shared" ref="E130" si="96">SUM(F130:I130)</f>
        <v>3</v>
      </c>
      <c r="F130" s="19">
        <f t="shared" si="95"/>
        <v>0</v>
      </c>
      <c r="G130" s="19">
        <f t="shared" si="95"/>
        <v>3</v>
      </c>
      <c r="H130" s="19">
        <f t="shared" si="95"/>
        <v>0</v>
      </c>
      <c r="I130" s="19">
        <f t="shared" si="95"/>
        <v>0</v>
      </c>
      <c r="J130" s="19">
        <f t="shared" si="95"/>
        <v>1</v>
      </c>
      <c r="K130" s="19">
        <f t="shared" si="95"/>
        <v>0</v>
      </c>
      <c r="L130" s="18">
        <f t="shared" si="94"/>
        <v>0</v>
      </c>
      <c r="M130" s="19">
        <f t="shared" si="95"/>
        <v>0</v>
      </c>
      <c r="N130" s="19">
        <f t="shared" si="95"/>
        <v>0</v>
      </c>
      <c r="O130" s="19">
        <f t="shared" si="95"/>
        <v>0</v>
      </c>
      <c r="P130" s="19">
        <f t="shared" si="95"/>
        <v>0</v>
      </c>
      <c r="Q130" s="19"/>
      <c r="R130" s="20">
        <f>R132+R133+R134+R135</f>
        <v>165</v>
      </c>
      <c r="S130" s="20">
        <f t="shared" ref="S130:AJ130" si="97">S132+S133+S134+S135</f>
        <v>0</v>
      </c>
      <c r="T130" s="20">
        <f t="shared" si="97"/>
        <v>150</v>
      </c>
      <c r="U130" s="20">
        <f t="shared" si="97"/>
        <v>15</v>
      </c>
      <c r="V130" s="20">
        <f>V132+V133+V134+V135</f>
        <v>165</v>
      </c>
      <c r="W130" s="20">
        <f t="shared" si="97"/>
        <v>0</v>
      </c>
      <c r="X130" s="20">
        <f t="shared" si="97"/>
        <v>150</v>
      </c>
      <c r="Y130" s="20">
        <f t="shared" si="97"/>
        <v>15</v>
      </c>
      <c r="Z130" s="20">
        <f>Z132+Z133+Z134+Z135</f>
        <v>165</v>
      </c>
      <c r="AA130" s="20">
        <f t="shared" si="97"/>
        <v>0</v>
      </c>
      <c r="AB130" s="20">
        <f t="shared" si="97"/>
        <v>150</v>
      </c>
      <c r="AC130" s="20">
        <f t="shared" si="97"/>
        <v>15</v>
      </c>
      <c r="AD130" s="21">
        <f t="shared" ref="AD130" si="98">SUM(AE130:AJ130)</f>
        <v>0</v>
      </c>
      <c r="AE130" s="21">
        <f t="shared" si="97"/>
        <v>0</v>
      </c>
      <c r="AF130" s="21">
        <f t="shared" si="97"/>
        <v>0</v>
      </c>
      <c r="AG130" s="21">
        <f t="shared" si="97"/>
        <v>0</v>
      </c>
      <c r="AH130" s="21">
        <f t="shared" si="97"/>
        <v>0</v>
      </c>
      <c r="AI130" s="21">
        <f t="shared" si="97"/>
        <v>0</v>
      </c>
      <c r="AJ130" s="21">
        <f t="shared" si="97"/>
        <v>0</v>
      </c>
      <c r="AK130" s="19"/>
      <c r="AL130" s="19"/>
      <c r="AM130" s="19"/>
    </row>
    <row r="131" spans="1:39" ht="19.5" customHeight="1" x14ac:dyDescent="0.25">
      <c r="A131" s="12" t="s">
        <v>138</v>
      </c>
      <c r="B131" s="30" t="s">
        <v>44</v>
      </c>
      <c r="C131" s="31"/>
      <c r="D131" s="31"/>
      <c r="E131" s="31"/>
      <c r="F131" s="15"/>
      <c r="G131" s="15"/>
      <c r="H131" s="15"/>
      <c r="I131" s="15"/>
      <c r="J131" s="15"/>
      <c r="K131" s="15"/>
      <c r="L131" s="31"/>
      <c r="M131" s="15"/>
      <c r="N131" s="15"/>
      <c r="O131" s="15"/>
      <c r="P131" s="15"/>
      <c r="Q131" s="1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15"/>
      <c r="AL131" s="15"/>
      <c r="AM131" s="15"/>
    </row>
    <row r="132" spans="1:39" ht="98.25" customHeight="1" x14ac:dyDescent="0.25">
      <c r="A132" s="12" t="s">
        <v>138</v>
      </c>
      <c r="B132" s="70" t="s">
        <v>152</v>
      </c>
      <c r="C132" s="32">
        <v>0</v>
      </c>
      <c r="D132" s="32">
        <v>0</v>
      </c>
      <c r="E132" s="36">
        <f t="shared" ref="E132:E136" si="99">SUM(F132:I132)</f>
        <v>1</v>
      </c>
      <c r="F132" s="15">
        <v>0</v>
      </c>
      <c r="G132" s="70">
        <v>1</v>
      </c>
      <c r="H132" s="15">
        <v>0</v>
      </c>
      <c r="I132" s="15">
        <v>0</v>
      </c>
      <c r="J132" s="15">
        <v>0</v>
      </c>
      <c r="K132" s="15">
        <v>0</v>
      </c>
      <c r="L132" s="36">
        <f t="shared" ref="L132:L136" si="100">SUM(M132:P132)</f>
        <v>0</v>
      </c>
      <c r="M132" s="15">
        <v>0</v>
      </c>
      <c r="N132" s="15">
        <v>0</v>
      </c>
      <c r="O132" s="15">
        <v>0</v>
      </c>
      <c r="P132" s="15">
        <v>0</v>
      </c>
      <c r="Q132" s="15"/>
      <c r="R132" s="38">
        <f t="shared" ref="R132:R135" si="101">SUM(S132:U132)</f>
        <v>0</v>
      </c>
      <c r="S132" s="25">
        <v>0</v>
      </c>
      <c r="T132" s="25">
        <v>0</v>
      </c>
      <c r="U132" s="25">
        <v>0</v>
      </c>
      <c r="V132" s="38">
        <f t="shared" ref="V132:V135" si="102">SUM(W132:Y132)</f>
        <v>0</v>
      </c>
      <c r="W132" s="25">
        <v>0</v>
      </c>
      <c r="X132" s="25">
        <v>0</v>
      </c>
      <c r="Y132" s="25">
        <v>0</v>
      </c>
      <c r="Z132" s="38">
        <f t="shared" ref="Z132:Z135" si="103">SUM(AA132:AC132)</f>
        <v>0</v>
      </c>
      <c r="AA132" s="25">
        <v>0</v>
      </c>
      <c r="AB132" s="25">
        <v>0</v>
      </c>
      <c r="AC132" s="25">
        <v>0</v>
      </c>
      <c r="AD132" s="36">
        <f t="shared" ref="AD132:AD191" si="104">SUM(AE132:AJ132)</f>
        <v>0</v>
      </c>
      <c r="AE132" s="25">
        <v>0</v>
      </c>
      <c r="AF132" s="25">
        <v>0</v>
      </c>
      <c r="AG132" s="25">
        <v>0</v>
      </c>
      <c r="AH132" s="25">
        <v>0</v>
      </c>
      <c r="AI132" s="25">
        <v>0</v>
      </c>
      <c r="AJ132" s="25">
        <v>0</v>
      </c>
      <c r="AK132" s="15"/>
      <c r="AL132" s="15"/>
      <c r="AM132" s="15"/>
    </row>
    <row r="133" spans="1:39" ht="116.25" customHeight="1" x14ac:dyDescent="0.25">
      <c r="A133" s="95" t="s">
        <v>138</v>
      </c>
      <c r="B133" s="72" t="s">
        <v>153</v>
      </c>
      <c r="C133" s="40">
        <v>0</v>
      </c>
      <c r="D133" s="40">
        <v>0</v>
      </c>
      <c r="E133" s="36">
        <f t="shared" si="99"/>
        <v>1</v>
      </c>
      <c r="F133" s="46">
        <v>0</v>
      </c>
      <c r="G133" s="70">
        <v>1</v>
      </c>
      <c r="H133" s="15">
        <v>0</v>
      </c>
      <c r="I133" s="15">
        <v>0</v>
      </c>
      <c r="J133" s="15">
        <v>0</v>
      </c>
      <c r="K133" s="15">
        <v>0</v>
      </c>
      <c r="L133" s="36">
        <f t="shared" si="100"/>
        <v>0</v>
      </c>
      <c r="M133" s="15">
        <v>0</v>
      </c>
      <c r="N133" s="15">
        <v>0</v>
      </c>
      <c r="O133" s="15">
        <v>0</v>
      </c>
      <c r="P133" s="15">
        <v>0</v>
      </c>
      <c r="Q133" s="15"/>
      <c r="R133" s="38">
        <f t="shared" si="101"/>
        <v>0</v>
      </c>
      <c r="S133" s="25">
        <v>0</v>
      </c>
      <c r="T133" s="25">
        <v>0</v>
      </c>
      <c r="U133" s="25">
        <v>0</v>
      </c>
      <c r="V133" s="38">
        <f t="shared" si="102"/>
        <v>0</v>
      </c>
      <c r="W133" s="25">
        <v>0</v>
      </c>
      <c r="X133" s="25">
        <v>0</v>
      </c>
      <c r="Y133" s="25">
        <v>0</v>
      </c>
      <c r="Z133" s="38">
        <f t="shared" si="103"/>
        <v>0</v>
      </c>
      <c r="AA133" s="25">
        <v>0</v>
      </c>
      <c r="AB133" s="25">
        <v>0</v>
      </c>
      <c r="AC133" s="25">
        <v>0</v>
      </c>
      <c r="AD133" s="36">
        <f t="shared" si="104"/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15"/>
      <c r="AL133" s="15"/>
      <c r="AM133" s="15"/>
    </row>
    <row r="134" spans="1:39" ht="157.5" customHeight="1" x14ac:dyDescent="0.25">
      <c r="A134" s="12" t="s">
        <v>138</v>
      </c>
      <c r="B134" s="70" t="s">
        <v>343</v>
      </c>
      <c r="C134" s="32">
        <v>0</v>
      </c>
      <c r="D134" s="32">
        <v>0</v>
      </c>
      <c r="E134" s="36">
        <f t="shared" si="99"/>
        <v>1</v>
      </c>
      <c r="F134" s="15">
        <v>0</v>
      </c>
      <c r="G134" s="70">
        <v>1</v>
      </c>
      <c r="H134" s="15">
        <v>0</v>
      </c>
      <c r="I134" s="15">
        <v>0</v>
      </c>
      <c r="J134" s="15">
        <v>0</v>
      </c>
      <c r="K134" s="15">
        <v>0</v>
      </c>
      <c r="L134" s="36">
        <f t="shared" si="100"/>
        <v>0</v>
      </c>
      <c r="M134" s="15">
        <v>0</v>
      </c>
      <c r="N134" s="15">
        <v>0</v>
      </c>
      <c r="O134" s="15">
        <v>0</v>
      </c>
      <c r="P134" s="15">
        <v>0</v>
      </c>
      <c r="Q134" s="15"/>
      <c r="R134" s="38">
        <f t="shared" si="101"/>
        <v>0</v>
      </c>
      <c r="S134" s="25">
        <v>0</v>
      </c>
      <c r="T134" s="25">
        <v>0</v>
      </c>
      <c r="U134" s="25">
        <v>0</v>
      </c>
      <c r="V134" s="38">
        <f t="shared" si="102"/>
        <v>0</v>
      </c>
      <c r="W134" s="25">
        <v>0</v>
      </c>
      <c r="X134" s="25">
        <v>0</v>
      </c>
      <c r="Y134" s="25">
        <v>0</v>
      </c>
      <c r="Z134" s="38">
        <f t="shared" si="103"/>
        <v>0</v>
      </c>
      <c r="AA134" s="25">
        <v>0</v>
      </c>
      <c r="AB134" s="25">
        <v>0</v>
      </c>
      <c r="AC134" s="25">
        <v>0</v>
      </c>
      <c r="AD134" s="36">
        <f t="shared" si="104"/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15"/>
      <c r="AL134" s="15"/>
      <c r="AM134" s="15"/>
    </row>
    <row r="135" spans="1:39" ht="128.25" customHeight="1" x14ac:dyDescent="0.25">
      <c r="A135" s="12" t="s">
        <v>138</v>
      </c>
      <c r="B135" s="70" t="s">
        <v>344</v>
      </c>
      <c r="C135" s="32">
        <v>1</v>
      </c>
      <c r="D135" s="32">
        <v>1</v>
      </c>
      <c r="E135" s="36">
        <f t="shared" si="99"/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1</v>
      </c>
      <c r="K135" s="15">
        <v>0</v>
      </c>
      <c r="L135" s="36">
        <f t="shared" si="100"/>
        <v>0</v>
      </c>
      <c r="M135" s="15">
        <v>0</v>
      </c>
      <c r="N135" s="15">
        <v>0</v>
      </c>
      <c r="O135" s="15">
        <v>0</v>
      </c>
      <c r="P135" s="15">
        <v>0</v>
      </c>
      <c r="Q135" s="70" t="s">
        <v>417</v>
      </c>
      <c r="R135" s="38">
        <f t="shared" si="101"/>
        <v>165</v>
      </c>
      <c r="S135" s="25">
        <v>0</v>
      </c>
      <c r="T135" s="25">
        <v>150</v>
      </c>
      <c r="U135" s="25">
        <v>15</v>
      </c>
      <c r="V135" s="38">
        <f t="shared" si="102"/>
        <v>165</v>
      </c>
      <c r="W135" s="25">
        <v>0</v>
      </c>
      <c r="X135" s="25">
        <v>150</v>
      </c>
      <c r="Y135" s="25">
        <v>15</v>
      </c>
      <c r="Z135" s="38">
        <f t="shared" si="103"/>
        <v>165</v>
      </c>
      <c r="AA135" s="25">
        <v>0</v>
      </c>
      <c r="AB135" s="25">
        <v>150</v>
      </c>
      <c r="AC135" s="25">
        <v>15</v>
      </c>
      <c r="AD135" s="36">
        <f t="shared" si="104"/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70" t="s">
        <v>356</v>
      </c>
      <c r="AL135" s="70" t="s">
        <v>356</v>
      </c>
      <c r="AM135" s="15"/>
    </row>
    <row r="136" spans="1:39" ht="28.5" x14ac:dyDescent="0.25">
      <c r="A136" s="16" t="s">
        <v>138</v>
      </c>
      <c r="B136" s="17" t="s">
        <v>133</v>
      </c>
      <c r="C136" s="18"/>
      <c r="D136" s="18">
        <f t="shared" ref="D136:P136" si="105">D138+D139+D140+D141+D142+D143+D146+D147+D148+D149+D150+D151+D152</f>
        <v>6</v>
      </c>
      <c r="E136" s="18">
        <f t="shared" si="99"/>
        <v>8</v>
      </c>
      <c r="F136" s="19">
        <f t="shared" si="105"/>
        <v>1</v>
      </c>
      <c r="G136" s="19">
        <f t="shared" si="105"/>
        <v>7</v>
      </c>
      <c r="H136" s="19">
        <f t="shared" si="105"/>
        <v>0</v>
      </c>
      <c r="I136" s="19">
        <f t="shared" si="105"/>
        <v>0</v>
      </c>
      <c r="J136" s="19">
        <f t="shared" si="105"/>
        <v>3</v>
      </c>
      <c r="K136" s="19">
        <f t="shared" si="105"/>
        <v>0</v>
      </c>
      <c r="L136" s="18">
        <f t="shared" si="100"/>
        <v>4</v>
      </c>
      <c r="M136" s="19">
        <f t="shared" si="105"/>
        <v>0</v>
      </c>
      <c r="N136" s="19">
        <f t="shared" si="105"/>
        <v>0</v>
      </c>
      <c r="O136" s="19">
        <f t="shared" si="105"/>
        <v>4</v>
      </c>
      <c r="P136" s="19">
        <f t="shared" si="105"/>
        <v>0</v>
      </c>
      <c r="Q136" s="19"/>
      <c r="R136" s="20">
        <f>R138+R139+R140+R141+R142+R143+R146+R147+R148+R149+R150+R151+R152</f>
        <v>868.9</v>
      </c>
      <c r="S136" s="20">
        <f t="shared" ref="S136:AJ136" si="106">S138+S139+S140+S141+S142+S143+S146+S147+S148+S149+S150+S151+S152</f>
        <v>0</v>
      </c>
      <c r="T136" s="20">
        <f t="shared" si="106"/>
        <v>762.9</v>
      </c>
      <c r="U136" s="20">
        <f t="shared" si="106"/>
        <v>106</v>
      </c>
      <c r="V136" s="20">
        <f>V138+V139+V140+V141+V142+V143+V146+V147+V148+V149+V150+V151+V152</f>
        <v>868.9</v>
      </c>
      <c r="W136" s="20">
        <f t="shared" si="106"/>
        <v>0</v>
      </c>
      <c r="X136" s="20">
        <f t="shared" si="106"/>
        <v>762.9</v>
      </c>
      <c r="Y136" s="20">
        <f t="shared" si="106"/>
        <v>106</v>
      </c>
      <c r="Z136" s="20">
        <f>Z138+Z139+Z140+Z141+Z142+Z143+Z146+Z147+Z148+Z149+Z150+Z151+Z152</f>
        <v>868.9</v>
      </c>
      <c r="AA136" s="20">
        <f t="shared" si="106"/>
        <v>0</v>
      </c>
      <c r="AB136" s="20">
        <f t="shared" si="106"/>
        <v>762.9</v>
      </c>
      <c r="AC136" s="20">
        <f t="shared" si="106"/>
        <v>106</v>
      </c>
      <c r="AD136" s="21">
        <f t="shared" si="104"/>
        <v>0</v>
      </c>
      <c r="AE136" s="21">
        <f t="shared" si="106"/>
        <v>0</v>
      </c>
      <c r="AF136" s="21">
        <f t="shared" si="106"/>
        <v>0</v>
      </c>
      <c r="AG136" s="21">
        <f t="shared" si="106"/>
        <v>0</v>
      </c>
      <c r="AH136" s="21">
        <f t="shared" si="106"/>
        <v>0</v>
      </c>
      <c r="AI136" s="21">
        <f t="shared" si="106"/>
        <v>0</v>
      </c>
      <c r="AJ136" s="21">
        <f t="shared" si="106"/>
        <v>0</v>
      </c>
      <c r="AK136" s="19"/>
      <c r="AL136" s="19"/>
      <c r="AM136" s="19"/>
    </row>
    <row r="137" spans="1:39" ht="20.25" customHeight="1" x14ac:dyDescent="0.25">
      <c r="A137" s="12" t="s">
        <v>138</v>
      </c>
      <c r="B137" s="30" t="s">
        <v>44</v>
      </c>
      <c r="C137" s="31"/>
      <c r="D137" s="31"/>
      <c r="E137" s="31"/>
      <c r="F137" s="15"/>
      <c r="G137" s="15"/>
      <c r="H137" s="15"/>
      <c r="I137" s="15"/>
      <c r="J137" s="15"/>
      <c r="K137" s="15"/>
      <c r="L137" s="31"/>
      <c r="M137" s="15"/>
      <c r="N137" s="15"/>
      <c r="O137" s="15"/>
      <c r="P137" s="15"/>
      <c r="Q137" s="1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15"/>
      <c r="AL137" s="15"/>
      <c r="AM137" s="15"/>
    </row>
    <row r="138" spans="1:39" ht="52.5" customHeight="1" x14ac:dyDescent="0.25">
      <c r="A138" s="12"/>
      <c r="B138" s="30" t="s">
        <v>154</v>
      </c>
      <c r="C138" s="31">
        <v>1</v>
      </c>
      <c r="D138" s="31">
        <v>1</v>
      </c>
      <c r="E138" s="82">
        <f t="shared" ref="E138:E153" si="107">SUM(F138:I138)</f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1</v>
      </c>
      <c r="K138" s="15">
        <v>0</v>
      </c>
      <c r="L138" s="82">
        <f t="shared" ref="L138:L153" si="108">SUM(M138:P138)</f>
        <v>1</v>
      </c>
      <c r="M138" s="15">
        <v>0</v>
      </c>
      <c r="N138" s="15">
        <v>0</v>
      </c>
      <c r="O138" s="15">
        <v>1</v>
      </c>
      <c r="P138" s="15">
        <v>0</v>
      </c>
      <c r="Q138" s="15"/>
      <c r="R138" s="38">
        <f t="shared" ref="R138:R142" si="109">SUM(S138:U138)</f>
        <v>0</v>
      </c>
      <c r="S138" s="25">
        <v>0</v>
      </c>
      <c r="T138" s="25">
        <v>0</v>
      </c>
      <c r="U138" s="25">
        <v>0</v>
      </c>
      <c r="V138" s="38">
        <f t="shared" ref="V138:V142" si="110">SUM(W138:Y138)</f>
        <v>0</v>
      </c>
      <c r="W138" s="25">
        <v>0</v>
      </c>
      <c r="X138" s="25">
        <v>0</v>
      </c>
      <c r="Y138" s="25">
        <v>0</v>
      </c>
      <c r="Z138" s="38">
        <f t="shared" ref="Z138:Z142" si="111">SUM(AA138:AC138)</f>
        <v>0</v>
      </c>
      <c r="AA138" s="25">
        <v>0</v>
      </c>
      <c r="AB138" s="25">
        <v>0</v>
      </c>
      <c r="AC138" s="25">
        <v>0</v>
      </c>
      <c r="AD138" s="82">
        <f t="shared" si="104"/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15"/>
      <c r="AL138" s="15"/>
      <c r="AM138" s="15"/>
    </row>
    <row r="139" spans="1:39" ht="83.25" customHeight="1" x14ac:dyDescent="0.25">
      <c r="A139" s="12" t="s">
        <v>138</v>
      </c>
      <c r="B139" s="70" t="s">
        <v>155</v>
      </c>
      <c r="C139" s="32">
        <v>0</v>
      </c>
      <c r="D139" s="32">
        <v>0</v>
      </c>
      <c r="E139" s="36">
        <f t="shared" si="107"/>
        <v>1</v>
      </c>
      <c r="F139" s="46">
        <v>0</v>
      </c>
      <c r="G139" s="70">
        <v>1</v>
      </c>
      <c r="H139" s="15">
        <v>0</v>
      </c>
      <c r="I139" s="15">
        <v>0</v>
      </c>
      <c r="J139" s="15">
        <v>0</v>
      </c>
      <c r="K139" s="15">
        <v>0</v>
      </c>
      <c r="L139" s="36">
        <f t="shared" si="108"/>
        <v>0</v>
      </c>
      <c r="M139" s="15">
        <v>0</v>
      </c>
      <c r="N139" s="15">
        <v>0</v>
      </c>
      <c r="O139" s="15">
        <v>0</v>
      </c>
      <c r="P139" s="15">
        <v>0</v>
      </c>
      <c r="Q139" s="15"/>
      <c r="R139" s="38">
        <f t="shared" si="109"/>
        <v>0</v>
      </c>
      <c r="S139" s="25">
        <v>0</v>
      </c>
      <c r="T139" s="25">
        <v>0</v>
      </c>
      <c r="U139" s="25">
        <v>0</v>
      </c>
      <c r="V139" s="38">
        <f t="shared" si="110"/>
        <v>0</v>
      </c>
      <c r="W139" s="25">
        <v>0</v>
      </c>
      <c r="X139" s="25">
        <v>0</v>
      </c>
      <c r="Y139" s="25">
        <v>0</v>
      </c>
      <c r="Z139" s="38">
        <f t="shared" si="111"/>
        <v>0</v>
      </c>
      <c r="AA139" s="25">
        <v>0</v>
      </c>
      <c r="AB139" s="25">
        <v>0</v>
      </c>
      <c r="AC139" s="25">
        <v>0</v>
      </c>
      <c r="AD139" s="36">
        <f t="shared" si="104"/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15"/>
      <c r="AL139" s="15"/>
      <c r="AM139" s="15"/>
    </row>
    <row r="140" spans="1:39" ht="67.5" customHeight="1" x14ac:dyDescent="0.25">
      <c r="A140" s="69" t="s">
        <v>138</v>
      </c>
      <c r="B140" s="72" t="s">
        <v>156</v>
      </c>
      <c r="C140" s="40">
        <v>0</v>
      </c>
      <c r="D140" s="40">
        <v>0</v>
      </c>
      <c r="E140" s="36">
        <f t="shared" si="107"/>
        <v>1</v>
      </c>
      <c r="F140" s="15">
        <v>0</v>
      </c>
      <c r="G140" s="15">
        <v>1</v>
      </c>
      <c r="H140" s="15">
        <v>0</v>
      </c>
      <c r="I140" s="15">
        <v>0</v>
      </c>
      <c r="J140" s="15">
        <v>0</v>
      </c>
      <c r="K140" s="15">
        <v>0</v>
      </c>
      <c r="L140" s="36">
        <f t="shared" si="108"/>
        <v>0</v>
      </c>
      <c r="M140" s="15">
        <v>0</v>
      </c>
      <c r="N140" s="15">
        <v>0</v>
      </c>
      <c r="O140" s="15">
        <v>0</v>
      </c>
      <c r="P140" s="15">
        <v>0</v>
      </c>
      <c r="Q140" s="15"/>
      <c r="R140" s="38">
        <f t="shared" si="109"/>
        <v>0</v>
      </c>
      <c r="S140" s="25">
        <v>0</v>
      </c>
      <c r="T140" s="25">
        <v>0</v>
      </c>
      <c r="U140" s="25">
        <v>0</v>
      </c>
      <c r="V140" s="38">
        <f t="shared" si="110"/>
        <v>0</v>
      </c>
      <c r="W140" s="25">
        <v>0</v>
      </c>
      <c r="X140" s="25">
        <v>0</v>
      </c>
      <c r="Y140" s="25">
        <v>0</v>
      </c>
      <c r="Z140" s="38">
        <f t="shared" si="111"/>
        <v>0</v>
      </c>
      <c r="AA140" s="25">
        <v>0</v>
      </c>
      <c r="AB140" s="25">
        <v>0</v>
      </c>
      <c r="AC140" s="25">
        <v>0</v>
      </c>
      <c r="AD140" s="36">
        <f t="shared" si="104"/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15"/>
      <c r="AL140" s="15"/>
      <c r="AM140" s="15"/>
    </row>
    <row r="141" spans="1:39" ht="84.75" customHeight="1" x14ac:dyDescent="0.25">
      <c r="A141" s="69" t="s">
        <v>138</v>
      </c>
      <c r="B141" s="70" t="s">
        <v>157</v>
      </c>
      <c r="C141" s="40">
        <v>1</v>
      </c>
      <c r="D141" s="40">
        <v>1</v>
      </c>
      <c r="E141" s="36">
        <f t="shared" si="107"/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1</v>
      </c>
      <c r="K141" s="15">
        <v>0</v>
      </c>
      <c r="L141" s="36">
        <f t="shared" si="108"/>
        <v>1</v>
      </c>
      <c r="M141" s="46">
        <v>0</v>
      </c>
      <c r="N141" s="46">
        <v>0</v>
      </c>
      <c r="O141" s="46">
        <v>1</v>
      </c>
      <c r="P141" s="46">
        <v>0</v>
      </c>
      <c r="Q141" s="46"/>
      <c r="R141" s="38">
        <f t="shared" si="109"/>
        <v>0</v>
      </c>
      <c r="S141" s="41">
        <v>0</v>
      </c>
      <c r="T141" s="41">
        <v>0</v>
      </c>
      <c r="U141" s="41">
        <v>0</v>
      </c>
      <c r="V141" s="38">
        <f t="shared" si="110"/>
        <v>0</v>
      </c>
      <c r="W141" s="41">
        <v>0</v>
      </c>
      <c r="X141" s="41">
        <v>0</v>
      </c>
      <c r="Y141" s="41">
        <v>0</v>
      </c>
      <c r="Z141" s="38">
        <f t="shared" si="111"/>
        <v>0</v>
      </c>
      <c r="AA141" s="41">
        <v>0</v>
      </c>
      <c r="AB141" s="41">
        <v>0</v>
      </c>
      <c r="AC141" s="41">
        <v>0</v>
      </c>
      <c r="AD141" s="36">
        <f t="shared" si="104"/>
        <v>0</v>
      </c>
      <c r="AE141" s="41">
        <v>0</v>
      </c>
      <c r="AF141" s="41">
        <v>0</v>
      </c>
      <c r="AG141" s="41">
        <v>0</v>
      </c>
      <c r="AH141" s="41">
        <v>0</v>
      </c>
      <c r="AI141" s="41">
        <v>0</v>
      </c>
      <c r="AJ141" s="41">
        <v>0</v>
      </c>
      <c r="AK141" s="46"/>
      <c r="AL141" s="46"/>
      <c r="AM141" s="15"/>
    </row>
    <row r="142" spans="1:39" ht="66.75" customHeight="1" x14ac:dyDescent="0.25">
      <c r="A142" s="12" t="s">
        <v>138</v>
      </c>
      <c r="B142" s="70" t="s">
        <v>158</v>
      </c>
      <c r="C142" s="32">
        <v>1</v>
      </c>
      <c r="D142" s="32">
        <v>1</v>
      </c>
      <c r="E142" s="36">
        <f t="shared" si="107"/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36">
        <f t="shared" si="108"/>
        <v>0</v>
      </c>
      <c r="M142" s="15">
        <v>0</v>
      </c>
      <c r="N142" s="15">
        <v>0</v>
      </c>
      <c r="O142" s="15">
        <v>0</v>
      </c>
      <c r="P142" s="15">
        <v>0</v>
      </c>
      <c r="Q142" s="70" t="s">
        <v>414</v>
      </c>
      <c r="R142" s="38">
        <f t="shared" si="109"/>
        <v>509.9</v>
      </c>
      <c r="S142" s="25">
        <v>0</v>
      </c>
      <c r="T142" s="25">
        <v>407.9</v>
      </c>
      <c r="U142" s="25">
        <v>102</v>
      </c>
      <c r="V142" s="38">
        <f t="shared" si="110"/>
        <v>509.9</v>
      </c>
      <c r="W142" s="25">
        <v>0</v>
      </c>
      <c r="X142" s="25">
        <v>407.9</v>
      </c>
      <c r="Y142" s="25">
        <v>102</v>
      </c>
      <c r="Z142" s="38">
        <f t="shared" si="111"/>
        <v>509.9</v>
      </c>
      <c r="AA142" s="25">
        <v>0</v>
      </c>
      <c r="AB142" s="25">
        <v>407.9</v>
      </c>
      <c r="AC142" s="25">
        <v>102</v>
      </c>
      <c r="AD142" s="36">
        <f t="shared" si="104"/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15" t="s">
        <v>357</v>
      </c>
      <c r="AL142" s="15" t="s">
        <v>357</v>
      </c>
      <c r="AM142" s="15"/>
    </row>
    <row r="143" spans="1:39" ht="90.75" customHeight="1" x14ac:dyDescent="0.25">
      <c r="A143" s="43" t="s">
        <v>138</v>
      </c>
      <c r="B143" s="35" t="s">
        <v>159</v>
      </c>
      <c r="C143" s="36"/>
      <c r="D143" s="36">
        <f t="shared" ref="D143:P143" si="112">SUM(D144:D145)</f>
        <v>2</v>
      </c>
      <c r="E143" s="36">
        <f t="shared" si="107"/>
        <v>0</v>
      </c>
      <c r="F143" s="37">
        <f t="shared" si="112"/>
        <v>0</v>
      </c>
      <c r="G143" s="37">
        <f t="shared" si="112"/>
        <v>0</v>
      </c>
      <c r="H143" s="37">
        <f t="shared" si="112"/>
        <v>0</v>
      </c>
      <c r="I143" s="37">
        <f t="shared" si="112"/>
        <v>0</v>
      </c>
      <c r="J143" s="37">
        <f t="shared" si="112"/>
        <v>0</v>
      </c>
      <c r="K143" s="37">
        <f t="shared" si="112"/>
        <v>0</v>
      </c>
      <c r="L143" s="36">
        <f t="shared" si="108"/>
        <v>2</v>
      </c>
      <c r="M143" s="37">
        <f t="shared" si="112"/>
        <v>0</v>
      </c>
      <c r="N143" s="37">
        <f t="shared" si="112"/>
        <v>0</v>
      </c>
      <c r="O143" s="37">
        <f t="shared" si="112"/>
        <v>2</v>
      </c>
      <c r="P143" s="37">
        <f t="shared" si="112"/>
        <v>0</v>
      </c>
      <c r="Q143" s="37"/>
      <c r="R143" s="38">
        <f>SUM(R144:R145)</f>
        <v>0</v>
      </c>
      <c r="S143" s="38">
        <f t="shared" ref="S143:AJ143" si="113">SUM(S144:S145)</f>
        <v>0</v>
      </c>
      <c r="T143" s="38">
        <f t="shared" si="113"/>
        <v>0</v>
      </c>
      <c r="U143" s="38">
        <f t="shared" si="113"/>
        <v>0</v>
      </c>
      <c r="V143" s="38">
        <f>SUM(V144:V145)</f>
        <v>0</v>
      </c>
      <c r="W143" s="38">
        <f t="shared" si="113"/>
        <v>0</v>
      </c>
      <c r="X143" s="38">
        <f t="shared" si="113"/>
        <v>0</v>
      </c>
      <c r="Y143" s="38">
        <f t="shared" si="113"/>
        <v>0</v>
      </c>
      <c r="Z143" s="38">
        <f>SUM(Z144:Z145)</f>
        <v>0</v>
      </c>
      <c r="AA143" s="38">
        <f t="shared" si="113"/>
        <v>0</v>
      </c>
      <c r="AB143" s="38">
        <f t="shared" si="113"/>
        <v>0</v>
      </c>
      <c r="AC143" s="38">
        <f t="shared" si="113"/>
        <v>0</v>
      </c>
      <c r="AD143" s="36">
        <f t="shared" si="104"/>
        <v>0</v>
      </c>
      <c r="AE143" s="38">
        <f t="shared" si="113"/>
        <v>0</v>
      </c>
      <c r="AF143" s="38">
        <f t="shared" si="113"/>
        <v>0</v>
      </c>
      <c r="AG143" s="38">
        <f t="shared" si="113"/>
        <v>0</v>
      </c>
      <c r="AH143" s="38">
        <f t="shared" si="113"/>
        <v>0</v>
      </c>
      <c r="AI143" s="38">
        <f t="shared" si="113"/>
        <v>0</v>
      </c>
      <c r="AJ143" s="38">
        <f t="shared" si="113"/>
        <v>0</v>
      </c>
      <c r="AK143" s="37"/>
      <c r="AL143" s="37"/>
      <c r="AM143" s="37"/>
    </row>
    <row r="144" spans="1:39" s="60" customFormat="1" ht="66" customHeight="1" x14ac:dyDescent="0.25">
      <c r="A144" s="12" t="s">
        <v>138</v>
      </c>
      <c r="B144" s="70" t="s">
        <v>160</v>
      </c>
      <c r="C144" s="32">
        <v>1</v>
      </c>
      <c r="D144" s="32">
        <v>1</v>
      </c>
      <c r="E144" s="36">
        <f t="shared" si="107"/>
        <v>0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36">
        <f t="shared" si="108"/>
        <v>1</v>
      </c>
      <c r="M144" s="46">
        <v>0</v>
      </c>
      <c r="N144" s="46">
        <v>0</v>
      </c>
      <c r="O144" s="46">
        <v>1</v>
      </c>
      <c r="P144" s="46">
        <v>0</v>
      </c>
      <c r="Q144" s="46"/>
      <c r="R144" s="38">
        <f t="shared" ref="R144:R152" si="114">SUM(S144:U144)</f>
        <v>0</v>
      </c>
      <c r="S144" s="46">
        <v>0</v>
      </c>
      <c r="T144" s="46">
        <v>0</v>
      </c>
      <c r="U144" s="46">
        <v>0</v>
      </c>
      <c r="V144" s="38">
        <f t="shared" ref="V144:V152" si="115">SUM(W144:Y144)</f>
        <v>0</v>
      </c>
      <c r="W144" s="46">
        <v>0</v>
      </c>
      <c r="X144" s="46">
        <v>0</v>
      </c>
      <c r="Y144" s="46">
        <v>0</v>
      </c>
      <c r="Z144" s="38">
        <f t="shared" ref="Z144:Z152" si="116">SUM(AA144:AC144)</f>
        <v>0</v>
      </c>
      <c r="AA144" s="46">
        <v>0</v>
      </c>
      <c r="AB144" s="46">
        <v>0</v>
      </c>
      <c r="AC144" s="46">
        <v>0</v>
      </c>
      <c r="AD144" s="36">
        <f t="shared" si="104"/>
        <v>0</v>
      </c>
      <c r="AE144" s="46">
        <v>0</v>
      </c>
      <c r="AF144" s="46">
        <v>0</v>
      </c>
      <c r="AG144" s="46">
        <v>0</v>
      </c>
      <c r="AH144" s="46">
        <v>0</v>
      </c>
      <c r="AI144" s="46">
        <v>0</v>
      </c>
      <c r="AJ144" s="46">
        <v>0</v>
      </c>
      <c r="AK144" s="46"/>
      <c r="AL144" s="46"/>
      <c r="AM144" s="46"/>
    </row>
    <row r="145" spans="1:39" s="60" customFormat="1" ht="80.25" customHeight="1" x14ac:dyDescent="0.25">
      <c r="A145" s="12" t="s">
        <v>138</v>
      </c>
      <c r="B145" s="70" t="s">
        <v>345</v>
      </c>
      <c r="C145" s="32">
        <v>1</v>
      </c>
      <c r="D145" s="32">
        <v>1</v>
      </c>
      <c r="E145" s="36">
        <f t="shared" si="107"/>
        <v>0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36">
        <f t="shared" si="108"/>
        <v>1</v>
      </c>
      <c r="M145" s="46">
        <v>0</v>
      </c>
      <c r="N145" s="46">
        <v>0</v>
      </c>
      <c r="O145" s="46">
        <v>1</v>
      </c>
      <c r="P145" s="46">
        <v>0</v>
      </c>
      <c r="Q145" s="46"/>
      <c r="R145" s="38">
        <f t="shared" si="114"/>
        <v>0</v>
      </c>
      <c r="S145" s="46">
        <v>0</v>
      </c>
      <c r="T145" s="46">
        <v>0</v>
      </c>
      <c r="U145" s="46">
        <v>0</v>
      </c>
      <c r="V145" s="38">
        <f t="shared" si="115"/>
        <v>0</v>
      </c>
      <c r="W145" s="46">
        <v>0</v>
      </c>
      <c r="X145" s="46">
        <v>0</v>
      </c>
      <c r="Y145" s="46">
        <v>0</v>
      </c>
      <c r="Z145" s="38">
        <f t="shared" si="116"/>
        <v>0</v>
      </c>
      <c r="AA145" s="46">
        <v>0</v>
      </c>
      <c r="AB145" s="46">
        <v>0</v>
      </c>
      <c r="AC145" s="46">
        <v>0</v>
      </c>
      <c r="AD145" s="36">
        <f t="shared" si="104"/>
        <v>0</v>
      </c>
      <c r="AE145" s="46">
        <v>0</v>
      </c>
      <c r="AF145" s="46">
        <v>0</v>
      </c>
      <c r="AG145" s="46">
        <v>0</v>
      </c>
      <c r="AH145" s="46">
        <v>0</v>
      </c>
      <c r="AI145" s="46">
        <v>0</v>
      </c>
      <c r="AJ145" s="46">
        <v>0</v>
      </c>
      <c r="AK145" s="46"/>
      <c r="AL145" s="46"/>
      <c r="AM145" s="46"/>
    </row>
    <row r="146" spans="1:39" ht="80.25" customHeight="1" x14ac:dyDescent="0.25">
      <c r="A146" s="12" t="s">
        <v>138</v>
      </c>
      <c r="B146" s="70" t="s">
        <v>161</v>
      </c>
      <c r="C146" s="32">
        <v>0</v>
      </c>
      <c r="D146" s="32">
        <v>0</v>
      </c>
      <c r="E146" s="36">
        <f t="shared" si="107"/>
        <v>1</v>
      </c>
      <c r="F146" s="15">
        <v>0</v>
      </c>
      <c r="G146" s="15">
        <v>1</v>
      </c>
      <c r="H146" s="15">
        <v>0</v>
      </c>
      <c r="I146" s="15">
        <v>0</v>
      </c>
      <c r="J146" s="15">
        <v>0</v>
      </c>
      <c r="K146" s="15">
        <v>0</v>
      </c>
      <c r="L146" s="36">
        <f t="shared" si="108"/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38">
        <f t="shared" si="114"/>
        <v>0</v>
      </c>
      <c r="S146" s="25">
        <v>0</v>
      </c>
      <c r="T146" s="25">
        <v>0</v>
      </c>
      <c r="U146" s="25">
        <v>0</v>
      </c>
      <c r="V146" s="38">
        <f t="shared" si="115"/>
        <v>0</v>
      </c>
      <c r="W146" s="25">
        <v>0</v>
      </c>
      <c r="X146" s="25">
        <v>0</v>
      </c>
      <c r="Y146" s="25">
        <v>0</v>
      </c>
      <c r="Z146" s="38">
        <f t="shared" si="116"/>
        <v>0</v>
      </c>
      <c r="AA146" s="25">
        <v>0</v>
      </c>
      <c r="AB146" s="25">
        <v>0</v>
      </c>
      <c r="AC146" s="25">
        <v>0</v>
      </c>
      <c r="AD146" s="36">
        <f t="shared" si="104"/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15"/>
      <c r="AL146" s="15"/>
      <c r="AM146" s="15"/>
    </row>
    <row r="147" spans="1:39" ht="62.25" customHeight="1" x14ac:dyDescent="0.25">
      <c r="A147" s="12" t="s">
        <v>138</v>
      </c>
      <c r="B147" s="70" t="s">
        <v>162</v>
      </c>
      <c r="C147" s="32">
        <v>0</v>
      </c>
      <c r="D147" s="32">
        <v>0</v>
      </c>
      <c r="E147" s="36">
        <f t="shared" si="107"/>
        <v>1</v>
      </c>
      <c r="F147" s="15">
        <v>0</v>
      </c>
      <c r="G147" s="15">
        <v>1</v>
      </c>
      <c r="H147" s="15">
        <v>0</v>
      </c>
      <c r="I147" s="15">
        <v>0</v>
      </c>
      <c r="J147" s="15">
        <v>0</v>
      </c>
      <c r="K147" s="15">
        <v>0</v>
      </c>
      <c r="L147" s="36">
        <f t="shared" si="108"/>
        <v>0</v>
      </c>
      <c r="M147" s="15">
        <v>0</v>
      </c>
      <c r="N147" s="15">
        <v>0</v>
      </c>
      <c r="O147" s="15">
        <v>0</v>
      </c>
      <c r="P147" s="15">
        <v>0</v>
      </c>
      <c r="Q147" s="15"/>
      <c r="R147" s="38">
        <f t="shared" si="114"/>
        <v>0</v>
      </c>
      <c r="S147" s="25">
        <v>0</v>
      </c>
      <c r="T147" s="25">
        <v>0</v>
      </c>
      <c r="U147" s="25">
        <v>0</v>
      </c>
      <c r="V147" s="38">
        <f t="shared" si="115"/>
        <v>0</v>
      </c>
      <c r="W147" s="25">
        <v>0</v>
      </c>
      <c r="X147" s="25">
        <v>0</v>
      </c>
      <c r="Y147" s="25">
        <v>0</v>
      </c>
      <c r="Z147" s="38">
        <f t="shared" si="116"/>
        <v>0</v>
      </c>
      <c r="AA147" s="25">
        <v>0</v>
      </c>
      <c r="AB147" s="25">
        <v>0</v>
      </c>
      <c r="AC147" s="25">
        <v>0</v>
      </c>
      <c r="AD147" s="36">
        <f t="shared" si="104"/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15"/>
      <c r="AL147" s="15"/>
      <c r="AM147" s="15"/>
    </row>
    <row r="148" spans="1:39" ht="108.75" customHeight="1" x14ac:dyDescent="0.25">
      <c r="A148" s="12" t="s">
        <v>138</v>
      </c>
      <c r="B148" s="70" t="s">
        <v>163</v>
      </c>
      <c r="C148" s="32">
        <v>0</v>
      </c>
      <c r="D148" s="32">
        <v>0</v>
      </c>
      <c r="E148" s="36">
        <f t="shared" si="107"/>
        <v>1</v>
      </c>
      <c r="F148" s="15">
        <v>0</v>
      </c>
      <c r="G148" s="15">
        <v>1</v>
      </c>
      <c r="H148" s="15">
        <v>0</v>
      </c>
      <c r="I148" s="15">
        <v>0</v>
      </c>
      <c r="J148" s="15">
        <v>0</v>
      </c>
      <c r="K148" s="15">
        <v>0</v>
      </c>
      <c r="L148" s="36">
        <f t="shared" si="108"/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38">
        <f t="shared" si="114"/>
        <v>0</v>
      </c>
      <c r="S148" s="25">
        <v>0</v>
      </c>
      <c r="T148" s="25">
        <v>0</v>
      </c>
      <c r="U148" s="25">
        <v>0</v>
      </c>
      <c r="V148" s="38">
        <f t="shared" si="115"/>
        <v>0</v>
      </c>
      <c r="W148" s="25">
        <v>0</v>
      </c>
      <c r="X148" s="25">
        <v>0</v>
      </c>
      <c r="Y148" s="25">
        <v>0</v>
      </c>
      <c r="Z148" s="38">
        <f t="shared" si="116"/>
        <v>0</v>
      </c>
      <c r="AA148" s="25">
        <v>0</v>
      </c>
      <c r="AB148" s="25">
        <v>0</v>
      </c>
      <c r="AC148" s="25">
        <v>0</v>
      </c>
      <c r="AD148" s="36">
        <f t="shared" si="104"/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15"/>
      <c r="AL148" s="15"/>
      <c r="AM148" s="15"/>
    </row>
    <row r="149" spans="1:39" ht="94.5" customHeight="1" x14ac:dyDescent="0.25">
      <c r="A149" s="69" t="s">
        <v>138</v>
      </c>
      <c r="B149" s="72" t="s">
        <v>164</v>
      </c>
      <c r="C149" s="40">
        <v>1</v>
      </c>
      <c r="D149" s="40">
        <v>1</v>
      </c>
      <c r="E149" s="36">
        <f t="shared" si="107"/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1</v>
      </c>
      <c r="K149" s="15">
        <v>0</v>
      </c>
      <c r="L149" s="36">
        <f t="shared" si="108"/>
        <v>0</v>
      </c>
      <c r="M149" s="15">
        <v>0</v>
      </c>
      <c r="N149" s="15">
        <v>0</v>
      </c>
      <c r="O149" s="15">
        <v>0</v>
      </c>
      <c r="P149" s="15">
        <v>0</v>
      </c>
      <c r="Q149" s="70" t="s">
        <v>416</v>
      </c>
      <c r="R149" s="38">
        <f t="shared" si="114"/>
        <v>359</v>
      </c>
      <c r="S149" s="25">
        <v>0</v>
      </c>
      <c r="T149" s="25">
        <v>355</v>
      </c>
      <c r="U149" s="25">
        <v>4</v>
      </c>
      <c r="V149" s="38">
        <f t="shared" si="115"/>
        <v>359</v>
      </c>
      <c r="W149" s="25">
        <v>0</v>
      </c>
      <c r="X149" s="25">
        <v>355</v>
      </c>
      <c r="Y149" s="25">
        <v>4</v>
      </c>
      <c r="Z149" s="38">
        <f t="shared" si="116"/>
        <v>359</v>
      </c>
      <c r="AA149" s="25">
        <v>0</v>
      </c>
      <c r="AB149" s="25">
        <v>355</v>
      </c>
      <c r="AC149" s="25">
        <v>4</v>
      </c>
      <c r="AD149" s="36">
        <f t="shared" si="104"/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15" t="s">
        <v>406</v>
      </c>
      <c r="AL149" s="15" t="s">
        <v>406</v>
      </c>
      <c r="AM149" s="15"/>
    </row>
    <row r="150" spans="1:39" ht="78.75" customHeight="1" x14ac:dyDescent="0.25">
      <c r="A150" s="95" t="s">
        <v>138</v>
      </c>
      <c r="B150" s="70" t="s">
        <v>165</v>
      </c>
      <c r="C150" s="40">
        <v>0</v>
      </c>
      <c r="D150" s="40">
        <v>0</v>
      </c>
      <c r="E150" s="36">
        <f t="shared" si="107"/>
        <v>1</v>
      </c>
      <c r="F150" s="70">
        <v>1</v>
      </c>
      <c r="G150" s="46">
        <v>0</v>
      </c>
      <c r="H150" s="15">
        <v>0</v>
      </c>
      <c r="I150" s="15">
        <v>0</v>
      </c>
      <c r="J150" s="15">
        <v>0</v>
      </c>
      <c r="K150" s="15">
        <v>0</v>
      </c>
      <c r="L150" s="36">
        <f t="shared" si="108"/>
        <v>0</v>
      </c>
      <c r="M150" s="15">
        <v>0</v>
      </c>
      <c r="N150" s="15">
        <v>0</v>
      </c>
      <c r="O150" s="15">
        <v>0</v>
      </c>
      <c r="P150" s="15">
        <v>0</v>
      </c>
      <c r="Q150" s="15"/>
      <c r="R150" s="38">
        <f t="shared" si="114"/>
        <v>0</v>
      </c>
      <c r="S150" s="25">
        <v>0</v>
      </c>
      <c r="T150" s="25">
        <v>0</v>
      </c>
      <c r="U150" s="25">
        <v>0</v>
      </c>
      <c r="V150" s="38">
        <f t="shared" si="115"/>
        <v>0</v>
      </c>
      <c r="W150" s="25">
        <v>0</v>
      </c>
      <c r="X150" s="25">
        <v>0</v>
      </c>
      <c r="Y150" s="25">
        <v>0</v>
      </c>
      <c r="Z150" s="38">
        <f t="shared" si="116"/>
        <v>0</v>
      </c>
      <c r="AA150" s="25">
        <v>0</v>
      </c>
      <c r="AB150" s="25">
        <v>0</v>
      </c>
      <c r="AC150" s="25">
        <v>0</v>
      </c>
      <c r="AD150" s="36">
        <f t="shared" si="104"/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15"/>
      <c r="AL150" s="15"/>
      <c r="AM150" s="15"/>
    </row>
    <row r="151" spans="1:39" ht="112.5" customHeight="1" x14ac:dyDescent="0.25">
      <c r="A151" s="95" t="s">
        <v>138</v>
      </c>
      <c r="B151" s="70" t="s">
        <v>346</v>
      </c>
      <c r="C151" s="40">
        <v>0</v>
      </c>
      <c r="D151" s="40">
        <v>0</v>
      </c>
      <c r="E151" s="36">
        <f t="shared" si="107"/>
        <v>1</v>
      </c>
      <c r="F151" s="46">
        <v>0</v>
      </c>
      <c r="G151" s="46">
        <v>1</v>
      </c>
      <c r="H151" s="15">
        <v>0</v>
      </c>
      <c r="I151" s="15">
        <v>0</v>
      </c>
      <c r="J151" s="15">
        <v>0</v>
      </c>
      <c r="K151" s="15">
        <v>0</v>
      </c>
      <c r="L151" s="36">
        <f t="shared" si="108"/>
        <v>0</v>
      </c>
      <c r="M151" s="15">
        <v>0</v>
      </c>
      <c r="N151" s="15">
        <v>0</v>
      </c>
      <c r="O151" s="15">
        <v>0</v>
      </c>
      <c r="P151" s="15">
        <v>0</v>
      </c>
      <c r="Q151" s="15"/>
      <c r="R151" s="38">
        <f t="shared" si="114"/>
        <v>0</v>
      </c>
      <c r="S151" s="25">
        <v>0</v>
      </c>
      <c r="T151" s="25">
        <v>0</v>
      </c>
      <c r="U151" s="25">
        <v>0</v>
      </c>
      <c r="V151" s="38">
        <f t="shared" si="115"/>
        <v>0</v>
      </c>
      <c r="W151" s="25">
        <v>0</v>
      </c>
      <c r="X151" s="25">
        <v>0</v>
      </c>
      <c r="Y151" s="25">
        <v>0</v>
      </c>
      <c r="Z151" s="38">
        <f t="shared" si="116"/>
        <v>0</v>
      </c>
      <c r="AA151" s="25">
        <v>0</v>
      </c>
      <c r="AB151" s="25">
        <v>0</v>
      </c>
      <c r="AC151" s="25">
        <v>0</v>
      </c>
      <c r="AD151" s="36">
        <f t="shared" si="104"/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15"/>
      <c r="AL151" s="15"/>
      <c r="AM151" s="15"/>
    </row>
    <row r="152" spans="1:39" ht="63.75" customHeight="1" x14ac:dyDescent="0.25">
      <c r="A152" s="95" t="s">
        <v>138</v>
      </c>
      <c r="B152" s="70" t="s">
        <v>166</v>
      </c>
      <c r="C152" s="40">
        <v>0</v>
      </c>
      <c r="D152" s="40">
        <v>0</v>
      </c>
      <c r="E152" s="36">
        <f t="shared" si="107"/>
        <v>1</v>
      </c>
      <c r="F152" s="46">
        <v>0</v>
      </c>
      <c r="G152" s="70">
        <v>1</v>
      </c>
      <c r="H152" s="15">
        <v>0</v>
      </c>
      <c r="I152" s="15">
        <v>0</v>
      </c>
      <c r="J152" s="15">
        <v>0</v>
      </c>
      <c r="K152" s="15">
        <v>0</v>
      </c>
      <c r="L152" s="36">
        <f t="shared" si="108"/>
        <v>0</v>
      </c>
      <c r="M152" s="15">
        <v>0</v>
      </c>
      <c r="N152" s="15">
        <v>0</v>
      </c>
      <c r="O152" s="15">
        <v>0</v>
      </c>
      <c r="P152" s="15">
        <v>0</v>
      </c>
      <c r="Q152" s="15"/>
      <c r="R152" s="38">
        <f t="shared" si="114"/>
        <v>0</v>
      </c>
      <c r="S152" s="25">
        <v>0</v>
      </c>
      <c r="T152" s="25">
        <v>0</v>
      </c>
      <c r="U152" s="25">
        <v>0</v>
      </c>
      <c r="V152" s="38">
        <f t="shared" si="115"/>
        <v>0</v>
      </c>
      <c r="W152" s="25">
        <v>0</v>
      </c>
      <c r="X152" s="25">
        <v>0</v>
      </c>
      <c r="Y152" s="25">
        <v>0</v>
      </c>
      <c r="Z152" s="38">
        <f t="shared" si="116"/>
        <v>0</v>
      </c>
      <c r="AA152" s="25">
        <v>0</v>
      </c>
      <c r="AB152" s="25">
        <v>0</v>
      </c>
      <c r="AC152" s="25">
        <v>0</v>
      </c>
      <c r="AD152" s="36">
        <f t="shared" si="104"/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15"/>
      <c r="AL152" s="15"/>
      <c r="AM152" s="15"/>
    </row>
    <row r="153" spans="1:39" x14ac:dyDescent="0.25">
      <c r="A153" s="16" t="s">
        <v>138</v>
      </c>
      <c r="B153" s="17" t="s">
        <v>167</v>
      </c>
      <c r="C153" s="18"/>
      <c r="D153" s="18">
        <f t="shared" ref="D153:P153" si="117">D155</f>
        <v>0</v>
      </c>
      <c r="E153" s="18">
        <f t="shared" si="107"/>
        <v>1</v>
      </c>
      <c r="F153" s="19">
        <f t="shared" si="117"/>
        <v>0</v>
      </c>
      <c r="G153" s="19">
        <f t="shared" si="117"/>
        <v>1</v>
      </c>
      <c r="H153" s="19">
        <f t="shared" si="117"/>
        <v>0</v>
      </c>
      <c r="I153" s="19">
        <f t="shared" si="117"/>
        <v>0</v>
      </c>
      <c r="J153" s="19">
        <f t="shared" si="117"/>
        <v>0</v>
      </c>
      <c r="K153" s="19">
        <f t="shared" si="117"/>
        <v>0</v>
      </c>
      <c r="L153" s="18">
        <f t="shared" si="108"/>
        <v>0</v>
      </c>
      <c r="M153" s="19">
        <f t="shared" si="117"/>
        <v>0</v>
      </c>
      <c r="N153" s="19">
        <f t="shared" si="117"/>
        <v>0</v>
      </c>
      <c r="O153" s="19">
        <f t="shared" si="117"/>
        <v>0</v>
      </c>
      <c r="P153" s="19">
        <f t="shared" si="117"/>
        <v>0</v>
      </c>
      <c r="Q153" s="19"/>
      <c r="R153" s="20">
        <f>R155</f>
        <v>0</v>
      </c>
      <c r="S153" s="20">
        <f t="shared" ref="S153:AJ153" si="118">S155</f>
        <v>0</v>
      </c>
      <c r="T153" s="20">
        <f t="shared" si="118"/>
        <v>0</v>
      </c>
      <c r="U153" s="20">
        <f t="shared" si="118"/>
        <v>0</v>
      </c>
      <c r="V153" s="20">
        <f>V155</f>
        <v>0</v>
      </c>
      <c r="W153" s="20">
        <f t="shared" si="118"/>
        <v>0</v>
      </c>
      <c r="X153" s="20">
        <f t="shared" si="118"/>
        <v>0</v>
      </c>
      <c r="Y153" s="20">
        <f t="shared" si="118"/>
        <v>0</v>
      </c>
      <c r="Z153" s="20">
        <f>Z155</f>
        <v>0</v>
      </c>
      <c r="AA153" s="20">
        <f t="shared" si="118"/>
        <v>0</v>
      </c>
      <c r="AB153" s="20">
        <f t="shared" si="118"/>
        <v>0</v>
      </c>
      <c r="AC153" s="20">
        <f t="shared" si="118"/>
        <v>0</v>
      </c>
      <c r="AD153" s="21">
        <f t="shared" si="104"/>
        <v>0</v>
      </c>
      <c r="AE153" s="21">
        <f t="shared" si="118"/>
        <v>0</v>
      </c>
      <c r="AF153" s="21">
        <f t="shared" si="118"/>
        <v>0</v>
      </c>
      <c r="AG153" s="21">
        <f t="shared" si="118"/>
        <v>0</v>
      </c>
      <c r="AH153" s="21">
        <f t="shared" si="118"/>
        <v>0</v>
      </c>
      <c r="AI153" s="21">
        <f t="shared" si="118"/>
        <v>0</v>
      </c>
      <c r="AJ153" s="21">
        <f t="shared" si="118"/>
        <v>0</v>
      </c>
      <c r="AK153" s="19"/>
      <c r="AL153" s="19"/>
      <c r="AM153" s="19"/>
    </row>
    <row r="154" spans="1:39" ht="21" customHeight="1" x14ac:dyDescent="0.25">
      <c r="A154" s="12" t="s">
        <v>138</v>
      </c>
      <c r="B154" s="30" t="s">
        <v>44</v>
      </c>
      <c r="C154" s="31"/>
      <c r="D154" s="31"/>
      <c r="E154" s="31"/>
      <c r="F154" s="15"/>
      <c r="G154" s="15"/>
      <c r="H154" s="15"/>
      <c r="I154" s="15"/>
      <c r="J154" s="15"/>
      <c r="K154" s="15"/>
      <c r="L154" s="31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</row>
    <row r="155" spans="1:39" ht="68.25" customHeight="1" x14ac:dyDescent="0.25">
      <c r="A155" s="111"/>
      <c r="B155" s="70" t="s">
        <v>168</v>
      </c>
      <c r="C155" s="32">
        <v>0</v>
      </c>
      <c r="D155" s="32">
        <v>0</v>
      </c>
      <c r="E155" s="36">
        <f t="shared" ref="E155:E156" si="119">SUM(F155:I155)</f>
        <v>1</v>
      </c>
      <c r="F155" s="88">
        <v>0</v>
      </c>
      <c r="G155" s="46">
        <v>1</v>
      </c>
      <c r="H155" s="46">
        <v>0</v>
      </c>
      <c r="I155" s="15">
        <v>0</v>
      </c>
      <c r="J155" s="15">
        <v>0</v>
      </c>
      <c r="K155" s="15">
        <v>0</v>
      </c>
      <c r="L155" s="36">
        <f t="shared" ref="L155:L156" si="120">SUM(M155:P155)</f>
        <v>0</v>
      </c>
      <c r="M155" s="15">
        <v>0</v>
      </c>
      <c r="N155" s="15">
        <v>0</v>
      </c>
      <c r="O155" s="15">
        <v>0</v>
      </c>
      <c r="P155" s="15">
        <v>0</v>
      </c>
      <c r="Q155" s="46"/>
      <c r="R155" s="38">
        <f>SUM(S155:U155)</f>
        <v>0</v>
      </c>
      <c r="S155" s="15">
        <v>0</v>
      </c>
      <c r="T155" s="15">
        <v>0</v>
      </c>
      <c r="U155" s="15">
        <v>0</v>
      </c>
      <c r="V155" s="38">
        <f>SUM(W155:Y155)</f>
        <v>0</v>
      </c>
      <c r="W155" s="46">
        <v>0</v>
      </c>
      <c r="X155" s="46">
        <v>0</v>
      </c>
      <c r="Y155" s="46">
        <v>0</v>
      </c>
      <c r="Z155" s="38">
        <f>SUM(AA155:AC155)</f>
        <v>0</v>
      </c>
      <c r="AA155" s="46">
        <v>0</v>
      </c>
      <c r="AB155" s="46">
        <v>0</v>
      </c>
      <c r="AC155" s="46">
        <v>0</v>
      </c>
      <c r="AD155" s="37">
        <f t="shared" si="104"/>
        <v>0</v>
      </c>
      <c r="AE155" s="46">
        <v>0</v>
      </c>
      <c r="AF155" s="46">
        <v>0</v>
      </c>
      <c r="AG155" s="46">
        <v>0</v>
      </c>
      <c r="AH155" s="46">
        <v>0</v>
      </c>
      <c r="AI155" s="46">
        <v>0</v>
      </c>
      <c r="AJ155" s="46">
        <v>0</v>
      </c>
      <c r="AK155" s="87"/>
      <c r="AL155" s="46"/>
      <c r="AM155" s="15"/>
    </row>
    <row r="156" spans="1:39" ht="82.5" customHeight="1" x14ac:dyDescent="0.25">
      <c r="A156" s="6" t="s">
        <v>169</v>
      </c>
      <c r="B156" s="7" t="s">
        <v>170</v>
      </c>
      <c r="C156" s="26">
        <f>IF(D156&gt;0,1,0)</f>
        <v>1</v>
      </c>
      <c r="D156" s="26">
        <f t="shared" ref="D156:P156" si="121">D158+D169+D170+D176</f>
        <v>5</v>
      </c>
      <c r="E156" s="26">
        <f t="shared" si="119"/>
        <v>8</v>
      </c>
      <c r="F156" s="11">
        <f t="shared" si="121"/>
        <v>5</v>
      </c>
      <c r="G156" s="11">
        <f t="shared" si="121"/>
        <v>3</v>
      </c>
      <c r="H156" s="11">
        <f t="shared" si="121"/>
        <v>0</v>
      </c>
      <c r="I156" s="11">
        <f t="shared" si="121"/>
        <v>0</v>
      </c>
      <c r="J156" s="11">
        <f t="shared" si="121"/>
        <v>2</v>
      </c>
      <c r="K156" s="11">
        <f t="shared" si="121"/>
        <v>0</v>
      </c>
      <c r="L156" s="26">
        <f t="shared" si="120"/>
        <v>3</v>
      </c>
      <c r="M156" s="11">
        <f t="shared" si="121"/>
        <v>2</v>
      </c>
      <c r="N156" s="11">
        <f t="shared" si="121"/>
        <v>0</v>
      </c>
      <c r="O156" s="11">
        <f t="shared" si="121"/>
        <v>1</v>
      </c>
      <c r="P156" s="11">
        <f t="shared" si="121"/>
        <v>0</v>
      </c>
      <c r="Q156" s="11"/>
      <c r="R156" s="28">
        <f>R158+R169+R170+R176</f>
        <v>24547.1</v>
      </c>
      <c r="S156" s="28">
        <f t="shared" ref="S156:AJ156" si="122">S158+S169+S170+S176</f>
        <v>0</v>
      </c>
      <c r="T156" s="28">
        <f t="shared" si="122"/>
        <v>24304.6</v>
      </c>
      <c r="U156" s="28">
        <f t="shared" si="122"/>
        <v>242.5</v>
      </c>
      <c r="V156" s="28">
        <f>V158+V169+V170+V176</f>
        <v>23840.03</v>
      </c>
      <c r="W156" s="28">
        <f t="shared" si="122"/>
        <v>0</v>
      </c>
      <c r="X156" s="28">
        <f t="shared" si="122"/>
        <v>23604.6</v>
      </c>
      <c r="Y156" s="28">
        <f t="shared" si="122"/>
        <v>235.43</v>
      </c>
      <c r="Z156" s="28">
        <f>Z158+Z169+Z170+Z176</f>
        <v>23840.03</v>
      </c>
      <c r="AA156" s="28">
        <f t="shared" si="122"/>
        <v>0</v>
      </c>
      <c r="AB156" s="28">
        <f t="shared" si="122"/>
        <v>23604.6</v>
      </c>
      <c r="AC156" s="28">
        <f t="shared" si="122"/>
        <v>235.43</v>
      </c>
      <c r="AD156" s="49">
        <f t="shared" si="104"/>
        <v>2</v>
      </c>
      <c r="AE156" s="49">
        <f t="shared" si="122"/>
        <v>2</v>
      </c>
      <c r="AF156" s="49">
        <f t="shared" si="122"/>
        <v>0</v>
      </c>
      <c r="AG156" s="49">
        <f t="shared" si="122"/>
        <v>0</v>
      </c>
      <c r="AH156" s="49">
        <f t="shared" si="122"/>
        <v>0</v>
      </c>
      <c r="AI156" s="49">
        <f t="shared" si="122"/>
        <v>0</v>
      </c>
      <c r="AJ156" s="49">
        <f t="shared" si="122"/>
        <v>0</v>
      </c>
      <c r="AK156" s="11"/>
      <c r="AL156" s="11"/>
      <c r="AM156" s="11"/>
    </row>
    <row r="157" spans="1:39" ht="15" customHeight="1" x14ac:dyDescent="0.25">
      <c r="A157" s="12" t="s">
        <v>169</v>
      </c>
      <c r="B157" s="13" t="s">
        <v>42</v>
      </c>
      <c r="C157" s="14"/>
      <c r="D157" s="14"/>
      <c r="E157" s="14"/>
      <c r="F157" s="15"/>
      <c r="G157" s="15"/>
      <c r="H157" s="15"/>
      <c r="I157" s="15"/>
      <c r="J157" s="15"/>
      <c r="K157" s="15"/>
      <c r="L157" s="14"/>
      <c r="M157" s="15"/>
      <c r="N157" s="15"/>
      <c r="O157" s="15"/>
      <c r="P157" s="15"/>
      <c r="Q157" s="1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15"/>
      <c r="AL157" s="15"/>
      <c r="AM157" s="15"/>
    </row>
    <row r="158" spans="1:39" ht="28.5" x14ac:dyDescent="0.25">
      <c r="A158" s="16" t="s">
        <v>169</v>
      </c>
      <c r="B158" s="17" t="s">
        <v>171</v>
      </c>
      <c r="C158" s="18"/>
      <c r="D158" s="18">
        <f t="shared" ref="D158:P158" si="123">D160+D161+D162+D163+D164+D165+D166+D167+D168</f>
        <v>3</v>
      </c>
      <c r="E158" s="18">
        <f>SUM(F158:I158)</f>
        <v>6</v>
      </c>
      <c r="F158" s="19">
        <f t="shared" si="123"/>
        <v>4</v>
      </c>
      <c r="G158" s="19">
        <f t="shared" si="123"/>
        <v>2</v>
      </c>
      <c r="H158" s="19">
        <f t="shared" si="123"/>
        <v>0</v>
      </c>
      <c r="I158" s="19">
        <f t="shared" si="123"/>
        <v>0</v>
      </c>
      <c r="J158" s="19">
        <f t="shared" si="123"/>
        <v>2</v>
      </c>
      <c r="K158" s="19">
        <f t="shared" si="123"/>
        <v>0</v>
      </c>
      <c r="L158" s="18">
        <f>SUM(M158:P158)</f>
        <v>2</v>
      </c>
      <c r="M158" s="19">
        <f t="shared" si="123"/>
        <v>2</v>
      </c>
      <c r="N158" s="19">
        <f t="shared" si="123"/>
        <v>0</v>
      </c>
      <c r="O158" s="19">
        <f t="shared" si="123"/>
        <v>0</v>
      </c>
      <c r="P158" s="19">
        <f t="shared" si="123"/>
        <v>0</v>
      </c>
      <c r="Q158" s="19"/>
      <c r="R158" s="20">
        <f>R160+R161+R162+R163+R164+R165+R166+R167+R168</f>
        <v>304.60000000000002</v>
      </c>
      <c r="S158" s="20">
        <f t="shared" ref="S158:AJ158" si="124">S160+S161+S162+S163+S164+S165+S166+S167+S168</f>
        <v>0</v>
      </c>
      <c r="T158" s="20">
        <f t="shared" si="124"/>
        <v>304.60000000000002</v>
      </c>
      <c r="U158" s="20">
        <f t="shared" si="124"/>
        <v>0</v>
      </c>
      <c r="V158" s="20">
        <f>V160+V161+V162+V163+V164+V165+V166+V167+V168</f>
        <v>304.60000000000002</v>
      </c>
      <c r="W158" s="20">
        <f t="shared" si="124"/>
        <v>0</v>
      </c>
      <c r="X158" s="20">
        <f t="shared" si="124"/>
        <v>304.60000000000002</v>
      </c>
      <c r="Y158" s="20">
        <f t="shared" si="124"/>
        <v>0</v>
      </c>
      <c r="Z158" s="20">
        <f>Z160+Z161+Z162+Z163+Z164+Z165+Z166+Z167+Z168</f>
        <v>304.60000000000002</v>
      </c>
      <c r="AA158" s="20">
        <f t="shared" si="124"/>
        <v>0</v>
      </c>
      <c r="AB158" s="20">
        <f t="shared" si="124"/>
        <v>304.60000000000002</v>
      </c>
      <c r="AC158" s="20">
        <f t="shared" si="124"/>
        <v>0</v>
      </c>
      <c r="AD158" s="21">
        <f t="shared" si="104"/>
        <v>1</v>
      </c>
      <c r="AE158" s="21">
        <f t="shared" si="124"/>
        <v>1</v>
      </c>
      <c r="AF158" s="21">
        <f t="shared" si="124"/>
        <v>0</v>
      </c>
      <c r="AG158" s="21">
        <f t="shared" si="124"/>
        <v>0</v>
      </c>
      <c r="AH158" s="21">
        <f t="shared" si="124"/>
        <v>0</v>
      </c>
      <c r="AI158" s="21">
        <f t="shared" si="124"/>
        <v>0</v>
      </c>
      <c r="AJ158" s="21">
        <f t="shared" si="124"/>
        <v>0</v>
      </c>
      <c r="AK158" s="19"/>
      <c r="AL158" s="19"/>
      <c r="AM158" s="19"/>
    </row>
    <row r="159" spans="1:39" ht="20.25" customHeight="1" x14ac:dyDescent="0.25">
      <c r="A159" s="12" t="s">
        <v>169</v>
      </c>
      <c r="B159" s="30" t="s">
        <v>44</v>
      </c>
      <c r="C159" s="31"/>
      <c r="D159" s="31"/>
      <c r="E159" s="31"/>
      <c r="F159" s="15"/>
      <c r="G159" s="15"/>
      <c r="H159" s="15"/>
      <c r="I159" s="15"/>
      <c r="J159" s="15"/>
      <c r="K159" s="15"/>
      <c r="L159" s="31"/>
      <c r="M159" s="15"/>
      <c r="N159" s="15"/>
      <c r="O159" s="15"/>
      <c r="P159" s="15"/>
      <c r="Q159" s="1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15"/>
      <c r="AL159" s="15"/>
      <c r="AM159" s="15"/>
    </row>
    <row r="160" spans="1:39" ht="123" customHeight="1" x14ac:dyDescent="0.25">
      <c r="A160" s="12" t="s">
        <v>169</v>
      </c>
      <c r="B160" s="70" t="s">
        <v>172</v>
      </c>
      <c r="C160" s="32">
        <v>1</v>
      </c>
      <c r="D160" s="32">
        <v>1</v>
      </c>
      <c r="E160" s="36">
        <f t="shared" ref="E160:E170" si="125">SUM(F160:I160)</f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1</v>
      </c>
      <c r="K160" s="15">
        <v>0</v>
      </c>
      <c r="L160" s="36">
        <f t="shared" ref="L160:L169" si="126">SUM(M160:P160)</f>
        <v>1</v>
      </c>
      <c r="M160" s="15">
        <v>1</v>
      </c>
      <c r="N160" s="15">
        <v>0</v>
      </c>
      <c r="O160" s="15">
        <v>0</v>
      </c>
      <c r="P160" s="15">
        <v>0</v>
      </c>
      <c r="Q160" s="15"/>
      <c r="R160" s="38">
        <f t="shared" ref="R160:R168" si="127">SUM(S160:U160)</f>
        <v>0</v>
      </c>
      <c r="S160" s="25">
        <v>0</v>
      </c>
      <c r="T160" s="25">
        <v>0</v>
      </c>
      <c r="U160" s="25">
        <v>0</v>
      </c>
      <c r="V160" s="38">
        <f t="shared" ref="V160:V168" si="128">SUM(W160:Y160)</f>
        <v>0</v>
      </c>
      <c r="W160" s="25">
        <v>0</v>
      </c>
      <c r="X160" s="25">
        <v>0</v>
      </c>
      <c r="Y160" s="25">
        <v>0</v>
      </c>
      <c r="Z160" s="38">
        <f t="shared" ref="Z160:Z168" si="129">SUM(AA160:AC160)</f>
        <v>0</v>
      </c>
      <c r="AA160" s="25">
        <v>0</v>
      </c>
      <c r="AB160" s="25">
        <v>0</v>
      </c>
      <c r="AC160" s="25">
        <v>0</v>
      </c>
      <c r="AD160" s="36">
        <f t="shared" si="104"/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15"/>
      <c r="AL160" s="15"/>
      <c r="AM160" s="15"/>
    </row>
    <row r="161" spans="1:39" ht="66.75" customHeight="1" x14ac:dyDescent="0.25">
      <c r="A161" s="12" t="s">
        <v>169</v>
      </c>
      <c r="B161" s="70" t="s">
        <v>173</v>
      </c>
      <c r="C161" s="32">
        <v>1</v>
      </c>
      <c r="D161" s="32">
        <v>1</v>
      </c>
      <c r="E161" s="36">
        <f t="shared" si="125"/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36">
        <f t="shared" si="126"/>
        <v>0</v>
      </c>
      <c r="M161" s="15">
        <v>0</v>
      </c>
      <c r="N161" s="15">
        <v>0</v>
      </c>
      <c r="O161" s="15">
        <v>0</v>
      </c>
      <c r="P161" s="15">
        <v>0</v>
      </c>
      <c r="Q161" s="70" t="s">
        <v>358</v>
      </c>
      <c r="R161" s="38">
        <f t="shared" si="127"/>
        <v>304.60000000000002</v>
      </c>
      <c r="S161" s="25">
        <v>0</v>
      </c>
      <c r="T161" s="25">
        <v>304.60000000000002</v>
      </c>
      <c r="U161" s="25">
        <v>0</v>
      </c>
      <c r="V161" s="38">
        <f t="shared" si="128"/>
        <v>304.60000000000002</v>
      </c>
      <c r="W161" s="25">
        <v>0</v>
      </c>
      <c r="X161" s="25">
        <v>304.60000000000002</v>
      </c>
      <c r="Y161" s="25">
        <v>0</v>
      </c>
      <c r="Z161" s="38">
        <f t="shared" si="129"/>
        <v>304.60000000000002</v>
      </c>
      <c r="AA161" s="25">
        <v>0</v>
      </c>
      <c r="AB161" s="25">
        <v>304.60000000000002</v>
      </c>
      <c r="AC161" s="25">
        <v>0</v>
      </c>
      <c r="AD161" s="36">
        <f t="shared" si="104"/>
        <v>1</v>
      </c>
      <c r="AE161" s="25">
        <v>1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70" t="s">
        <v>355</v>
      </c>
      <c r="AL161" s="15" t="s">
        <v>355</v>
      </c>
      <c r="AM161" s="15"/>
    </row>
    <row r="162" spans="1:39" ht="71.25" customHeight="1" x14ac:dyDescent="0.25">
      <c r="A162" s="12" t="s">
        <v>169</v>
      </c>
      <c r="B162" s="70" t="s">
        <v>174</v>
      </c>
      <c r="C162" s="32">
        <v>1</v>
      </c>
      <c r="D162" s="32">
        <v>1</v>
      </c>
      <c r="E162" s="36">
        <f t="shared" si="125"/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1</v>
      </c>
      <c r="K162" s="15">
        <v>0</v>
      </c>
      <c r="L162" s="36">
        <f t="shared" si="126"/>
        <v>1</v>
      </c>
      <c r="M162" s="15">
        <v>1</v>
      </c>
      <c r="N162" s="15">
        <v>0</v>
      </c>
      <c r="O162" s="15">
        <v>0</v>
      </c>
      <c r="P162" s="15">
        <v>0</v>
      </c>
      <c r="Q162" s="15"/>
      <c r="R162" s="38">
        <f t="shared" si="127"/>
        <v>0</v>
      </c>
      <c r="S162" s="25">
        <v>0</v>
      </c>
      <c r="T162" s="25">
        <v>0</v>
      </c>
      <c r="U162" s="25">
        <v>0</v>
      </c>
      <c r="V162" s="38">
        <f t="shared" si="128"/>
        <v>0</v>
      </c>
      <c r="W162" s="25">
        <v>0</v>
      </c>
      <c r="X162" s="25">
        <v>0</v>
      </c>
      <c r="Y162" s="25">
        <v>0</v>
      </c>
      <c r="Z162" s="38">
        <f t="shared" si="129"/>
        <v>0</v>
      </c>
      <c r="AA162" s="25">
        <v>0</v>
      </c>
      <c r="AB162" s="25">
        <v>0</v>
      </c>
      <c r="AC162" s="25">
        <v>0</v>
      </c>
      <c r="AD162" s="36">
        <f t="shared" si="104"/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15"/>
      <c r="AL162" s="15"/>
      <c r="AM162" s="15"/>
    </row>
    <row r="163" spans="1:39" ht="54.75" customHeight="1" x14ac:dyDescent="0.25">
      <c r="A163" s="12" t="s">
        <v>169</v>
      </c>
      <c r="B163" s="72" t="s">
        <v>175</v>
      </c>
      <c r="C163" s="40">
        <v>0</v>
      </c>
      <c r="D163" s="40">
        <v>0</v>
      </c>
      <c r="E163" s="36">
        <f t="shared" si="125"/>
        <v>1</v>
      </c>
      <c r="F163" s="15">
        <v>1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36">
        <f t="shared" si="126"/>
        <v>0</v>
      </c>
      <c r="M163" s="15">
        <v>0</v>
      </c>
      <c r="N163" s="15">
        <v>0</v>
      </c>
      <c r="O163" s="15">
        <v>0</v>
      </c>
      <c r="P163" s="15">
        <v>0</v>
      </c>
      <c r="Q163" s="15"/>
      <c r="R163" s="38">
        <f t="shared" si="127"/>
        <v>0</v>
      </c>
      <c r="S163" s="25">
        <v>0</v>
      </c>
      <c r="T163" s="25">
        <v>0</v>
      </c>
      <c r="U163" s="25">
        <v>0</v>
      </c>
      <c r="V163" s="38">
        <f t="shared" si="128"/>
        <v>0</v>
      </c>
      <c r="W163" s="25">
        <v>0</v>
      </c>
      <c r="X163" s="25">
        <v>0</v>
      </c>
      <c r="Y163" s="25">
        <v>0</v>
      </c>
      <c r="Z163" s="38">
        <f t="shared" si="129"/>
        <v>0</v>
      </c>
      <c r="AA163" s="25">
        <v>0</v>
      </c>
      <c r="AB163" s="25">
        <v>0</v>
      </c>
      <c r="AC163" s="25">
        <v>0</v>
      </c>
      <c r="AD163" s="36">
        <f t="shared" si="104"/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15"/>
      <c r="AL163" s="15"/>
      <c r="AM163" s="15"/>
    </row>
    <row r="164" spans="1:39" ht="66.75" customHeight="1" x14ac:dyDescent="0.25">
      <c r="A164" s="12" t="s">
        <v>169</v>
      </c>
      <c r="B164" s="72" t="s">
        <v>176</v>
      </c>
      <c r="C164" s="40">
        <v>0</v>
      </c>
      <c r="D164" s="40">
        <v>0</v>
      </c>
      <c r="E164" s="36">
        <f t="shared" si="125"/>
        <v>1</v>
      </c>
      <c r="F164" s="15">
        <v>1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36">
        <f t="shared" si="126"/>
        <v>0</v>
      </c>
      <c r="M164" s="15">
        <v>0</v>
      </c>
      <c r="N164" s="15">
        <v>0</v>
      </c>
      <c r="O164" s="15">
        <v>0</v>
      </c>
      <c r="P164" s="15">
        <v>0</v>
      </c>
      <c r="Q164" s="15"/>
      <c r="R164" s="38">
        <f t="shared" si="127"/>
        <v>0</v>
      </c>
      <c r="S164" s="25">
        <v>0</v>
      </c>
      <c r="T164" s="25">
        <v>0</v>
      </c>
      <c r="U164" s="25">
        <v>0</v>
      </c>
      <c r="V164" s="38">
        <f t="shared" si="128"/>
        <v>0</v>
      </c>
      <c r="W164" s="25">
        <v>0</v>
      </c>
      <c r="X164" s="25">
        <v>0</v>
      </c>
      <c r="Y164" s="25">
        <v>0</v>
      </c>
      <c r="Z164" s="38">
        <f t="shared" si="129"/>
        <v>0</v>
      </c>
      <c r="AA164" s="25">
        <v>0</v>
      </c>
      <c r="AB164" s="25">
        <v>0</v>
      </c>
      <c r="AC164" s="25">
        <v>0</v>
      </c>
      <c r="AD164" s="36">
        <f t="shared" si="104"/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15"/>
      <c r="AL164" s="15"/>
      <c r="AM164" s="15"/>
    </row>
    <row r="165" spans="1:39" ht="66" customHeight="1" x14ac:dyDescent="0.25">
      <c r="A165" s="12" t="s">
        <v>169</v>
      </c>
      <c r="B165" s="70" t="s">
        <v>177</v>
      </c>
      <c r="C165" s="32">
        <v>0</v>
      </c>
      <c r="D165" s="32">
        <v>0</v>
      </c>
      <c r="E165" s="36">
        <f t="shared" si="125"/>
        <v>1</v>
      </c>
      <c r="F165" s="15">
        <v>1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36">
        <f t="shared" si="126"/>
        <v>0</v>
      </c>
      <c r="M165" s="15">
        <v>0</v>
      </c>
      <c r="N165" s="15">
        <v>0</v>
      </c>
      <c r="O165" s="15">
        <v>0</v>
      </c>
      <c r="P165" s="15">
        <v>0</v>
      </c>
      <c r="Q165" s="15"/>
      <c r="R165" s="38">
        <f t="shared" si="127"/>
        <v>0</v>
      </c>
      <c r="S165" s="25">
        <v>0</v>
      </c>
      <c r="T165" s="25">
        <v>0</v>
      </c>
      <c r="U165" s="25">
        <v>0</v>
      </c>
      <c r="V165" s="38">
        <f t="shared" si="128"/>
        <v>0</v>
      </c>
      <c r="W165" s="25">
        <v>0</v>
      </c>
      <c r="X165" s="25">
        <v>0</v>
      </c>
      <c r="Y165" s="25">
        <v>0</v>
      </c>
      <c r="Z165" s="38">
        <f t="shared" si="129"/>
        <v>0</v>
      </c>
      <c r="AA165" s="25">
        <v>0</v>
      </c>
      <c r="AB165" s="25">
        <v>0</v>
      </c>
      <c r="AC165" s="25">
        <v>0</v>
      </c>
      <c r="AD165" s="36">
        <f t="shared" si="104"/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15"/>
      <c r="AL165" s="15"/>
      <c r="AM165" s="15"/>
    </row>
    <row r="166" spans="1:39" ht="50.25" customHeight="1" x14ac:dyDescent="0.25">
      <c r="A166" s="73" t="s">
        <v>169</v>
      </c>
      <c r="B166" s="70" t="s">
        <v>178</v>
      </c>
      <c r="C166" s="32">
        <v>0</v>
      </c>
      <c r="D166" s="32">
        <v>0</v>
      </c>
      <c r="E166" s="36">
        <f t="shared" si="125"/>
        <v>1</v>
      </c>
      <c r="F166" s="15">
        <v>0</v>
      </c>
      <c r="G166" s="15">
        <v>1</v>
      </c>
      <c r="H166" s="15">
        <v>0</v>
      </c>
      <c r="I166" s="15">
        <v>0</v>
      </c>
      <c r="J166" s="15">
        <v>0</v>
      </c>
      <c r="K166" s="15">
        <v>0</v>
      </c>
      <c r="L166" s="36">
        <f t="shared" si="126"/>
        <v>0</v>
      </c>
      <c r="M166" s="15">
        <v>0</v>
      </c>
      <c r="N166" s="15">
        <v>0</v>
      </c>
      <c r="O166" s="15">
        <v>0</v>
      </c>
      <c r="P166" s="15">
        <v>0</v>
      </c>
      <c r="Q166" s="15"/>
      <c r="R166" s="38">
        <f t="shared" si="127"/>
        <v>0</v>
      </c>
      <c r="S166" s="25">
        <v>0</v>
      </c>
      <c r="T166" s="25">
        <v>0</v>
      </c>
      <c r="U166" s="25">
        <v>0</v>
      </c>
      <c r="V166" s="38">
        <f t="shared" si="128"/>
        <v>0</v>
      </c>
      <c r="W166" s="25">
        <v>0</v>
      </c>
      <c r="X166" s="25">
        <v>0</v>
      </c>
      <c r="Y166" s="25">
        <v>0</v>
      </c>
      <c r="Z166" s="38">
        <f t="shared" si="129"/>
        <v>0</v>
      </c>
      <c r="AA166" s="25">
        <v>0</v>
      </c>
      <c r="AB166" s="25">
        <v>0</v>
      </c>
      <c r="AC166" s="25">
        <v>0</v>
      </c>
      <c r="AD166" s="36">
        <f t="shared" si="104"/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15"/>
      <c r="AL166" s="15"/>
      <c r="AM166" s="15"/>
    </row>
    <row r="167" spans="1:39" ht="112.5" customHeight="1" x14ac:dyDescent="0.25">
      <c r="A167" s="83" t="s">
        <v>169</v>
      </c>
      <c r="B167" s="70" t="s">
        <v>179</v>
      </c>
      <c r="C167" s="32">
        <v>0</v>
      </c>
      <c r="D167" s="32">
        <v>0</v>
      </c>
      <c r="E167" s="36">
        <f t="shared" si="125"/>
        <v>1</v>
      </c>
      <c r="F167" s="15">
        <v>1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36">
        <f t="shared" si="126"/>
        <v>0</v>
      </c>
      <c r="M167" s="15">
        <v>0</v>
      </c>
      <c r="N167" s="15">
        <v>0</v>
      </c>
      <c r="O167" s="15">
        <v>0</v>
      </c>
      <c r="P167" s="15">
        <v>0</v>
      </c>
      <c r="Q167" s="15"/>
      <c r="R167" s="38">
        <f t="shared" si="127"/>
        <v>0</v>
      </c>
      <c r="S167" s="15">
        <v>0</v>
      </c>
      <c r="T167" s="15">
        <v>0</v>
      </c>
      <c r="U167" s="15">
        <v>0</v>
      </c>
      <c r="V167" s="38">
        <f t="shared" si="128"/>
        <v>0</v>
      </c>
      <c r="W167" s="15">
        <v>0</v>
      </c>
      <c r="X167" s="15">
        <v>0</v>
      </c>
      <c r="Y167" s="15">
        <v>0</v>
      </c>
      <c r="Z167" s="38">
        <f t="shared" si="129"/>
        <v>0</v>
      </c>
      <c r="AA167" s="25">
        <v>0</v>
      </c>
      <c r="AB167" s="25">
        <v>0</v>
      </c>
      <c r="AC167" s="25">
        <v>0</v>
      </c>
      <c r="AD167" s="36">
        <f t="shared" si="104"/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15"/>
      <c r="AL167" s="15"/>
      <c r="AM167" s="15"/>
    </row>
    <row r="168" spans="1:39" ht="69.75" customHeight="1" x14ac:dyDescent="0.25">
      <c r="A168" s="83" t="s">
        <v>169</v>
      </c>
      <c r="B168" s="70" t="s">
        <v>347</v>
      </c>
      <c r="C168" s="32">
        <v>0</v>
      </c>
      <c r="D168" s="32">
        <v>0</v>
      </c>
      <c r="E168" s="36">
        <f t="shared" si="125"/>
        <v>1</v>
      </c>
      <c r="F168" s="15">
        <v>0</v>
      </c>
      <c r="G168" s="15">
        <v>1</v>
      </c>
      <c r="H168" s="15">
        <v>0</v>
      </c>
      <c r="I168" s="15">
        <v>0</v>
      </c>
      <c r="J168" s="15">
        <v>0</v>
      </c>
      <c r="K168" s="15">
        <v>0</v>
      </c>
      <c r="L168" s="36">
        <f t="shared" si="126"/>
        <v>0</v>
      </c>
      <c r="M168" s="15">
        <v>0</v>
      </c>
      <c r="N168" s="15">
        <v>0</v>
      </c>
      <c r="O168" s="15">
        <v>0</v>
      </c>
      <c r="P168" s="15">
        <v>0</v>
      </c>
      <c r="Q168" s="15"/>
      <c r="R168" s="38">
        <f t="shared" si="127"/>
        <v>0</v>
      </c>
      <c r="S168" s="15">
        <v>0</v>
      </c>
      <c r="T168" s="15">
        <v>0</v>
      </c>
      <c r="U168" s="15">
        <v>0</v>
      </c>
      <c r="V168" s="38">
        <f t="shared" si="128"/>
        <v>0</v>
      </c>
      <c r="W168" s="15">
        <v>0</v>
      </c>
      <c r="X168" s="15">
        <v>0</v>
      </c>
      <c r="Y168" s="15">
        <v>0</v>
      </c>
      <c r="Z168" s="38">
        <f t="shared" si="129"/>
        <v>0</v>
      </c>
      <c r="AA168" s="25">
        <v>0</v>
      </c>
      <c r="AB168" s="25">
        <v>0</v>
      </c>
      <c r="AC168" s="25">
        <v>0</v>
      </c>
      <c r="AD168" s="36">
        <f t="shared" si="104"/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15"/>
      <c r="AL168" s="15"/>
      <c r="AM168" s="15"/>
    </row>
    <row r="169" spans="1:39" ht="24" customHeight="1" x14ac:dyDescent="0.25">
      <c r="A169" s="16" t="s">
        <v>169</v>
      </c>
      <c r="B169" s="17" t="s">
        <v>180</v>
      </c>
      <c r="C169" s="18"/>
      <c r="D169" s="18"/>
      <c r="E169" s="18">
        <f t="shared" si="125"/>
        <v>0</v>
      </c>
      <c r="F169" s="19"/>
      <c r="G169" s="19"/>
      <c r="H169" s="19"/>
      <c r="I169" s="19"/>
      <c r="J169" s="19"/>
      <c r="K169" s="19"/>
      <c r="L169" s="18">
        <f t="shared" si="126"/>
        <v>0</v>
      </c>
      <c r="M169" s="19"/>
      <c r="N169" s="19"/>
      <c r="O169" s="19"/>
      <c r="P169" s="19"/>
      <c r="Q169" s="19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1">
        <f t="shared" si="104"/>
        <v>0</v>
      </c>
      <c r="AE169" s="20"/>
      <c r="AF169" s="20"/>
      <c r="AG169" s="20"/>
      <c r="AH169" s="20"/>
      <c r="AI169" s="20"/>
      <c r="AJ169" s="20"/>
      <c r="AK169" s="19"/>
      <c r="AL169" s="19"/>
      <c r="AM169" s="19"/>
    </row>
    <row r="170" spans="1:39" ht="35.25" customHeight="1" x14ac:dyDescent="0.25">
      <c r="A170" s="16" t="s">
        <v>169</v>
      </c>
      <c r="B170" s="17" t="s">
        <v>181</v>
      </c>
      <c r="C170" s="18"/>
      <c r="D170" s="18">
        <f t="shared" ref="D170:P170" si="130">D172+D173+D174+D175</f>
        <v>2</v>
      </c>
      <c r="E170" s="18">
        <f t="shared" si="125"/>
        <v>2</v>
      </c>
      <c r="F170" s="19">
        <f t="shared" si="130"/>
        <v>1</v>
      </c>
      <c r="G170" s="19">
        <f t="shared" si="130"/>
        <v>1</v>
      </c>
      <c r="H170" s="19">
        <f t="shared" si="130"/>
        <v>0</v>
      </c>
      <c r="I170" s="19">
        <f t="shared" si="130"/>
        <v>0</v>
      </c>
      <c r="J170" s="19">
        <f t="shared" si="130"/>
        <v>0</v>
      </c>
      <c r="K170" s="19">
        <f t="shared" si="130"/>
        <v>0</v>
      </c>
      <c r="L170" s="18">
        <f>SUM(M170:P170)</f>
        <v>1</v>
      </c>
      <c r="M170" s="19">
        <f t="shared" si="130"/>
        <v>0</v>
      </c>
      <c r="N170" s="19">
        <f t="shared" si="130"/>
        <v>0</v>
      </c>
      <c r="O170" s="19">
        <f t="shared" si="130"/>
        <v>1</v>
      </c>
      <c r="P170" s="19">
        <f t="shared" si="130"/>
        <v>0</v>
      </c>
      <c r="Q170" s="19"/>
      <c r="R170" s="20">
        <f>R172+R173+R174+R175</f>
        <v>24242.5</v>
      </c>
      <c r="S170" s="20">
        <f t="shared" ref="S170:AJ170" si="131">S172+S173+S174+S175</f>
        <v>0</v>
      </c>
      <c r="T170" s="20">
        <f t="shared" si="131"/>
        <v>24000</v>
      </c>
      <c r="U170" s="20">
        <f t="shared" si="131"/>
        <v>242.5</v>
      </c>
      <c r="V170" s="20">
        <f>V172+V173+V174+V175</f>
        <v>23535.43</v>
      </c>
      <c r="W170" s="20">
        <f t="shared" si="131"/>
        <v>0</v>
      </c>
      <c r="X170" s="20">
        <f t="shared" si="131"/>
        <v>23300</v>
      </c>
      <c r="Y170" s="20">
        <f t="shared" si="131"/>
        <v>235.43</v>
      </c>
      <c r="Z170" s="20">
        <f>Z172+Z173+Z174+Z175</f>
        <v>23535.43</v>
      </c>
      <c r="AA170" s="20">
        <f t="shared" si="131"/>
        <v>0</v>
      </c>
      <c r="AB170" s="20">
        <f t="shared" si="131"/>
        <v>23300</v>
      </c>
      <c r="AC170" s="20">
        <f t="shared" si="131"/>
        <v>235.43</v>
      </c>
      <c r="AD170" s="21">
        <f t="shared" si="104"/>
        <v>1</v>
      </c>
      <c r="AE170" s="21">
        <f t="shared" si="131"/>
        <v>1</v>
      </c>
      <c r="AF170" s="21">
        <f t="shared" si="131"/>
        <v>0</v>
      </c>
      <c r="AG170" s="21">
        <f t="shared" si="131"/>
        <v>0</v>
      </c>
      <c r="AH170" s="21">
        <f t="shared" si="131"/>
        <v>0</v>
      </c>
      <c r="AI170" s="21">
        <f t="shared" si="131"/>
        <v>0</v>
      </c>
      <c r="AJ170" s="21">
        <f t="shared" si="131"/>
        <v>0</v>
      </c>
      <c r="AK170" s="19"/>
      <c r="AL170" s="19"/>
      <c r="AM170" s="19"/>
    </row>
    <row r="171" spans="1:39" ht="18.75" customHeight="1" x14ac:dyDescent="0.25">
      <c r="A171" s="12" t="s">
        <v>169</v>
      </c>
      <c r="B171" s="30" t="s">
        <v>44</v>
      </c>
      <c r="C171" s="31"/>
      <c r="D171" s="31"/>
      <c r="E171" s="31"/>
      <c r="F171" s="15"/>
      <c r="G171" s="15"/>
      <c r="H171" s="15"/>
      <c r="I171" s="15"/>
      <c r="J171" s="15"/>
      <c r="K171" s="15"/>
      <c r="L171" s="31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</row>
    <row r="172" spans="1:39" ht="137.25" customHeight="1" x14ac:dyDescent="0.25">
      <c r="A172" s="12" t="s">
        <v>169</v>
      </c>
      <c r="B172" s="70" t="s">
        <v>182</v>
      </c>
      <c r="C172" s="32">
        <v>0</v>
      </c>
      <c r="D172" s="32">
        <v>0</v>
      </c>
      <c r="E172" s="36">
        <f t="shared" ref="E172:E175" si="132">SUM(F172:I172)</f>
        <v>1</v>
      </c>
      <c r="F172" s="15">
        <v>1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36">
        <f>SUM(M172:P172)</f>
        <v>0</v>
      </c>
      <c r="M172" s="15">
        <v>0</v>
      </c>
      <c r="N172" s="15">
        <v>0</v>
      </c>
      <c r="O172" s="15">
        <v>0</v>
      </c>
      <c r="P172" s="15">
        <v>0</v>
      </c>
      <c r="Q172" s="15"/>
      <c r="R172" s="38">
        <f t="shared" ref="R172:R175" si="133">SUM(S172:U172)</f>
        <v>0</v>
      </c>
      <c r="S172" s="15">
        <v>0</v>
      </c>
      <c r="T172" s="15">
        <v>0</v>
      </c>
      <c r="U172" s="15">
        <v>0</v>
      </c>
      <c r="V172" s="38">
        <f t="shared" ref="V172:V175" si="134">SUM(W172:Y172)</f>
        <v>0</v>
      </c>
      <c r="W172" s="15">
        <v>0</v>
      </c>
      <c r="X172" s="15">
        <v>0</v>
      </c>
      <c r="Y172" s="15">
        <v>0</v>
      </c>
      <c r="Z172" s="38">
        <f t="shared" ref="Z172:Z175" si="135">SUM(AA172:AC172)</f>
        <v>0</v>
      </c>
      <c r="AA172" s="15">
        <v>0</v>
      </c>
      <c r="AB172" s="15">
        <v>0</v>
      </c>
      <c r="AC172" s="15">
        <v>0</v>
      </c>
      <c r="AD172" s="37">
        <f t="shared" si="104"/>
        <v>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v>0</v>
      </c>
      <c r="AK172" s="15"/>
      <c r="AL172" s="15"/>
      <c r="AM172" s="15"/>
    </row>
    <row r="173" spans="1:39" ht="45" x14ac:dyDescent="0.25">
      <c r="A173" s="12" t="s">
        <v>169</v>
      </c>
      <c r="B173" s="70" t="s">
        <v>183</v>
      </c>
      <c r="C173" s="32">
        <v>0</v>
      </c>
      <c r="D173" s="32">
        <v>0</v>
      </c>
      <c r="E173" s="36">
        <f t="shared" si="132"/>
        <v>1</v>
      </c>
      <c r="F173" s="15">
        <v>0</v>
      </c>
      <c r="G173" s="15">
        <v>1</v>
      </c>
      <c r="H173" s="15">
        <v>0</v>
      </c>
      <c r="I173" s="15">
        <v>0</v>
      </c>
      <c r="J173" s="15">
        <v>0</v>
      </c>
      <c r="K173" s="15">
        <v>0</v>
      </c>
      <c r="L173" s="36">
        <f t="shared" ref="L173:L175" si="136">SUM(M173:P173)</f>
        <v>0</v>
      </c>
      <c r="M173" s="15">
        <v>0</v>
      </c>
      <c r="N173" s="15">
        <v>0</v>
      </c>
      <c r="O173" s="15">
        <v>0</v>
      </c>
      <c r="P173" s="15">
        <v>0</v>
      </c>
      <c r="Q173" s="15"/>
      <c r="R173" s="38">
        <f t="shared" si="133"/>
        <v>0</v>
      </c>
      <c r="S173" s="15">
        <v>0</v>
      </c>
      <c r="T173" s="15">
        <v>0</v>
      </c>
      <c r="U173" s="15">
        <v>0</v>
      </c>
      <c r="V173" s="38">
        <f t="shared" si="134"/>
        <v>0</v>
      </c>
      <c r="W173" s="15">
        <v>0</v>
      </c>
      <c r="X173" s="15">
        <v>0</v>
      </c>
      <c r="Y173" s="15">
        <v>0</v>
      </c>
      <c r="Z173" s="38">
        <f t="shared" si="135"/>
        <v>0</v>
      </c>
      <c r="AA173" s="15">
        <v>0</v>
      </c>
      <c r="AB173" s="15">
        <v>0</v>
      </c>
      <c r="AC173" s="15">
        <v>0</v>
      </c>
      <c r="AD173" s="37">
        <f t="shared" si="104"/>
        <v>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>
        <v>0</v>
      </c>
      <c r="AK173" s="15"/>
      <c r="AL173" s="15"/>
      <c r="AM173" s="15"/>
    </row>
    <row r="174" spans="1:39" ht="30" x14ac:dyDescent="0.25">
      <c r="A174" s="12" t="s">
        <v>169</v>
      </c>
      <c r="B174" s="70" t="s">
        <v>184</v>
      </c>
      <c r="C174" s="32">
        <v>1</v>
      </c>
      <c r="D174" s="32">
        <v>1</v>
      </c>
      <c r="E174" s="36">
        <f t="shared" si="132"/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36">
        <f t="shared" si="136"/>
        <v>1</v>
      </c>
      <c r="M174" s="15">
        <v>0</v>
      </c>
      <c r="N174" s="15">
        <v>0</v>
      </c>
      <c r="O174" s="15">
        <v>1</v>
      </c>
      <c r="P174" s="15">
        <v>0</v>
      </c>
      <c r="Q174" s="15"/>
      <c r="R174" s="38">
        <f t="shared" si="133"/>
        <v>0</v>
      </c>
      <c r="S174" s="15">
        <v>0</v>
      </c>
      <c r="T174" s="15">
        <v>0</v>
      </c>
      <c r="U174" s="15">
        <v>0</v>
      </c>
      <c r="V174" s="38">
        <f t="shared" si="134"/>
        <v>0</v>
      </c>
      <c r="W174" s="15">
        <v>0</v>
      </c>
      <c r="X174" s="15">
        <v>0</v>
      </c>
      <c r="Y174" s="15">
        <v>0</v>
      </c>
      <c r="Z174" s="38">
        <f t="shared" si="135"/>
        <v>0</v>
      </c>
      <c r="AA174" s="15">
        <v>0</v>
      </c>
      <c r="AB174" s="15">
        <v>0</v>
      </c>
      <c r="AC174" s="15">
        <v>0</v>
      </c>
      <c r="AD174" s="37">
        <f t="shared" si="104"/>
        <v>0</v>
      </c>
      <c r="AE174" s="15">
        <v>0</v>
      </c>
      <c r="AF174" s="15">
        <v>0</v>
      </c>
      <c r="AG174" s="15">
        <v>0</v>
      </c>
      <c r="AH174" s="15">
        <v>0</v>
      </c>
      <c r="AI174" s="15">
        <v>0</v>
      </c>
      <c r="AJ174" s="15">
        <v>0</v>
      </c>
      <c r="AK174" s="15"/>
      <c r="AL174" s="15"/>
      <c r="AM174" s="15"/>
    </row>
    <row r="175" spans="1:39" ht="66.75" customHeight="1" x14ac:dyDescent="0.25">
      <c r="A175" s="12" t="s">
        <v>169</v>
      </c>
      <c r="B175" s="70" t="s">
        <v>185</v>
      </c>
      <c r="C175" s="32">
        <v>1</v>
      </c>
      <c r="D175" s="32">
        <v>1</v>
      </c>
      <c r="E175" s="36">
        <f t="shared" si="132"/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36">
        <f t="shared" si="136"/>
        <v>0</v>
      </c>
      <c r="M175" s="15">
        <v>0</v>
      </c>
      <c r="N175" s="15">
        <v>0</v>
      </c>
      <c r="O175" s="15">
        <v>0</v>
      </c>
      <c r="P175" s="15">
        <v>0</v>
      </c>
      <c r="Q175" s="70" t="s">
        <v>376</v>
      </c>
      <c r="R175" s="38">
        <f t="shared" si="133"/>
        <v>24242.5</v>
      </c>
      <c r="S175" s="15">
        <v>0</v>
      </c>
      <c r="T175" s="15">
        <v>24000</v>
      </c>
      <c r="U175" s="15">
        <v>242.5</v>
      </c>
      <c r="V175" s="38">
        <f t="shared" si="134"/>
        <v>23535.43</v>
      </c>
      <c r="W175" s="15">
        <v>0</v>
      </c>
      <c r="X175" s="15">
        <v>23300</v>
      </c>
      <c r="Y175" s="15">
        <v>235.43</v>
      </c>
      <c r="Z175" s="38">
        <f t="shared" si="135"/>
        <v>23535.43</v>
      </c>
      <c r="AA175" s="46">
        <v>0</v>
      </c>
      <c r="AB175" s="46">
        <v>23300</v>
      </c>
      <c r="AC175" s="46">
        <v>235.43</v>
      </c>
      <c r="AD175" s="37">
        <f t="shared" si="104"/>
        <v>1</v>
      </c>
      <c r="AE175" s="15">
        <v>1</v>
      </c>
      <c r="AF175" s="15">
        <v>0</v>
      </c>
      <c r="AG175" s="15">
        <v>0</v>
      </c>
      <c r="AH175" s="15">
        <v>0</v>
      </c>
      <c r="AI175" s="15">
        <v>0</v>
      </c>
      <c r="AJ175" s="15">
        <v>0</v>
      </c>
      <c r="AK175" s="70" t="s">
        <v>377</v>
      </c>
      <c r="AL175" s="70" t="s">
        <v>378</v>
      </c>
      <c r="AM175" s="15"/>
    </row>
    <row r="176" spans="1:39" ht="28.5" x14ac:dyDescent="0.25">
      <c r="A176" s="16" t="s">
        <v>169</v>
      </c>
      <c r="B176" s="17" t="s">
        <v>105</v>
      </c>
      <c r="C176" s="18"/>
      <c r="D176" s="18"/>
      <c r="E176" s="18"/>
      <c r="F176" s="19"/>
      <c r="G176" s="19"/>
      <c r="H176" s="19"/>
      <c r="I176" s="19"/>
      <c r="J176" s="19"/>
      <c r="K176" s="19"/>
      <c r="L176" s="18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>
        <f t="shared" si="104"/>
        <v>0</v>
      </c>
      <c r="AE176" s="19"/>
      <c r="AF176" s="19"/>
      <c r="AG176" s="19"/>
      <c r="AH176" s="19"/>
      <c r="AI176" s="19"/>
      <c r="AJ176" s="19"/>
      <c r="AK176" s="19"/>
      <c r="AL176" s="19"/>
      <c r="AM176" s="19"/>
    </row>
    <row r="177" spans="1:39" ht="81" customHeight="1" x14ac:dyDescent="0.25">
      <c r="A177" s="6" t="s">
        <v>186</v>
      </c>
      <c r="B177" s="7" t="s">
        <v>187</v>
      </c>
      <c r="C177" s="26">
        <f>IF(D177&gt;0,1,0)</f>
        <v>1</v>
      </c>
      <c r="D177" s="26">
        <f t="shared" ref="D177:P177" si="137">D179+D188</f>
        <v>3</v>
      </c>
      <c r="E177" s="26">
        <f>SUM(F177:I177)</f>
        <v>5</v>
      </c>
      <c r="F177" s="11">
        <f t="shared" si="137"/>
        <v>1</v>
      </c>
      <c r="G177" s="11">
        <f>G179+G188</f>
        <v>4</v>
      </c>
      <c r="H177" s="11">
        <f t="shared" si="137"/>
        <v>0</v>
      </c>
      <c r="I177" s="11">
        <f t="shared" si="137"/>
        <v>0</v>
      </c>
      <c r="J177" s="11">
        <f t="shared" si="137"/>
        <v>3</v>
      </c>
      <c r="K177" s="11">
        <f t="shared" si="137"/>
        <v>0</v>
      </c>
      <c r="L177" s="26">
        <f>SUM(M177:P177)</f>
        <v>2</v>
      </c>
      <c r="M177" s="11">
        <f t="shared" si="137"/>
        <v>0</v>
      </c>
      <c r="N177" s="11">
        <f t="shared" si="137"/>
        <v>0</v>
      </c>
      <c r="O177" s="11">
        <f t="shared" si="137"/>
        <v>2</v>
      </c>
      <c r="P177" s="11">
        <f t="shared" si="137"/>
        <v>0</v>
      </c>
      <c r="Q177" s="11"/>
      <c r="R177" s="28">
        <f t="shared" ref="R177:AJ177" si="138">R179+R188</f>
        <v>472.4</v>
      </c>
      <c r="S177" s="28">
        <f t="shared" si="138"/>
        <v>0</v>
      </c>
      <c r="T177" s="28">
        <f t="shared" si="138"/>
        <v>396.8</v>
      </c>
      <c r="U177" s="28">
        <f t="shared" si="138"/>
        <v>75.599999999999994</v>
      </c>
      <c r="V177" s="28">
        <f t="shared" si="138"/>
        <v>472.4</v>
      </c>
      <c r="W177" s="28">
        <f t="shared" si="138"/>
        <v>0</v>
      </c>
      <c r="X177" s="28">
        <f t="shared" si="138"/>
        <v>396.8</v>
      </c>
      <c r="Y177" s="28">
        <f t="shared" si="138"/>
        <v>75.599999999999994</v>
      </c>
      <c r="Z177" s="28">
        <f t="shared" si="138"/>
        <v>472.4</v>
      </c>
      <c r="AA177" s="28">
        <f t="shared" si="138"/>
        <v>0</v>
      </c>
      <c r="AB177" s="28">
        <f t="shared" si="138"/>
        <v>396.8</v>
      </c>
      <c r="AC177" s="28">
        <f t="shared" si="138"/>
        <v>75.599999999999994</v>
      </c>
      <c r="AD177" s="49">
        <f t="shared" si="104"/>
        <v>0</v>
      </c>
      <c r="AE177" s="49">
        <f t="shared" si="138"/>
        <v>0</v>
      </c>
      <c r="AF177" s="49">
        <f t="shared" si="138"/>
        <v>0</v>
      </c>
      <c r="AG177" s="49">
        <f t="shared" si="138"/>
        <v>0</v>
      </c>
      <c r="AH177" s="49">
        <f t="shared" si="138"/>
        <v>0</v>
      </c>
      <c r="AI177" s="49">
        <f t="shared" si="138"/>
        <v>0</v>
      </c>
      <c r="AJ177" s="49">
        <f t="shared" si="138"/>
        <v>0</v>
      </c>
      <c r="AK177" s="11"/>
      <c r="AL177" s="11"/>
      <c r="AM177" s="11"/>
    </row>
    <row r="178" spans="1:39" ht="15" customHeight="1" x14ac:dyDescent="0.25">
      <c r="A178" s="12" t="s">
        <v>186</v>
      </c>
      <c r="B178" s="13" t="s">
        <v>42</v>
      </c>
      <c r="C178" s="14"/>
      <c r="D178" s="14"/>
      <c r="E178" s="14"/>
      <c r="F178" s="15"/>
      <c r="G178" s="15"/>
      <c r="H178" s="15"/>
      <c r="I178" s="15"/>
      <c r="J178" s="15"/>
      <c r="K178" s="15"/>
      <c r="L178" s="14"/>
      <c r="M178" s="15"/>
      <c r="N178" s="15"/>
      <c r="O178" s="15"/>
      <c r="P178" s="15"/>
      <c r="Q178" s="1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15"/>
      <c r="AL178" s="15"/>
      <c r="AM178" s="15"/>
    </row>
    <row r="179" spans="1:39" ht="28.5" x14ac:dyDescent="0.25">
      <c r="A179" s="16" t="s">
        <v>186</v>
      </c>
      <c r="B179" s="17" t="s">
        <v>188</v>
      </c>
      <c r="C179" s="18"/>
      <c r="D179" s="18">
        <f t="shared" ref="D179:P179" si="139">D181+D182+D183+D184+D185+D186+D187</f>
        <v>2</v>
      </c>
      <c r="E179" s="18">
        <f>SUM(F179:I179)</f>
        <v>5</v>
      </c>
      <c r="F179" s="19">
        <f t="shared" si="139"/>
        <v>1</v>
      </c>
      <c r="G179" s="19">
        <f t="shared" si="139"/>
        <v>4</v>
      </c>
      <c r="H179" s="19">
        <f t="shared" si="139"/>
        <v>0</v>
      </c>
      <c r="I179" s="19">
        <f t="shared" si="139"/>
        <v>0</v>
      </c>
      <c r="J179" s="19">
        <f t="shared" si="139"/>
        <v>2</v>
      </c>
      <c r="K179" s="19">
        <f t="shared" si="139"/>
        <v>0</v>
      </c>
      <c r="L179" s="18">
        <f>SUM(M179:P179)</f>
        <v>1</v>
      </c>
      <c r="M179" s="19">
        <f t="shared" si="139"/>
        <v>0</v>
      </c>
      <c r="N179" s="19">
        <f t="shared" si="139"/>
        <v>0</v>
      </c>
      <c r="O179" s="19">
        <f t="shared" si="139"/>
        <v>1</v>
      </c>
      <c r="P179" s="19">
        <f t="shared" si="139"/>
        <v>0</v>
      </c>
      <c r="Q179" s="19"/>
      <c r="R179" s="20">
        <f>R181+R182+R183+R184+R185+R186+R187</f>
        <v>472.4</v>
      </c>
      <c r="S179" s="20">
        <f t="shared" ref="S179:AJ179" si="140">S181+S182+S183+S184+S185+S186+S187</f>
        <v>0</v>
      </c>
      <c r="T179" s="20">
        <f t="shared" si="140"/>
        <v>396.8</v>
      </c>
      <c r="U179" s="20">
        <f t="shared" si="140"/>
        <v>75.599999999999994</v>
      </c>
      <c r="V179" s="20">
        <f>V181+V182+V183+V184+V185+V186+V187</f>
        <v>472.4</v>
      </c>
      <c r="W179" s="20">
        <f t="shared" si="140"/>
        <v>0</v>
      </c>
      <c r="X179" s="20">
        <f t="shared" si="140"/>
        <v>396.8</v>
      </c>
      <c r="Y179" s="20">
        <f t="shared" si="140"/>
        <v>75.599999999999994</v>
      </c>
      <c r="Z179" s="20">
        <f>Z181+Z182+Z183+Z184+Z185+Z186+Z187</f>
        <v>472.4</v>
      </c>
      <c r="AA179" s="20">
        <f t="shared" si="140"/>
        <v>0</v>
      </c>
      <c r="AB179" s="20">
        <f t="shared" si="140"/>
        <v>396.8</v>
      </c>
      <c r="AC179" s="20">
        <f t="shared" si="140"/>
        <v>75.599999999999994</v>
      </c>
      <c r="AD179" s="21">
        <f t="shared" si="104"/>
        <v>0</v>
      </c>
      <c r="AE179" s="21">
        <f t="shared" si="140"/>
        <v>0</v>
      </c>
      <c r="AF179" s="21">
        <f t="shared" si="140"/>
        <v>0</v>
      </c>
      <c r="AG179" s="21">
        <f t="shared" si="140"/>
        <v>0</v>
      </c>
      <c r="AH179" s="21">
        <f t="shared" si="140"/>
        <v>0</v>
      </c>
      <c r="AI179" s="21">
        <f t="shared" si="140"/>
        <v>0</v>
      </c>
      <c r="AJ179" s="21">
        <f t="shared" si="140"/>
        <v>0</v>
      </c>
      <c r="AK179" s="19"/>
      <c r="AL179" s="19"/>
      <c r="AM179" s="19"/>
    </row>
    <row r="180" spans="1:39" ht="21" customHeight="1" x14ac:dyDescent="0.25">
      <c r="A180" s="12" t="s">
        <v>186</v>
      </c>
      <c r="B180" s="30" t="s">
        <v>44</v>
      </c>
      <c r="C180" s="31"/>
      <c r="D180" s="31"/>
      <c r="E180" s="31"/>
      <c r="F180" s="15"/>
      <c r="G180" s="15"/>
      <c r="H180" s="15"/>
      <c r="I180" s="15"/>
      <c r="J180" s="15"/>
      <c r="K180" s="15"/>
      <c r="L180" s="31"/>
      <c r="M180" s="15"/>
      <c r="N180" s="15"/>
      <c r="O180" s="15"/>
      <c r="P180" s="15"/>
      <c r="Q180" s="1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15"/>
      <c r="AL180" s="15"/>
      <c r="AM180" s="15"/>
    </row>
    <row r="181" spans="1:39" ht="66" customHeight="1" x14ac:dyDescent="0.25">
      <c r="A181" s="12" t="s">
        <v>186</v>
      </c>
      <c r="B181" s="70" t="s">
        <v>189</v>
      </c>
      <c r="C181" s="32">
        <v>1</v>
      </c>
      <c r="D181" s="32">
        <v>1</v>
      </c>
      <c r="E181" s="36">
        <f t="shared" ref="E181:E188" si="141">SUM(F181:I181)</f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1</v>
      </c>
      <c r="K181" s="15">
        <v>0</v>
      </c>
      <c r="L181" s="36">
        <f t="shared" ref="L181:L188" si="142">SUM(M181:P181)</f>
        <v>0</v>
      </c>
      <c r="M181" s="15">
        <v>0</v>
      </c>
      <c r="N181" s="15">
        <v>0</v>
      </c>
      <c r="O181" s="15">
        <v>0</v>
      </c>
      <c r="P181" s="15">
        <v>0</v>
      </c>
      <c r="Q181" s="70" t="s">
        <v>393</v>
      </c>
      <c r="R181" s="38">
        <f t="shared" ref="R181:R187" si="143">SUM(S181:U181)</f>
        <v>472.4</v>
      </c>
      <c r="S181" s="25">
        <v>0</v>
      </c>
      <c r="T181" s="25">
        <v>396.8</v>
      </c>
      <c r="U181" s="25">
        <v>75.599999999999994</v>
      </c>
      <c r="V181" s="38">
        <f t="shared" ref="V181:V187" si="144">SUM(W181:Y181)</f>
        <v>472.4</v>
      </c>
      <c r="W181" s="25">
        <v>0</v>
      </c>
      <c r="X181" s="25">
        <v>396.8</v>
      </c>
      <c r="Y181" s="25">
        <v>75.599999999999994</v>
      </c>
      <c r="Z181" s="38">
        <f t="shared" ref="Z181:Z187" si="145">SUM(AA181:AC181)</f>
        <v>472.4</v>
      </c>
      <c r="AA181" s="25">
        <v>0</v>
      </c>
      <c r="AB181" s="25">
        <v>396.8</v>
      </c>
      <c r="AC181" s="25">
        <v>75.599999999999994</v>
      </c>
      <c r="AD181" s="36">
        <f t="shared" si="104"/>
        <v>0</v>
      </c>
      <c r="AE181" s="41">
        <v>0</v>
      </c>
      <c r="AF181" s="41">
        <v>0</v>
      </c>
      <c r="AG181" s="41">
        <v>0</v>
      </c>
      <c r="AH181" s="41">
        <v>0</v>
      </c>
      <c r="AI181" s="41">
        <v>0</v>
      </c>
      <c r="AJ181" s="41">
        <v>0</v>
      </c>
      <c r="AK181" s="46" t="s">
        <v>355</v>
      </c>
      <c r="AL181" s="46" t="s">
        <v>355</v>
      </c>
      <c r="AM181" s="15"/>
    </row>
    <row r="182" spans="1:39" ht="64.5" customHeight="1" x14ac:dyDescent="0.25">
      <c r="A182" s="12" t="s">
        <v>186</v>
      </c>
      <c r="B182" s="70" t="s">
        <v>190</v>
      </c>
      <c r="C182" s="32">
        <v>1</v>
      </c>
      <c r="D182" s="32">
        <v>1</v>
      </c>
      <c r="E182" s="36">
        <f t="shared" si="141"/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1</v>
      </c>
      <c r="K182" s="15">
        <v>0</v>
      </c>
      <c r="L182" s="36">
        <f t="shared" si="142"/>
        <v>1</v>
      </c>
      <c r="M182" s="15">
        <v>0</v>
      </c>
      <c r="N182" s="15">
        <v>0</v>
      </c>
      <c r="O182" s="15">
        <v>1</v>
      </c>
      <c r="P182" s="15">
        <v>0</v>
      </c>
      <c r="Q182" s="15"/>
      <c r="R182" s="38">
        <f t="shared" si="143"/>
        <v>0</v>
      </c>
      <c r="S182" s="25">
        <v>0</v>
      </c>
      <c r="T182" s="25">
        <v>0</v>
      </c>
      <c r="U182" s="25">
        <v>0</v>
      </c>
      <c r="V182" s="38">
        <f t="shared" si="144"/>
        <v>0</v>
      </c>
      <c r="W182" s="25">
        <v>0</v>
      </c>
      <c r="X182" s="25">
        <v>0</v>
      </c>
      <c r="Y182" s="25">
        <v>0</v>
      </c>
      <c r="Z182" s="38">
        <f t="shared" si="145"/>
        <v>0</v>
      </c>
      <c r="AA182" s="25">
        <v>0</v>
      </c>
      <c r="AB182" s="25">
        <v>0</v>
      </c>
      <c r="AC182" s="25">
        <v>0</v>
      </c>
      <c r="AD182" s="36">
        <f t="shared" si="104"/>
        <v>0</v>
      </c>
      <c r="AE182" s="25">
        <v>0</v>
      </c>
      <c r="AF182" s="25">
        <v>0</v>
      </c>
      <c r="AG182" s="25">
        <v>0</v>
      </c>
      <c r="AH182" s="25">
        <v>0</v>
      </c>
      <c r="AI182" s="25">
        <v>0</v>
      </c>
      <c r="AJ182" s="25">
        <v>0</v>
      </c>
      <c r="AK182" s="15"/>
      <c r="AL182" s="15"/>
      <c r="AM182" s="15"/>
    </row>
    <row r="183" spans="1:39" ht="81.75" customHeight="1" x14ac:dyDescent="0.25">
      <c r="A183" s="111" t="s">
        <v>186</v>
      </c>
      <c r="B183" s="70" t="s">
        <v>191</v>
      </c>
      <c r="C183" s="32">
        <v>0</v>
      </c>
      <c r="D183" s="32">
        <v>0</v>
      </c>
      <c r="E183" s="36">
        <f t="shared" si="141"/>
        <v>1</v>
      </c>
      <c r="F183" s="72">
        <v>1</v>
      </c>
      <c r="G183" s="94">
        <v>0</v>
      </c>
      <c r="H183" s="15">
        <v>0</v>
      </c>
      <c r="I183" s="15">
        <v>0</v>
      </c>
      <c r="J183" s="15">
        <v>0</v>
      </c>
      <c r="K183" s="15">
        <v>0</v>
      </c>
      <c r="L183" s="36">
        <f t="shared" si="142"/>
        <v>0</v>
      </c>
      <c r="M183" s="15">
        <v>0</v>
      </c>
      <c r="N183" s="15">
        <v>0</v>
      </c>
      <c r="O183" s="15">
        <v>0</v>
      </c>
      <c r="P183" s="15">
        <v>0</v>
      </c>
      <c r="Q183" s="15"/>
      <c r="R183" s="38">
        <f t="shared" si="143"/>
        <v>0</v>
      </c>
      <c r="S183" s="25">
        <v>0</v>
      </c>
      <c r="T183" s="25">
        <v>0</v>
      </c>
      <c r="U183" s="25">
        <v>0</v>
      </c>
      <c r="V183" s="38">
        <f t="shared" si="144"/>
        <v>0</v>
      </c>
      <c r="W183" s="25">
        <v>0</v>
      </c>
      <c r="X183" s="25">
        <v>0</v>
      </c>
      <c r="Y183" s="25">
        <v>0</v>
      </c>
      <c r="Z183" s="38">
        <f t="shared" si="145"/>
        <v>0</v>
      </c>
      <c r="AA183" s="25">
        <v>0</v>
      </c>
      <c r="AB183" s="25">
        <v>0</v>
      </c>
      <c r="AC183" s="25">
        <v>0</v>
      </c>
      <c r="AD183" s="36">
        <f t="shared" si="104"/>
        <v>0</v>
      </c>
      <c r="AE183" s="25">
        <v>0</v>
      </c>
      <c r="AF183" s="25">
        <v>0</v>
      </c>
      <c r="AG183" s="25">
        <v>0</v>
      </c>
      <c r="AH183" s="25">
        <v>0</v>
      </c>
      <c r="AI183" s="25">
        <v>0</v>
      </c>
      <c r="AJ183" s="25">
        <v>0</v>
      </c>
      <c r="AK183" s="15"/>
      <c r="AL183" s="15"/>
      <c r="AM183" s="15"/>
    </row>
    <row r="184" spans="1:39" ht="63" customHeight="1" x14ac:dyDescent="0.25">
      <c r="A184" s="111" t="s">
        <v>186</v>
      </c>
      <c r="B184" s="70" t="s">
        <v>192</v>
      </c>
      <c r="C184" s="32">
        <v>0</v>
      </c>
      <c r="D184" s="32">
        <v>0</v>
      </c>
      <c r="E184" s="36">
        <f t="shared" si="141"/>
        <v>1</v>
      </c>
      <c r="F184" s="94">
        <v>0</v>
      </c>
      <c r="G184" s="72">
        <v>1</v>
      </c>
      <c r="H184" s="15">
        <v>0</v>
      </c>
      <c r="I184" s="15">
        <v>0</v>
      </c>
      <c r="J184" s="15">
        <v>0</v>
      </c>
      <c r="K184" s="15">
        <v>0</v>
      </c>
      <c r="L184" s="36">
        <f t="shared" si="142"/>
        <v>0</v>
      </c>
      <c r="M184" s="15">
        <v>0</v>
      </c>
      <c r="N184" s="15">
        <v>0</v>
      </c>
      <c r="O184" s="15">
        <v>0</v>
      </c>
      <c r="P184" s="15">
        <v>0</v>
      </c>
      <c r="Q184" s="15"/>
      <c r="R184" s="38">
        <f t="shared" si="143"/>
        <v>0</v>
      </c>
      <c r="S184" s="25">
        <v>0</v>
      </c>
      <c r="T184" s="25">
        <v>0</v>
      </c>
      <c r="U184" s="25">
        <v>0</v>
      </c>
      <c r="V184" s="38">
        <f t="shared" si="144"/>
        <v>0</v>
      </c>
      <c r="W184" s="25">
        <v>0</v>
      </c>
      <c r="X184" s="25">
        <v>0</v>
      </c>
      <c r="Y184" s="25">
        <v>0</v>
      </c>
      <c r="Z184" s="38">
        <f t="shared" si="145"/>
        <v>0</v>
      </c>
      <c r="AA184" s="25">
        <v>0</v>
      </c>
      <c r="AB184" s="25">
        <v>0</v>
      </c>
      <c r="AC184" s="25">
        <v>0</v>
      </c>
      <c r="AD184" s="36">
        <f t="shared" si="104"/>
        <v>0</v>
      </c>
      <c r="AE184" s="25">
        <v>0</v>
      </c>
      <c r="AF184" s="25">
        <v>0</v>
      </c>
      <c r="AG184" s="25">
        <v>0</v>
      </c>
      <c r="AH184" s="25">
        <v>0</v>
      </c>
      <c r="AI184" s="25">
        <v>0</v>
      </c>
      <c r="AJ184" s="25">
        <v>0</v>
      </c>
      <c r="AK184" s="15"/>
      <c r="AL184" s="15"/>
      <c r="AM184" s="15"/>
    </row>
    <row r="185" spans="1:39" ht="68.25" customHeight="1" x14ac:dyDescent="0.25">
      <c r="A185" s="111" t="s">
        <v>186</v>
      </c>
      <c r="B185" s="70" t="s">
        <v>193</v>
      </c>
      <c r="C185" s="32">
        <v>0</v>
      </c>
      <c r="D185" s="32">
        <v>0</v>
      </c>
      <c r="E185" s="36">
        <f t="shared" si="141"/>
        <v>1</v>
      </c>
      <c r="F185" s="94">
        <v>0</v>
      </c>
      <c r="G185" s="72">
        <v>1</v>
      </c>
      <c r="H185" s="15">
        <v>0</v>
      </c>
      <c r="I185" s="15">
        <v>0</v>
      </c>
      <c r="J185" s="15">
        <v>0</v>
      </c>
      <c r="K185" s="15">
        <v>0</v>
      </c>
      <c r="L185" s="36">
        <f t="shared" si="142"/>
        <v>0</v>
      </c>
      <c r="M185" s="15">
        <v>0</v>
      </c>
      <c r="N185" s="15">
        <v>0</v>
      </c>
      <c r="O185" s="15">
        <v>0</v>
      </c>
      <c r="P185" s="15">
        <v>0</v>
      </c>
      <c r="Q185" s="15"/>
      <c r="R185" s="38">
        <f t="shared" si="143"/>
        <v>0</v>
      </c>
      <c r="S185" s="25">
        <v>0</v>
      </c>
      <c r="T185" s="25">
        <v>0</v>
      </c>
      <c r="U185" s="25">
        <v>0</v>
      </c>
      <c r="V185" s="38">
        <f t="shared" si="144"/>
        <v>0</v>
      </c>
      <c r="W185" s="25">
        <v>0</v>
      </c>
      <c r="X185" s="25">
        <v>0</v>
      </c>
      <c r="Y185" s="25">
        <v>0</v>
      </c>
      <c r="Z185" s="38">
        <f t="shared" si="145"/>
        <v>0</v>
      </c>
      <c r="AA185" s="25">
        <v>0</v>
      </c>
      <c r="AB185" s="25">
        <v>0</v>
      </c>
      <c r="AC185" s="25">
        <v>0</v>
      </c>
      <c r="AD185" s="36">
        <f t="shared" si="104"/>
        <v>0</v>
      </c>
      <c r="AE185" s="25">
        <v>0</v>
      </c>
      <c r="AF185" s="25">
        <v>0</v>
      </c>
      <c r="AG185" s="25">
        <v>0</v>
      </c>
      <c r="AH185" s="25">
        <v>0</v>
      </c>
      <c r="AI185" s="25">
        <v>0</v>
      </c>
      <c r="AJ185" s="25">
        <v>0</v>
      </c>
      <c r="AK185" s="15"/>
      <c r="AL185" s="15"/>
      <c r="AM185" s="15"/>
    </row>
    <row r="186" spans="1:39" ht="66.75" customHeight="1" x14ac:dyDescent="0.25">
      <c r="A186" s="12" t="s">
        <v>186</v>
      </c>
      <c r="B186" s="70" t="s">
        <v>194</v>
      </c>
      <c r="C186" s="32">
        <v>0</v>
      </c>
      <c r="D186" s="32">
        <v>0</v>
      </c>
      <c r="E186" s="36">
        <f t="shared" si="141"/>
        <v>1</v>
      </c>
      <c r="F186" s="15">
        <v>0</v>
      </c>
      <c r="G186" s="15">
        <v>1</v>
      </c>
      <c r="H186" s="15">
        <v>0</v>
      </c>
      <c r="I186" s="15">
        <v>0</v>
      </c>
      <c r="J186" s="15">
        <v>0</v>
      </c>
      <c r="K186" s="15">
        <v>0</v>
      </c>
      <c r="L186" s="36">
        <f t="shared" si="142"/>
        <v>0</v>
      </c>
      <c r="M186" s="15">
        <v>0</v>
      </c>
      <c r="N186" s="15">
        <v>0</v>
      </c>
      <c r="O186" s="15">
        <v>0</v>
      </c>
      <c r="P186" s="15">
        <v>0</v>
      </c>
      <c r="Q186" s="15"/>
      <c r="R186" s="38">
        <f t="shared" si="143"/>
        <v>0</v>
      </c>
      <c r="S186" s="25">
        <v>0</v>
      </c>
      <c r="T186" s="25">
        <v>0</v>
      </c>
      <c r="U186" s="25">
        <v>0</v>
      </c>
      <c r="V186" s="38">
        <f t="shared" si="144"/>
        <v>0</v>
      </c>
      <c r="W186" s="25">
        <v>0</v>
      </c>
      <c r="X186" s="25">
        <v>0</v>
      </c>
      <c r="Y186" s="25">
        <v>0</v>
      </c>
      <c r="Z186" s="38">
        <f t="shared" si="145"/>
        <v>0</v>
      </c>
      <c r="AA186" s="25">
        <v>0</v>
      </c>
      <c r="AB186" s="25">
        <v>0</v>
      </c>
      <c r="AC186" s="25">
        <v>0</v>
      </c>
      <c r="AD186" s="36">
        <f t="shared" si="104"/>
        <v>0</v>
      </c>
      <c r="AE186" s="25">
        <v>0</v>
      </c>
      <c r="AF186" s="25">
        <v>0</v>
      </c>
      <c r="AG186" s="25">
        <v>0</v>
      </c>
      <c r="AH186" s="25">
        <v>0</v>
      </c>
      <c r="AI186" s="25">
        <v>0</v>
      </c>
      <c r="AJ186" s="25">
        <v>0</v>
      </c>
      <c r="AK186" s="15"/>
      <c r="AL186" s="15"/>
      <c r="AM186" s="15"/>
    </row>
    <row r="187" spans="1:39" ht="81.75" customHeight="1" x14ac:dyDescent="0.25">
      <c r="A187" s="12" t="s">
        <v>186</v>
      </c>
      <c r="B187" s="70" t="s">
        <v>195</v>
      </c>
      <c r="C187" s="32">
        <v>0</v>
      </c>
      <c r="D187" s="32">
        <v>0</v>
      </c>
      <c r="E187" s="36">
        <f t="shared" si="141"/>
        <v>1</v>
      </c>
      <c r="F187" s="15">
        <v>0</v>
      </c>
      <c r="G187" s="15">
        <v>1</v>
      </c>
      <c r="H187" s="15">
        <v>0</v>
      </c>
      <c r="I187" s="15">
        <v>0</v>
      </c>
      <c r="J187" s="15">
        <v>0</v>
      </c>
      <c r="K187" s="15">
        <v>0</v>
      </c>
      <c r="L187" s="36">
        <f t="shared" si="142"/>
        <v>0</v>
      </c>
      <c r="M187" s="15">
        <v>0</v>
      </c>
      <c r="N187" s="15">
        <v>0</v>
      </c>
      <c r="O187" s="15">
        <v>0</v>
      </c>
      <c r="P187" s="15">
        <v>0</v>
      </c>
      <c r="Q187" s="15"/>
      <c r="R187" s="38">
        <f t="shared" si="143"/>
        <v>0</v>
      </c>
      <c r="S187" s="25">
        <v>0</v>
      </c>
      <c r="T187" s="25">
        <v>0</v>
      </c>
      <c r="U187" s="25">
        <v>0</v>
      </c>
      <c r="V187" s="38">
        <f t="shared" si="144"/>
        <v>0</v>
      </c>
      <c r="W187" s="25">
        <v>0</v>
      </c>
      <c r="X187" s="25">
        <v>0</v>
      </c>
      <c r="Y187" s="25">
        <v>0</v>
      </c>
      <c r="Z187" s="38">
        <f t="shared" si="145"/>
        <v>0</v>
      </c>
      <c r="AA187" s="25">
        <v>0</v>
      </c>
      <c r="AB187" s="25">
        <v>0</v>
      </c>
      <c r="AC187" s="25">
        <v>0</v>
      </c>
      <c r="AD187" s="36">
        <f t="shared" si="104"/>
        <v>0</v>
      </c>
      <c r="AE187" s="25">
        <v>0</v>
      </c>
      <c r="AF187" s="25">
        <v>0</v>
      </c>
      <c r="AG187" s="25">
        <v>0</v>
      </c>
      <c r="AH187" s="25">
        <v>0</v>
      </c>
      <c r="AI187" s="25">
        <v>0</v>
      </c>
      <c r="AJ187" s="25">
        <v>0</v>
      </c>
      <c r="AK187" s="15"/>
      <c r="AL187" s="15"/>
      <c r="AM187" s="15"/>
    </row>
    <row r="188" spans="1:39" ht="19.5" customHeight="1" x14ac:dyDescent="0.25">
      <c r="A188" s="16" t="s">
        <v>186</v>
      </c>
      <c r="B188" s="17" t="s">
        <v>196</v>
      </c>
      <c r="C188" s="18"/>
      <c r="D188" s="18">
        <f t="shared" ref="D188:P188" si="146">D190</f>
        <v>1</v>
      </c>
      <c r="E188" s="18">
        <f t="shared" si="141"/>
        <v>0</v>
      </c>
      <c r="F188" s="19">
        <f t="shared" si="146"/>
        <v>0</v>
      </c>
      <c r="G188" s="19">
        <f t="shared" si="146"/>
        <v>0</v>
      </c>
      <c r="H188" s="19">
        <f t="shared" si="146"/>
        <v>0</v>
      </c>
      <c r="I188" s="19">
        <f t="shared" si="146"/>
        <v>0</v>
      </c>
      <c r="J188" s="19">
        <f t="shared" si="146"/>
        <v>1</v>
      </c>
      <c r="K188" s="19">
        <f t="shared" si="146"/>
        <v>0</v>
      </c>
      <c r="L188" s="18">
        <f t="shared" si="142"/>
        <v>1</v>
      </c>
      <c r="M188" s="19">
        <f t="shared" si="146"/>
        <v>0</v>
      </c>
      <c r="N188" s="19">
        <f t="shared" si="146"/>
        <v>0</v>
      </c>
      <c r="O188" s="19">
        <f t="shared" si="146"/>
        <v>1</v>
      </c>
      <c r="P188" s="19">
        <f t="shared" si="146"/>
        <v>0</v>
      </c>
      <c r="Q188" s="19"/>
      <c r="R188" s="20">
        <f>R190</f>
        <v>0</v>
      </c>
      <c r="S188" s="20">
        <f t="shared" ref="S188:AJ188" si="147">S190</f>
        <v>0</v>
      </c>
      <c r="T188" s="20">
        <f t="shared" si="147"/>
        <v>0</v>
      </c>
      <c r="U188" s="20">
        <f t="shared" si="147"/>
        <v>0</v>
      </c>
      <c r="V188" s="20">
        <f>V190</f>
        <v>0</v>
      </c>
      <c r="W188" s="20">
        <f t="shared" si="147"/>
        <v>0</v>
      </c>
      <c r="X188" s="20">
        <f t="shared" si="147"/>
        <v>0</v>
      </c>
      <c r="Y188" s="20">
        <f t="shared" si="147"/>
        <v>0</v>
      </c>
      <c r="Z188" s="20">
        <f>Z190</f>
        <v>0</v>
      </c>
      <c r="AA188" s="20">
        <f t="shared" si="147"/>
        <v>0</v>
      </c>
      <c r="AB188" s="20">
        <f t="shared" si="147"/>
        <v>0</v>
      </c>
      <c r="AC188" s="20">
        <f t="shared" si="147"/>
        <v>0</v>
      </c>
      <c r="AD188" s="21">
        <f t="shared" si="104"/>
        <v>0</v>
      </c>
      <c r="AE188" s="21">
        <f t="shared" si="147"/>
        <v>0</v>
      </c>
      <c r="AF188" s="21">
        <f t="shared" si="147"/>
        <v>0</v>
      </c>
      <c r="AG188" s="21">
        <f t="shared" si="147"/>
        <v>0</v>
      </c>
      <c r="AH188" s="21">
        <f t="shared" si="147"/>
        <v>0</v>
      </c>
      <c r="AI188" s="21">
        <f t="shared" si="147"/>
        <v>0</v>
      </c>
      <c r="AJ188" s="21">
        <f t="shared" si="147"/>
        <v>0</v>
      </c>
      <c r="AK188" s="19"/>
      <c r="AL188" s="19"/>
      <c r="AM188" s="19"/>
    </row>
    <row r="189" spans="1:39" ht="19.5" customHeight="1" x14ac:dyDescent="0.25">
      <c r="A189" s="12" t="s">
        <v>186</v>
      </c>
      <c r="B189" s="30" t="s">
        <v>44</v>
      </c>
      <c r="C189" s="31"/>
      <c r="D189" s="31"/>
      <c r="E189" s="31"/>
      <c r="F189" s="15"/>
      <c r="G189" s="15"/>
      <c r="H189" s="15"/>
      <c r="I189" s="15"/>
      <c r="J189" s="15"/>
      <c r="K189" s="15"/>
      <c r="L189" s="31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</row>
    <row r="190" spans="1:39" ht="79.5" customHeight="1" x14ac:dyDescent="0.25">
      <c r="A190" s="12" t="s">
        <v>186</v>
      </c>
      <c r="B190" s="70" t="s">
        <v>197</v>
      </c>
      <c r="C190" s="32">
        <v>1</v>
      </c>
      <c r="D190" s="32">
        <v>1</v>
      </c>
      <c r="E190" s="36">
        <f t="shared" ref="E190:E191" si="148">SUM(F190:I190)</f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1</v>
      </c>
      <c r="K190" s="15">
        <v>0</v>
      </c>
      <c r="L190" s="36">
        <f t="shared" ref="L190:L191" si="149">SUM(M190:P190)</f>
        <v>1</v>
      </c>
      <c r="M190" s="15">
        <v>0</v>
      </c>
      <c r="N190" s="15">
        <v>0</v>
      </c>
      <c r="O190" s="15">
        <v>1</v>
      </c>
      <c r="P190" s="15">
        <v>0</v>
      </c>
      <c r="Q190" s="15"/>
      <c r="R190" s="38">
        <f>SUM(S190:U190)</f>
        <v>0</v>
      </c>
      <c r="S190" s="15">
        <v>0</v>
      </c>
      <c r="T190" s="15">
        <v>0</v>
      </c>
      <c r="U190" s="15">
        <v>0</v>
      </c>
      <c r="V190" s="38">
        <f>SUM(W190:Y190)</f>
        <v>0</v>
      </c>
      <c r="W190" s="15">
        <v>0</v>
      </c>
      <c r="X190" s="15">
        <v>0</v>
      </c>
      <c r="Y190" s="15">
        <v>0</v>
      </c>
      <c r="Z190" s="38">
        <f>SUM(AA190:AC190)</f>
        <v>0</v>
      </c>
      <c r="AA190" s="15">
        <v>0</v>
      </c>
      <c r="AB190" s="15">
        <v>0</v>
      </c>
      <c r="AC190" s="15">
        <v>0</v>
      </c>
      <c r="AD190" s="37">
        <f t="shared" si="104"/>
        <v>0</v>
      </c>
      <c r="AE190" s="15">
        <v>0</v>
      </c>
      <c r="AF190" s="15">
        <v>0</v>
      </c>
      <c r="AG190" s="15">
        <v>0</v>
      </c>
      <c r="AH190" s="15">
        <v>0</v>
      </c>
      <c r="AI190" s="15">
        <v>0</v>
      </c>
      <c r="AJ190" s="15">
        <v>0</v>
      </c>
      <c r="AK190" s="15"/>
      <c r="AL190" s="15"/>
      <c r="AM190" s="15"/>
    </row>
    <row r="191" spans="1:39" ht="99.75" customHeight="1" x14ac:dyDescent="0.25">
      <c r="A191" s="6" t="s">
        <v>198</v>
      </c>
      <c r="B191" s="7" t="s">
        <v>199</v>
      </c>
      <c r="C191" s="26">
        <f>IF(D191&gt;0,1,0)</f>
        <v>1</v>
      </c>
      <c r="D191" s="26">
        <f t="shared" ref="D191:P191" si="150">D193+D194+D199</f>
        <v>3</v>
      </c>
      <c r="E191" s="26">
        <f t="shared" si="148"/>
        <v>0</v>
      </c>
      <c r="F191" s="11">
        <f t="shared" si="150"/>
        <v>0</v>
      </c>
      <c r="G191" s="11">
        <f t="shared" si="150"/>
        <v>0</v>
      </c>
      <c r="H191" s="11">
        <f t="shared" si="150"/>
        <v>0</v>
      </c>
      <c r="I191" s="11">
        <f t="shared" si="150"/>
        <v>0</v>
      </c>
      <c r="J191" s="11">
        <f t="shared" si="150"/>
        <v>3</v>
      </c>
      <c r="K191" s="11">
        <f t="shared" si="150"/>
        <v>0</v>
      </c>
      <c r="L191" s="26">
        <f t="shared" si="149"/>
        <v>1</v>
      </c>
      <c r="M191" s="11">
        <f t="shared" si="150"/>
        <v>0</v>
      </c>
      <c r="N191" s="11">
        <f t="shared" si="150"/>
        <v>0</v>
      </c>
      <c r="O191" s="11">
        <f t="shared" si="150"/>
        <v>1</v>
      </c>
      <c r="P191" s="11">
        <f t="shared" si="150"/>
        <v>0</v>
      </c>
      <c r="Q191" s="11"/>
      <c r="R191" s="28">
        <f>R193+R194+R199</f>
        <v>1534.6</v>
      </c>
      <c r="S191" s="28">
        <f t="shared" ref="S191:AJ191" si="151">S193+S194+S199</f>
        <v>0</v>
      </c>
      <c r="T191" s="28">
        <f t="shared" si="151"/>
        <v>1457.9</v>
      </c>
      <c r="U191" s="28">
        <f t="shared" si="151"/>
        <v>76.7</v>
      </c>
      <c r="V191" s="28">
        <f>V193+V194+V199</f>
        <v>1534.6</v>
      </c>
      <c r="W191" s="28">
        <f t="shared" si="151"/>
        <v>0</v>
      </c>
      <c r="X191" s="28">
        <f t="shared" si="151"/>
        <v>1457.9</v>
      </c>
      <c r="Y191" s="28">
        <f t="shared" si="151"/>
        <v>76.7</v>
      </c>
      <c r="Z191" s="28">
        <f>Z193+Z194+Z199</f>
        <v>0</v>
      </c>
      <c r="AA191" s="28">
        <f t="shared" si="151"/>
        <v>0</v>
      </c>
      <c r="AB191" s="28">
        <f t="shared" si="151"/>
        <v>0</v>
      </c>
      <c r="AC191" s="28">
        <f t="shared" si="151"/>
        <v>0</v>
      </c>
      <c r="AD191" s="49">
        <f t="shared" si="104"/>
        <v>1</v>
      </c>
      <c r="AE191" s="49">
        <f t="shared" si="151"/>
        <v>0</v>
      </c>
      <c r="AF191" s="49">
        <f t="shared" si="151"/>
        <v>0</v>
      </c>
      <c r="AG191" s="49">
        <f t="shared" si="151"/>
        <v>0</v>
      </c>
      <c r="AH191" s="49">
        <f t="shared" si="151"/>
        <v>1</v>
      </c>
      <c r="AI191" s="49">
        <f t="shared" si="151"/>
        <v>0</v>
      </c>
      <c r="AJ191" s="49">
        <f t="shared" si="151"/>
        <v>0</v>
      </c>
      <c r="AK191" s="11"/>
      <c r="AL191" s="11"/>
      <c r="AM191" s="11"/>
    </row>
    <row r="192" spans="1:39" ht="15" customHeight="1" x14ac:dyDescent="0.25">
      <c r="A192" s="12" t="s">
        <v>198</v>
      </c>
      <c r="B192" s="13" t="s">
        <v>200</v>
      </c>
      <c r="C192" s="14"/>
      <c r="D192" s="14"/>
      <c r="E192" s="14"/>
      <c r="F192" s="15"/>
      <c r="G192" s="15"/>
      <c r="H192" s="15"/>
      <c r="I192" s="15"/>
      <c r="J192" s="15"/>
      <c r="K192" s="15"/>
      <c r="L192" s="14"/>
      <c r="M192" s="15"/>
      <c r="N192" s="15"/>
      <c r="O192" s="15"/>
      <c r="P192" s="15"/>
      <c r="Q192" s="1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15"/>
      <c r="AL192" s="15"/>
      <c r="AM192" s="15"/>
    </row>
    <row r="193" spans="1:39" ht="27" customHeight="1" x14ac:dyDescent="0.25">
      <c r="A193" s="16" t="s">
        <v>198</v>
      </c>
      <c r="B193" s="17" t="s">
        <v>201</v>
      </c>
      <c r="C193" s="18"/>
      <c r="D193" s="18"/>
      <c r="E193" s="18"/>
      <c r="F193" s="19"/>
      <c r="G193" s="19"/>
      <c r="H193" s="19"/>
      <c r="I193" s="19"/>
      <c r="J193" s="19"/>
      <c r="K193" s="19"/>
      <c r="L193" s="18"/>
      <c r="M193" s="19"/>
      <c r="N193" s="19"/>
      <c r="O193" s="19"/>
      <c r="P193" s="19"/>
      <c r="Q193" s="19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19"/>
      <c r="AL193" s="19"/>
      <c r="AM193" s="19"/>
    </row>
    <row r="194" spans="1:39" ht="35.25" customHeight="1" x14ac:dyDescent="0.25">
      <c r="A194" s="16" t="s">
        <v>198</v>
      </c>
      <c r="B194" s="17" t="s">
        <v>202</v>
      </c>
      <c r="C194" s="18"/>
      <c r="D194" s="18">
        <f t="shared" ref="D194:P194" si="152">D196+D197+D198</f>
        <v>3</v>
      </c>
      <c r="E194" s="18">
        <f>SUM(F194:I194)</f>
        <v>0</v>
      </c>
      <c r="F194" s="19">
        <f t="shared" si="152"/>
        <v>0</v>
      </c>
      <c r="G194" s="19">
        <f t="shared" si="152"/>
        <v>0</v>
      </c>
      <c r="H194" s="19">
        <f t="shared" si="152"/>
        <v>0</v>
      </c>
      <c r="I194" s="19">
        <f t="shared" si="152"/>
        <v>0</v>
      </c>
      <c r="J194" s="19">
        <f t="shared" si="152"/>
        <v>3</v>
      </c>
      <c r="K194" s="19">
        <f t="shared" si="152"/>
        <v>0</v>
      </c>
      <c r="L194" s="18">
        <f>SUM(M194:P194)</f>
        <v>1</v>
      </c>
      <c r="M194" s="19">
        <f t="shared" si="152"/>
        <v>0</v>
      </c>
      <c r="N194" s="19">
        <f t="shared" si="152"/>
        <v>0</v>
      </c>
      <c r="O194" s="19">
        <f t="shared" si="152"/>
        <v>1</v>
      </c>
      <c r="P194" s="19">
        <f t="shared" si="152"/>
        <v>0</v>
      </c>
      <c r="Q194" s="19"/>
      <c r="R194" s="20">
        <f>R196+R197+R198</f>
        <v>1534.6</v>
      </c>
      <c r="S194" s="20">
        <f t="shared" ref="S194:AJ194" si="153">S196+S197+S198</f>
        <v>0</v>
      </c>
      <c r="T194" s="20">
        <f t="shared" si="153"/>
        <v>1457.9</v>
      </c>
      <c r="U194" s="20">
        <f t="shared" si="153"/>
        <v>76.7</v>
      </c>
      <c r="V194" s="20">
        <f>V196+V197+V198</f>
        <v>1534.6</v>
      </c>
      <c r="W194" s="20">
        <f t="shared" si="153"/>
        <v>0</v>
      </c>
      <c r="X194" s="20">
        <f t="shared" si="153"/>
        <v>1457.9</v>
      </c>
      <c r="Y194" s="20">
        <f t="shared" si="153"/>
        <v>76.7</v>
      </c>
      <c r="Z194" s="20">
        <f>Z196+Z197+Z198</f>
        <v>0</v>
      </c>
      <c r="AA194" s="20">
        <f t="shared" si="153"/>
        <v>0</v>
      </c>
      <c r="AB194" s="20">
        <f t="shared" si="153"/>
        <v>0</v>
      </c>
      <c r="AC194" s="20">
        <f t="shared" si="153"/>
        <v>0</v>
      </c>
      <c r="AD194" s="21">
        <f t="shared" ref="AD194:AD236" si="154">SUM(AE194:AJ194)</f>
        <v>1</v>
      </c>
      <c r="AE194" s="21">
        <f t="shared" si="153"/>
        <v>0</v>
      </c>
      <c r="AF194" s="21">
        <f t="shared" si="153"/>
        <v>0</v>
      </c>
      <c r="AG194" s="21">
        <f t="shared" si="153"/>
        <v>0</v>
      </c>
      <c r="AH194" s="21">
        <f t="shared" si="153"/>
        <v>1</v>
      </c>
      <c r="AI194" s="21">
        <f t="shared" si="153"/>
        <v>0</v>
      </c>
      <c r="AJ194" s="21">
        <f t="shared" si="153"/>
        <v>0</v>
      </c>
      <c r="AK194" s="19"/>
      <c r="AL194" s="19"/>
      <c r="AM194" s="19"/>
    </row>
    <row r="195" spans="1:39" ht="19.5" customHeight="1" x14ac:dyDescent="0.25">
      <c r="A195" s="12" t="s">
        <v>203</v>
      </c>
      <c r="B195" s="30" t="s">
        <v>44</v>
      </c>
      <c r="C195" s="31"/>
      <c r="D195" s="31"/>
      <c r="E195" s="31"/>
      <c r="F195" s="15"/>
      <c r="G195" s="15"/>
      <c r="H195" s="15"/>
      <c r="I195" s="15"/>
      <c r="J195" s="15"/>
      <c r="K195" s="15"/>
      <c r="L195" s="31"/>
      <c r="M195" s="15"/>
      <c r="N195" s="15"/>
      <c r="O195" s="15"/>
      <c r="P195" s="15"/>
      <c r="Q195" s="1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15"/>
      <c r="AL195" s="15"/>
      <c r="AM195" s="15"/>
    </row>
    <row r="196" spans="1:39" ht="77.25" customHeight="1" x14ac:dyDescent="0.25">
      <c r="A196" s="12" t="s">
        <v>198</v>
      </c>
      <c r="B196" s="70" t="s">
        <v>204</v>
      </c>
      <c r="C196" s="32">
        <v>1</v>
      </c>
      <c r="D196" s="32">
        <v>1</v>
      </c>
      <c r="E196" s="36">
        <f t="shared" ref="E196:E200" si="155">SUM(F196:I196)</f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1</v>
      </c>
      <c r="K196" s="15">
        <v>0</v>
      </c>
      <c r="L196" s="36">
        <f t="shared" ref="L196:L200" si="156">SUM(M196:P196)</f>
        <v>1</v>
      </c>
      <c r="M196" s="15">
        <v>0</v>
      </c>
      <c r="N196" s="15">
        <v>0</v>
      </c>
      <c r="O196" s="15">
        <v>1</v>
      </c>
      <c r="P196" s="15">
        <v>0</v>
      </c>
      <c r="Q196" s="15"/>
      <c r="R196" s="38">
        <f t="shared" ref="R196:R198" si="157">SUM(S196:U196)</f>
        <v>0</v>
      </c>
      <c r="S196" s="25">
        <v>0</v>
      </c>
      <c r="T196" s="25">
        <v>0</v>
      </c>
      <c r="U196" s="25">
        <v>0</v>
      </c>
      <c r="V196" s="38">
        <f t="shared" ref="V196:V198" si="158">SUM(W196:Y196)</f>
        <v>0</v>
      </c>
      <c r="W196" s="25">
        <v>0</v>
      </c>
      <c r="X196" s="25">
        <v>0</v>
      </c>
      <c r="Y196" s="25">
        <v>0</v>
      </c>
      <c r="Z196" s="38">
        <f t="shared" ref="Z196:Z198" si="159">SUM(AA196:AC196)</f>
        <v>0</v>
      </c>
      <c r="AA196" s="25">
        <v>0</v>
      </c>
      <c r="AB196" s="25">
        <v>0</v>
      </c>
      <c r="AC196" s="25">
        <v>0</v>
      </c>
      <c r="AD196" s="53">
        <f t="shared" si="154"/>
        <v>0</v>
      </c>
      <c r="AE196" s="25">
        <v>0</v>
      </c>
      <c r="AF196" s="25">
        <v>0</v>
      </c>
      <c r="AG196" s="25">
        <v>0</v>
      </c>
      <c r="AH196" s="25">
        <v>0</v>
      </c>
      <c r="AI196" s="25">
        <v>0</v>
      </c>
      <c r="AJ196" s="25">
        <v>0</v>
      </c>
      <c r="AK196" s="15"/>
      <c r="AL196" s="15"/>
      <c r="AM196" s="15"/>
    </row>
    <row r="197" spans="1:39" ht="74.25" customHeight="1" x14ac:dyDescent="0.25">
      <c r="A197" s="12" t="s">
        <v>198</v>
      </c>
      <c r="B197" s="70" t="s">
        <v>205</v>
      </c>
      <c r="C197" s="32">
        <v>1</v>
      </c>
      <c r="D197" s="32">
        <v>1</v>
      </c>
      <c r="E197" s="36">
        <f t="shared" si="155"/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1</v>
      </c>
      <c r="K197" s="15">
        <v>0</v>
      </c>
      <c r="L197" s="36">
        <f t="shared" si="156"/>
        <v>0</v>
      </c>
      <c r="M197" s="15">
        <v>0</v>
      </c>
      <c r="N197" s="15">
        <v>0</v>
      </c>
      <c r="O197" s="15">
        <v>0</v>
      </c>
      <c r="P197" s="15">
        <v>0</v>
      </c>
      <c r="Q197" s="70" t="s">
        <v>394</v>
      </c>
      <c r="R197" s="38">
        <f t="shared" si="157"/>
        <v>934.6</v>
      </c>
      <c r="S197" s="25">
        <v>0</v>
      </c>
      <c r="T197" s="25">
        <v>887.9</v>
      </c>
      <c r="U197" s="25">
        <v>46.7</v>
      </c>
      <c r="V197" s="38">
        <f t="shared" si="158"/>
        <v>934.6</v>
      </c>
      <c r="W197" s="25">
        <v>0</v>
      </c>
      <c r="X197" s="25">
        <v>887.9</v>
      </c>
      <c r="Y197" s="25">
        <v>46.7</v>
      </c>
      <c r="Z197" s="38">
        <f t="shared" si="159"/>
        <v>0</v>
      </c>
      <c r="AA197" s="25">
        <v>0</v>
      </c>
      <c r="AB197" s="25">
        <v>0</v>
      </c>
      <c r="AC197" s="25">
        <v>0</v>
      </c>
      <c r="AD197" s="53">
        <f t="shared" si="154"/>
        <v>0</v>
      </c>
      <c r="AE197" s="25">
        <v>0</v>
      </c>
      <c r="AF197" s="25">
        <v>0</v>
      </c>
      <c r="AG197" s="25">
        <v>0</v>
      </c>
      <c r="AH197" s="25">
        <v>0</v>
      </c>
      <c r="AI197" s="25">
        <v>0</v>
      </c>
      <c r="AJ197" s="25">
        <v>0</v>
      </c>
      <c r="AK197" s="70" t="s">
        <v>402</v>
      </c>
      <c r="AL197" s="70" t="s">
        <v>403</v>
      </c>
      <c r="AM197" s="15"/>
    </row>
    <row r="198" spans="1:39" ht="111.75" customHeight="1" x14ac:dyDescent="0.25">
      <c r="A198" s="12" t="s">
        <v>198</v>
      </c>
      <c r="B198" s="70" t="s">
        <v>206</v>
      </c>
      <c r="C198" s="32">
        <v>1</v>
      </c>
      <c r="D198" s="32">
        <v>1</v>
      </c>
      <c r="E198" s="36">
        <f t="shared" si="155"/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1</v>
      </c>
      <c r="K198" s="15">
        <v>0</v>
      </c>
      <c r="L198" s="36">
        <f t="shared" si="156"/>
        <v>0</v>
      </c>
      <c r="M198" s="15">
        <v>0</v>
      </c>
      <c r="N198" s="15">
        <v>0</v>
      </c>
      <c r="O198" s="15">
        <v>0</v>
      </c>
      <c r="P198" s="15">
        <v>0</v>
      </c>
      <c r="Q198" s="70" t="s">
        <v>400</v>
      </c>
      <c r="R198" s="38">
        <f t="shared" si="157"/>
        <v>600</v>
      </c>
      <c r="S198" s="25">
        <v>0</v>
      </c>
      <c r="T198" s="25">
        <v>570</v>
      </c>
      <c r="U198" s="25">
        <v>30</v>
      </c>
      <c r="V198" s="38">
        <f t="shared" si="158"/>
        <v>600</v>
      </c>
      <c r="W198" s="25">
        <v>0</v>
      </c>
      <c r="X198" s="25">
        <v>570</v>
      </c>
      <c r="Y198" s="25">
        <v>30</v>
      </c>
      <c r="Z198" s="38">
        <f t="shared" si="159"/>
        <v>0</v>
      </c>
      <c r="AA198" s="25">
        <v>0</v>
      </c>
      <c r="AB198" s="25">
        <v>0</v>
      </c>
      <c r="AC198" s="25">
        <v>0</v>
      </c>
      <c r="AD198" s="53">
        <f t="shared" si="154"/>
        <v>1</v>
      </c>
      <c r="AE198" s="25">
        <v>0</v>
      </c>
      <c r="AF198" s="25">
        <v>0</v>
      </c>
      <c r="AG198" s="25">
        <v>0</v>
      </c>
      <c r="AH198" s="25">
        <v>1</v>
      </c>
      <c r="AI198" s="25">
        <v>0</v>
      </c>
      <c r="AJ198" s="25">
        <v>0</v>
      </c>
      <c r="AK198" s="70" t="s">
        <v>401</v>
      </c>
      <c r="AL198" s="15">
        <v>0</v>
      </c>
      <c r="AM198" s="70" t="s">
        <v>404</v>
      </c>
    </row>
    <row r="199" spans="1:39" s="60" customFormat="1" ht="28.5" x14ac:dyDescent="0.25">
      <c r="A199" s="16" t="s">
        <v>198</v>
      </c>
      <c r="B199" s="17" t="s">
        <v>119</v>
      </c>
      <c r="C199" s="18"/>
      <c r="D199" s="18"/>
      <c r="E199" s="18">
        <f t="shared" si="155"/>
        <v>0</v>
      </c>
      <c r="F199" s="19"/>
      <c r="G199" s="19"/>
      <c r="H199" s="19"/>
      <c r="I199" s="19"/>
      <c r="J199" s="19"/>
      <c r="K199" s="19"/>
      <c r="L199" s="18">
        <f t="shared" si="156"/>
        <v>0</v>
      </c>
      <c r="M199" s="19"/>
      <c r="N199" s="19"/>
      <c r="O199" s="19"/>
      <c r="P199" s="19"/>
      <c r="Q199" s="19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1">
        <f t="shared" si="154"/>
        <v>0</v>
      </c>
      <c r="AE199" s="20"/>
      <c r="AF199" s="20"/>
      <c r="AG199" s="20"/>
      <c r="AH199" s="20"/>
      <c r="AI199" s="20"/>
      <c r="AJ199" s="20"/>
      <c r="AK199" s="19"/>
      <c r="AL199" s="19"/>
      <c r="AM199" s="19"/>
    </row>
    <row r="200" spans="1:39" ht="87" customHeight="1" x14ac:dyDescent="0.25">
      <c r="A200" s="6" t="s">
        <v>207</v>
      </c>
      <c r="B200" s="7" t="s">
        <v>208</v>
      </c>
      <c r="C200" s="26">
        <f>IF(D200&gt;0,1,0)</f>
        <v>1</v>
      </c>
      <c r="D200" s="26">
        <f t="shared" ref="D200:P200" si="160">D202+D210+D217+D227</f>
        <v>3</v>
      </c>
      <c r="E200" s="26">
        <f t="shared" si="155"/>
        <v>15</v>
      </c>
      <c r="F200" s="11">
        <f t="shared" si="160"/>
        <v>2</v>
      </c>
      <c r="G200" s="11">
        <f t="shared" si="160"/>
        <v>13</v>
      </c>
      <c r="H200" s="11">
        <f t="shared" si="160"/>
        <v>0</v>
      </c>
      <c r="I200" s="11">
        <f t="shared" si="160"/>
        <v>0</v>
      </c>
      <c r="J200" s="11">
        <f t="shared" si="160"/>
        <v>3</v>
      </c>
      <c r="K200" s="11">
        <f t="shared" si="160"/>
        <v>0</v>
      </c>
      <c r="L200" s="26">
        <f t="shared" si="156"/>
        <v>0</v>
      </c>
      <c r="M200" s="11">
        <f t="shared" si="160"/>
        <v>0</v>
      </c>
      <c r="N200" s="11">
        <f t="shared" si="160"/>
        <v>0</v>
      </c>
      <c r="O200" s="11">
        <f t="shared" si="160"/>
        <v>0</v>
      </c>
      <c r="P200" s="11">
        <f t="shared" si="160"/>
        <v>0</v>
      </c>
      <c r="Q200" s="11"/>
      <c r="R200" s="28">
        <f>R202+R210+R217+R227</f>
        <v>31939.5</v>
      </c>
      <c r="S200" s="28">
        <f t="shared" ref="S200:AJ200" si="161">S202+S210+S217+S227</f>
        <v>0</v>
      </c>
      <c r="T200" s="28">
        <f t="shared" si="161"/>
        <v>31905.7</v>
      </c>
      <c r="U200" s="28">
        <f t="shared" si="161"/>
        <v>33.799999999999997</v>
      </c>
      <c r="V200" s="28">
        <f>V202+V210+V217+V227</f>
        <v>31895.3</v>
      </c>
      <c r="W200" s="28">
        <f t="shared" si="161"/>
        <v>0</v>
      </c>
      <c r="X200" s="28">
        <f t="shared" si="161"/>
        <v>31862.5</v>
      </c>
      <c r="Y200" s="28">
        <f t="shared" si="161"/>
        <v>32.799999999999997</v>
      </c>
      <c r="Z200" s="28">
        <f>Z202+Z210+Z217+Z227</f>
        <v>31759.89</v>
      </c>
      <c r="AA200" s="28">
        <f t="shared" si="161"/>
        <v>0</v>
      </c>
      <c r="AB200" s="28">
        <f t="shared" si="161"/>
        <v>31727.18</v>
      </c>
      <c r="AC200" s="28">
        <f t="shared" si="161"/>
        <v>31.71</v>
      </c>
      <c r="AD200" s="49">
        <f t="shared" si="154"/>
        <v>2</v>
      </c>
      <c r="AE200" s="49">
        <f t="shared" si="161"/>
        <v>2</v>
      </c>
      <c r="AF200" s="49">
        <f t="shared" si="161"/>
        <v>0</v>
      </c>
      <c r="AG200" s="49">
        <f t="shared" si="161"/>
        <v>0</v>
      </c>
      <c r="AH200" s="49">
        <f t="shared" si="161"/>
        <v>0</v>
      </c>
      <c r="AI200" s="49">
        <f t="shared" si="161"/>
        <v>0</v>
      </c>
      <c r="AJ200" s="49">
        <f t="shared" si="161"/>
        <v>0</v>
      </c>
      <c r="AK200" s="11"/>
      <c r="AL200" s="11"/>
      <c r="AM200" s="11"/>
    </row>
    <row r="201" spans="1:39" ht="15" customHeight="1" x14ac:dyDescent="0.25">
      <c r="A201" s="12" t="s">
        <v>207</v>
      </c>
      <c r="B201" s="13" t="s">
        <v>200</v>
      </c>
      <c r="C201" s="14"/>
      <c r="D201" s="14"/>
      <c r="E201" s="14"/>
      <c r="F201" s="15"/>
      <c r="G201" s="15"/>
      <c r="H201" s="15"/>
      <c r="I201" s="15"/>
      <c r="J201" s="15"/>
      <c r="K201" s="15"/>
      <c r="L201" s="14"/>
      <c r="M201" s="15"/>
      <c r="N201" s="15"/>
      <c r="O201" s="15"/>
      <c r="P201" s="15"/>
      <c r="Q201" s="1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15"/>
      <c r="AL201" s="15"/>
      <c r="AM201" s="15"/>
    </row>
    <row r="202" spans="1:39" x14ac:dyDescent="0.25">
      <c r="A202" s="16" t="s">
        <v>207</v>
      </c>
      <c r="B202" s="47" t="s">
        <v>209</v>
      </c>
      <c r="C202" s="48"/>
      <c r="D202" s="48">
        <f t="shared" ref="D202:P202" si="162">D204+D205+D206+D207+D208+D209</f>
        <v>2</v>
      </c>
      <c r="E202" s="48">
        <f>SUM(F202:I202)</f>
        <v>4</v>
      </c>
      <c r="F202" s="19">
        <f t="shared" si="162"/>
        <v>1</v>
      </c>
      <c r="G202" s="19">
        <f t="shared" si="162"/>
        <v>3</v>
      </c>
      <c r="H202" s="19">
        <f t="shared" si="162"/>
        <v>0</v>
      </c>
      <c r="I202" s="19">
        <f t="shared" si="162"/>
        <v>0</v>
      </c>
      <c r="J202" s="19">
        <f t="shared" si="162"/>
        <v>2</v>
      </c>
      <c r="K202" s="19">
        <f t="shared" si="162"/>
        <v>0</v>
      </c>
      <c r="L202" s="48">
        <f>SUM(M202:P202)</f>
        <v>0</v>
      </c>
      <c r="M202" s="19">
        <f t="shared" si="162"/>
        <v>0</v>
      </c>
      <c r="N202" s="19">
        <f t="shared" si="162"/>
        <v>0</v>
      </c>
      <c r="O202" s="19">
        <f t="shared" si="162"/>
        <v>0</v>
      </c>
      <c r="P202" s="19">
        <f t="shared" si="162"/>
        <v>0</v>
      </c>
      <c r="Q202" s="19"/>
      <c r="R202" s="20">
        <f>R204+R205+R206+R207+R208+R209</f>
        <v>31851.1</v>
      </c>
      <c r="S202" s="20">
        <f t="shared" ref="S202:AJ202" si="163">S204+S205+S206+S207+S208+S209</f>
        <v>0</v>
      </c>
      <c r="T202" s="20">
        <f t="shared" si="163"/>
        <v>31819.3</v>
      </c>
      <c r="U202" s="20">
        <f t="shared" si="163"/>
        <v>31.8</v>
      </c>
      <c r="V202" s="20">
        <f>V204+V205+V206+V207+V208+V209</f>
        <v>31851.1</v>
      </c>
      <c r="W202" s="20">
        <f t="shared" si="163"/>
        <v>0</v>
      </c>
      <c r="X202" s="20">
        <f t="shared" si="163"/>
        <v>31819.3</v>
      </c>
      <c r="Y202" s="20">
        <f t="shared" si="163"/>
        <v>31.8</v>
      </c>
      <c r="Z202" s="20">
        <f>Z204+Z205+Z206+Z207+Z208+Z209</f>
        <v>31715.69</v>
      </c>
      <c r="AA202" s="20">
        <f t="shared" si="163"/>
        <v>0</v>
      </c>
      <c r="AB202" s="20">
        <f t="shared" si="163"/>
        <v>31683.98</v>
      </c>
      <c r="AC202" s="20">
        <f t="shared" si="163"/>
        <v>31.71</v>
      </c>
      <c r="AD202" s="21">
        <f t="shared" si="154"/>
        <v>2</v>
      </c>
      <c r="AE202" s="21">
        <f t="shared" si="163"/>
        <v>2</v>
      </c>
      <c r="AF202" s="21">
        <f t="shared" si="163"/>
        <v>0</v>
      </c>
      <c r="AG202" s="21">
        <f t="shared" si="163"/>
        <v>0</v>
      </c>
      <c r="AH202" s="21">
        <f t="shared" si="163"/>
        <v>0</v>
      </c>
      <c r="AI202" s="21">
        <f t="shared" si="163"/>
        <v>0</v>
      </c>
      <c r="AJ202" s="21">
        <f t="shared" si="163"/>
        <v>0</v>
      </c>
      <c r="AK202" s="19"/>
      <c r="AL202" s="19"/>
      <c r="AM202" s="19"/>
    </row>
    <row r="203" spans="1:39" ht="19.5" customHeight="1" x14ac:dyDescent="0.25">
      <c r="A203" s="12" t="s">
        <v>210</v>
      </c>
      <c r="B203" s="30" t="s">
        <v>44</v>
      </c>
      <c r="C203" s="31"/>
      <c r="D203" s="31"/>
      <c r="E203" s="31"/>
      <c r="F203" s="15"/>
      <c r="G203" s="15"/>
      <c r="H203" s="15"/>
      <c r="I203" s="15"/>
      <c r="J203" s="15"/>
      <c r="K203" s="15"/>
      <c r="L203" s="31"/>
      <c r="M203" s="15"/>
      <c r="N203" s="15"/>
      <c r="O203" s="15"/>
      <c r="P203" s="15"/>
      <c r="Q203" s="1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15"/>
      <c r="AL203" s="15"/>
      <c r="AM203" s="15"/>
    </row>
    <row r="204" spans="1:39" ht="91.5" customHeight="1" x14ac:dyDescent="0.25">
      <c r="A204" s="12" t="s">
        <v>207</v>
      </c>
      <c r="B204" s="70" t="s">
        <v>211</v>
      </c>
      <c r="C204" s="32">
        <v>0</v>
      </c>
      <c r="D204" s="32">
        <v>0</v>
      </c>
      <c r="E204" s="36">
        <f t="shared" ref="E204:E210" si="164">SUM(F204:I204)</f>
        <v>1</v>
      </c>
      <c r="F204" s="15">
        <v>0</v>
      </c>
      <c r="G204" s="15">
        <v>1</v>
      </c>
      <c r="H204" s="15">
        <v>0</v>
      </c>
      <c r="I204" s="15">
        <v>0</v>
      </c>
      <c r="J204" s="15">
        <v>0</v>
      </c>
      <c r="K204" s="15">
        <v>0</v>
      </c>
      <c r="L204" s="36">
        <f t="shared" ref="L204:L210" si="165">SUM(M204:P204)</f>
        <v>0</v>
      </c>
      <c r="M204" s="15">
        <v>0</v>
      </c>
      <c r="N204" s="15">
        <v>0</v>
      </c>
      <c r="O204" s="15">
        <v>0</v>
      </c>
      <c r="P204" s="15">
        <v>0</v>
      </c>
      <c r="Q204" s="15"/>
      <c r="R204" s="38">
        <f t="shared" ref="R204:R209" si="166">SUM(S204:U204)</f>
        <v>0</v>
      </c>
      <c r="S204" s="25">
        <v>0</v>
      </c>
      <c r="T204" s="25">
        <v>0</v>
      </c>
      <c r="U204" s="25">
        <v>0</v>
      </c>
      <c r="V204" s="38">
        <f t="shared" ref="V204:V209" si="167">SUM(W204:Y204)</f>
        <v>0</v>
      </c>
      <c r="W204" s="25">
        <v>0</v>
      </c>
      <c r="X204" s="25">
        <v>0</v>
      </c>
      <c r="Y204" s="25">
        <v>0</v>
      </c>
      <c r="Z204" s="38">
        <f t="shared" ref="Z204:Z209" si="168">SUM(AA204:AC204)</f>
        <v>0</v>
      </c>
      <c r="AA204" s="25">
        <v>0</v>
      </c>
      <c r="AB204" s="25">
        <v>0</v>
      </c>
      <c r="AC204" s="25">
        <v>0</v>
      </c>
      <c r="AD204" s="36">
        <f t="shared" si="154"/>
        <v>0</v>
      </c>
      <c r="AE204" s="25">
        <v>0</v>
      </c>
      <c r="AF204" s="25">
        <v>0</v>
      </c>
      <c r="AG204" s="25">
        <v>0</v>
      </c>
      <c r="AH204" s="25">
        <v>0</v>
      </c>
      <c r="AI204" s="25">
        <v>0</v>
      </c>
      <c r="AJ204" s="25">
        <v>0</v>
      </c>
      <c r="AK204" s="15"/>
      <c r="AL204" s="15"/>
      <c r="AM204" s="15"/>
    </row>
    <row r="205" spans="1:39" ht="96" customHeight="1" x14ac:dyDescent="0.25">
      <c r="A205" s="12" t="s">
        <v>207</v>
      </c>
      <c r="B205" s="70" t="s">
        <v>212</v>
      </c>
      <c r="C205" s="32">
        <v>0</v>
      </c>
      <c r="D205" s="32">
        <v>0</v>
      </c>
      <c r="E205" s="36">
        <f t="shared" si="164"/>
        <v>1</v>
      </c>
      <c r="F205" s="15">
        <v>1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36">
        <f t="shared" si="165"/>
        <v>0</v>
      </c>
      <c r="M205" s="15">
        <v>0</v>
      </c>
      <c r="N205" s="15">
        <v>0</v>
      </c>
      <c r="O205" s="15">
        <v>0</v>
      </c>
      <c r="P205" s="15">
        <v>0</v>
      </c>
      <c r="Q205" s="15"/>
      <c r="R205" s="38">
        <f t="shared" si="166"/>
        <v>0</v>
      </c>
      <c r="S205" s="25">
        <v>0</v>
      </c>
      <c r="T205" s="25">
        <v>0</v>
      </c>
      <c r="U205" s="25">
        <v>0</v>
      </c>
      <c r="V205" s="38">
        <f t="shared" si="167"/>
        <v>0</v>
      </c>
      <c r="W205" s="25">
        <v>0</v>
      </c>
      <c r="X205" s="25">
        <v>0</v>
      </c>
      <c r="Y205" s="25">
        <v>0</v>
      </c>
      <c r="Z205" s="38">
        <f t="shared" si="168"/>
        <v>0</v>
      </c>
      <c r="AA205" s="25">
        <v>0</v>
      </c>
      <c r="AB205" s="25">
        <v>0</v>
      </c>
      <c r="AC205" s="25">
        <v>0</v>
      </c>
      <c r="AD205" s="36">
        <f t="shared" si="154"/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15"/>
      <c r="AL205" s="15"/>
      <c r="AM205" s="15"/>
    </row>
    <row r="206" spans="1:39" ht="99" customHeight="1" x14ac:dyDescent="0.25">
      <c r="A206" s="12" t="s">
        <v>207</v>
      </c>
      <c r="B206" s="70" t="s">
        <v>213</v>
      </c>
      <c r="C206" s="32">
        <v>1</v>
      </c>
      <c r="D206" s="32">
        <v>1</v>
      </c>
      <c r="E206" s="36">
        <f t="shared" si="164"/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1</v>
      </c>
      <c r="K206" s="15">
        <v>0</v>
      </c>
      <c r="L206" s="36">
        <f t="shared" si="165"/>
        <v>0</v>
      </c>
      <c r="M206" s="15">
        <v>0</v>
      </c>
      <c r="N206" s="15">
        <v>0</v>
      </c>
      <c r="O206" s="15">
        <v>0</v>
      </c>
      <c r="P206" s="15">
        <v>0</v>
      </c>
      <c r="Q206" s="70" t="s">
        <v>422</v>
      </c>
      <c r="R206" s="38">
        <f t="shared" si="166"/>
        <v>10201.5</v>
      </c>
      <c r="S206" s="25">
        <v>0</v>
      </c>
      <c r="T206" s="25">
        <v>10191.299999999999</v>
      </c>
      <c r="U206" s="25">
        <v>10.199999999999999</v>
      </c>
      <c r="V206" s="38">
        <f t="shared" si="167"/>
        <v>10201.5</v>
      </c>
      <c r="W206" s="41">
        <v>0</v>
      </c>
      <c r="X206" s="41">
        <v>10191.299999999999</v>
      </c>
      <c r="Y206" s="41">
        <v>10.199999999999999</v>
      </c>
      <c r="Z206" s="38">
        <f t="shared" si="168"/>
        <v>10201.400000000001</v>
      </c>
      <c r="AA206" s="41"/>
      <c r="AB206" s="41">
        <v>10191.200000000001</v>
      </c>
      <c r="AC206" s="41">
        <v>10.199999999999999</v>
      </c>
      <c r="AD206" s="36">
        <f t="shared" si="154"/>
        <v>1</v>
      </c>
      <c r="AE206" s="25">
        <v>1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70" t="s">
        <v>379</v>
      </c>
      <c r="AL206" s="70" t="s">
        <v>379</v>
      </c>
      <c r="AM206" s="15"/>
    </row>
    <row r="207" spans="1:39" ht="81.75" customHeight="1" x14ac:dyDescent="0.25">
      <c r="A207" s="12" t="s">
        <v>207</v>
      </c>
      <c r="B207" s="70" t="s">
        <v>214</v>
      </c>
      <c r="C207" s="32">
        <v>1</v>
      </c>
      <c r="D207" s="32">
        <v>1</v>
      </c>
      <c r="E207" s="36">
        <f t="shared" si="164"/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1</v>
      </c>
      <c r="K207" s="15">
        <v>0</v>
      </c>
      <c r="L207" s="36">
        <f t="shared" si="165"/>
        <v>0</v>
      </c>
      <c r="M207" s="15">
        <v>0</v>
      </c>
      <c r="N207" s="15">
        <v>0</v>
      </c>
      <c r="O207" s="15">
        <v>0</v>
      </c>
      <c r="P207" s="70">
        <v>0</v>
      </c>
      <c r="Q207" s="70" t="s">
        <v>423</v>
      </c>
      <c r="R207" s="38">
        <f t="shared" si="166"/>
        <v>21649.599999999999</v>
      </c>
      <c r="S207" s="25">
        <v>0</v>
      </c>
      <c r="T207" s="25">
        <v>21628</v>
      </c>
      <c r="U207" s="25">
        <v>21.6</v>
      </c>
      <c r="V207" s="38">
        <f t="shared" si="167"/>
        <v>21649.599999999999</v>
      </c>
      <c r="W207" s="41">
        <v>0</v>
      </c>
      <c r="X207" s="41">
        <v>21628</v>
      </c>
      <c r="Y207" s="41">
        <v>21.6</v>
      </c>
      <c r="Z207" s="38">
        <f t="shared" si="168"/>
        <v>21514.289999999997</v>
      </c>
      <c r="AA207" s="41"/>
      <c r="AB207" s="41">
        <v>21492.78</v>
      </c>
      <c r="AC207" s="41">
        <v>21.51</v>
      </c>
      <c r="AD207" s="36">
        <f t="shared" si="154"/>
        <v>1</v>
      </c>
      <c r="AE207" s="25">
        <v>1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70" t="s">
        <v>359</v>
      </c>
      <c r="AL207" s="70" t="s">
        <v>359</v>
      </c>
      <c r="AM207" s="15"/>
    </row>
    <row r="208" spans="1:39" ht="114.75" customHeight="1" x14ac:dyDescent="0.25">
      <c r="A208" s="12" t="s">
        <v>207</v>
      </c>
      <c r="B208" s="70" t="s">
        <v>215</v>
      </c>
      <c r="C208" s="32">
        <v>0</v>
      </c>
      <c r="D208" s="32">
        <v>0</v>
      </c>
      <c r="E208" s="36">
        <f t="shared" si="164"/>
        <v>1</v>
      </c>
      <c r="F208" s="15">
        <v>0</v>
      </c>
      <c r="G208" s="15">
        <v>1</v>
      </c>
      <c r="H208" s="15">
        <v>0</v>
      </c>
      <c r="I208" s="15">
        <v>0</v>
      </c>
      <c r="J208" s="15">
        <v>0</v>
      </c>
      <c r="K208" s="15">
        <v>0</v>
      </c>
      <c r="L208" s="36">
        <f t="shared" si="165"/>
        <v>0</v>
      </c>
      <c r="M208" s="15">
        <v>0</v>
      </c>
      <c r="N208" s="15">
        <v>0</v>
      </c>
      <c r="O208" s="15">
        <v>0</v>
      </c>
      <c r="P208" s="15">
        <v>0</v>
      </c>
      <c r="Q208" s="15"/>
      <c r="R208" s="38">
        <f t="shared" si="166"/>
        <v>0</v>
      </c>
      <c r="S208" s="25">
        <v>0</v>
      </c>
      <c r="T208" s="25">
        <v>0</v>
      </c>
      <c r="U208" s="25">
        <v>0</v>
      </c>
      <c r="V208" s="38">
        <f t="shared" si="167"/>
        <v>0</v>
      </c>
      <c r="W208" s="25">
        <v>0</v>
      </c>
      <c r="X208" s="25">
        <v>0</v>
      </c>
      <c r="Y208" s="25">
        <v>0</v>
      </c>
      <c r="Z208" s="38">
        <f t="shared" si="168"/>
        <v>0</v>
      </c>
      <c r="AA208" s="25">
        <v>0</v>
      </c>
      <c r="AB208" s="25">
        <v>0</v>
      </c>
      <c r="AC208" s="25">
        <v>0</v>
      </c>
      <c r="AD208" s="36">
        <f t="shared" si="154"/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15"/>
      <c r="AL208" s="15"/>
      <c r="AM208" s="15"/>
    </row>
    <row r="209" spans="1:39" ht="96.75" customHeight="1" x14ac:dyDescent="0.25">
      <c r="A209" s="12" t="s">
        <v>207</v>
      </c>
      <c r="B209" s="70" t="s">
        <v>216</v>
      </c>
      <c r="C209" s="32">
        <v>0</v>
      </c>
      <c r="D209" s="32">
        <v>0</v>
      </c>
      <c r="E209" s="36">
        <f t="shared" si="164"/>
        <v>1</v>
      </c>
      <c r="F209" s="15">
        <v>0</v>
      </c>
      <c r="G209" s="15">
        <v>1</v>
      </c>
      <c r="H209" s="15">
        <v>0</v>
      </c>
      <c r="I209" s="15">
        <v>0</v>
      </c>
      <c r="J209" s="15">
        <v>0</v>
      </c>
      <c r="K209" s="15">
        <v>0</v>
      </c>
      <c r="L209" s="36">
        <f t="shared" si="165"/>
        <v>0</v>
      </c>
      <c r="M209" s="15">
        <v>0</v>
      </c>
      <c r="N209" s="15">
        <v>0</v>
      </c>
      <c r="O209" s="15">
        <v>0</v>
      </c>
      <c r="P209" s="15">
        <v>0</v>
      </c>
      <c r="Q209" s="15"/>
      <c r="R209" s="38">
        <f t="shared" si="166"/>
        <v>0</v>
      </c>
      <c r="S209" s="25">
        <v>0</v>
      </c>
      <c r="T209" s="25">
        <v>0</v>
      </c>
      <c r="U209" s="25">
        <v>0</v>
      </c>
      <c r="V209" s="38">
        <f t="shared" si="167"/>
        <v>0</v>
      </c>
      <c r="W209" s="25">
        <v>0</v>
      </c>
      <c r="X209" s="25">
        <v>0</v>
      </c>
      <c r="Y209" s="25">
        <v>0</v>
      </c>
      <c r="Z209" s="38">
        <f t="shared" si="168"/>
        <v>0</v>
      </c>
      <c r="AA209" s="25">
        <v>0</v>
      </c>
      <c r="AB209" s="25">
        <v>0</v>
      </c>
      <c r="AC209" s="25">
        <v>0</v>
      </c>
      <c r="AD209" s="36">
        <f t="shared" si="154"/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15"/>
      <c r="AL209" s="15"/>
      <c r="AM209" s="15"/>
    </row>
    <row r="210" spans="1:39" x14ac:dyDescent="0.25">
      <c r="A210" s="16" t="s">
        <v>207</v>
      </c>
      <c r="B210" s="47" t="s">
        <v>217</v>
      </c>
      <c r="C210" s="48"/>
      <c r="D210" s="48">
        <f t="shared" ref="D210:P210" si="169">D212+D213+D214+D215+D216</f>
        <v>0</v>
      </c>
      <c r="E210" s="48">
        <f t="shared" si="164"/>
        <v>5</v>
      </c>
      <c r="F210" s="19">
        <f t="shared" si="169"/>
        <v>0</v>
      </c>
      <c r="G210" s="19">
        <f t="shared" si="169"/>
        <v>5</v>
      </c>
      <c r="H210" s="19">
        <f t="shared" si="169"/>
        <v>0</v>
      </c>
      <c r="I210" s="19">
        <f t="shared" si="169"/>
        <v>0</v>
      </c>
      <c r="J210" s="19">
        <f t="shared" si="169"/>
        <v>0</v>
      </c>
      <c r="K210" s="19">
        <f t="shared" si="169"/>
        <v>0</v>
      </c>
      <c r="L210" s="48">
        <f t="shared" si="165"/>
        <v>0</v>
      </c>
      <c r="M210" s="19">
        <f t="shared" si="169"/>
        <v>0</v>
      </c>
      <c r="N210" s="19">
        <f t="shared" si="169"/>
        <v>0</v>
      </c>
      <c r="O210" s="19">
        <f t="shared" si="169"/>
        <v>0</v>
      </c>
      <c r="P210" s="19">
        <f t="shared" si="169"/>
        <v>0</v>
      </c>
      <c r="Q210" s="19"/>
      <c r="R210" s="20">
        <f>R212+R213+R214+R215+R216</f>
        <v>0</v>
      </c>
      <c r="S210" s="20">
        <f t="shared" ref="S210:AJ210" si="170">S212+S213+S214+S215+S216</f>
        <v>0</v>
      </c>
      <c r="T210" s="20">
        <f t="shared" si="170"/>
        <v>0</v>
      </c>
      <c r="U210" s="20">
        <f t="shared" si="170"/>
        <v>0</v>
      </c>
      <c r="V210" s="20">
        <f>V212+V213+V214+V215+V216</f>
        <v>0</v>
      </c>
      <c r="W210" s="20">
        <f t="shared" si="170"/>
        <v>0</v>
      </c>
      <c r="X210" s="20">
        <f t="shared" si="170"/>
        <v>0</v>
      </c>
      <c r="Y210" s="20">
        <f t="shared" si="170"/>
        <v>0</v>
      </c>
      <c r="Z210" s="20">
        <f>Z212+Z213+Z214+Z215+Z216</f>
        <v>0</v>
      </c>
      <c r="AA210" s="20">
        <f t="shared" si="170"/>
        <v>0</v>
      </c>
      <c r="AB210" s="20">
        <f t="shared" si="170"/>
        <v>0</v>
      </c>
      <c r="AC210" s="20">
        <f t="shared" si="170"/>
        <v>0</v>
      </c>
      <c r="AD210" s="21">
        <f t="shared" si="154"/>
        <v>0</v>
      </c>
      <c r="AE210" s="21">
        <f t="shared" si="170"/>
        <v>0</v>
      </c>
      <c r="AF210" s="21">
        <f t="shared" si="170"/>
        <v>0</v>
      </c>
      <c r="AG210" s="21">
        <f t="shared" si="170"/>
        <v>0</v>
      </c>
      <c r="AH210" s="21">
        <f t="shared" si="170"/>
        <v>0</v>
      </c>
      <c r="AI210" s="21">
        <f t="shared" si="170"/>
        <v>0</v>
      </c>
      <c r="AJ210" s="21">
        <f t="shared" si="170"/>
        <v>0</v>
      </c>
      <c r="AK210" s="19"/>
      <c r="AL210" s="19"/>
      <c r="AM210" s="19"/>
    </row>
    <row r="211" spans="1:39" ht="19.5" customHeight="1" x14ac:dyDescent="0.25">
      <c r="A211" s="12" t="s">
        <v>210</v>
      </c>
      <c r="B211" s="30" t="s">
        <v>44</v>
      </c>
      <c r="C211" s="31"/>
      <c r="D211" s="31"/>
      <c r="E211" s="31"/>
      <c r="F211" s="15"/>
      <c r="G211" s="15"/>
      <c r="H211" s="15"/>
      <c r="I211" s="15"/>
      <c r="J211" s="15"/>
      <c r="K211" s="15"/>
      <c r="L211" s="31"/>
      <c r="M211" s="15"/>
      <c r="N211" s="15"/>
      <c r="O211" s="15"/>
      <c r="P211" s="15"/>
      <c r="Q211" s="1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15"/>
      <c r="AL211" s="15"/>
      <c r="AM211" s="15"/>
    </row>
    <row r="212" spans="1:39" ht="60" x14ac:dyDescent="0.25">
      <c r="A212" s="12" t="s">
        <v>207</v>
      </c>
      <c r="B212" s="70" t="s">
        <v>218</v>
      </c>
      <c r="C212" s="32">
        <v>0</v>
      </c>
      <c r="D212" s="32">
        <v>0</v>
      </c>
      <c r="E212" s="36">
        <f t="shared" ref="E212:E217" si="171">SUM(F212:I212)</f>
        <v>1</v>
      </c>
      <c r="F212" s="15">
        <v>0</v>
      </c>
      <c r="G212" s="15">
        <v>1</v>
      </c>
      <c r="H212" s="15">
        <v>0</v>
      </c>
      <c r="I212" s="15">
        <v>0</v>
      </c>
      <c r="J212" s="15">
        <v>0</v>
      </c>
      <c r="K212" s="15">
        <v>0</v>
      </c>
      <c r="L212" s="36">
        <f t="shared" ref="L212:L217" si="172">SUM(M212:P212)</f>
        <v>0</v>
      </c>
      <c r="M212" s="15">
        <v>0</v>
      </c>
      <c r="N212" s="15">
        <v>0</v>
      </c>
      <c r="O212" s="15">
        <v>0</v>
      </c>
      <c r="P212" s="15">
        <v>0</v>
      </c>
      <c r="Q212" s="15"/>
      <c r="R212" s="38">
        <f t="shared" ref="R212:R216" si="173">SUM(S212:U212)</f>
        <v>0</v>
      </c>
      <c r="S212" s="25">
        <v>0</v>
      </c>
      <c r="T212" s="25">
        <v>0</v>
      </c>
      <c r="U212" s="25">
        <v>0</v>
      </c>
      <c r="V212" s="38">
        <f t="shared" ref="V212:V216" si="174">SUM(W212:Y212)</f>
        <v>0</v>
      </c>
      <c r="W212" s="25">
        <v>0</v>
      </c>
      <c r="X212" s="25">
        <v>0</v>
      </c>
      <c r="Y212" s="25">
        <v>0</v>
      </c>
      <c r="Z212" s="38">
        <f t="shared" ref="Z212:Z216" si="175">SUM(AA212:AC212)</f>
        <v>0</v>
      </c>
      <c r="AA212" s="25">
        <v>0</v>
      </c>
      <c r="AB212" s="25">
        <v>0</v>
      </c>
      <c r="AC212" s="25">
        <v>0</v>
      </c>
      <c r="AD212" s="36">
        <f t="shared" si="154"/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15"/>
      <c r="AL212" s="15"/>
      <c r="AM212" s="15"/>
    </row>
    <row r="213" spans="1:39" s="60" customFormat="1" ht="120.75" customHeight="1" x14ac:dyDescent="0.25">
      <c r="A213" s="12" t="s">
        <v>207</v>
      </c>
      <c r="B213" s="70" t="s">
        <v>219</v>
      </c>
      <c r="C213" s="32">
        <v>0</v>
      </c>
      <c r="D213" s="32">
        <v>0</v>
      </c>
      <c r="E213" s="36">
        <f t="shared" si="171"/>
        <v>1</v>
      </c>
      <c r="F213" s="15">
        <v>0</v>
      </c>
      <c r="G213" s="15">
        <v>1</v>
      </c>
      <c r="H213" s="15">
        <v>0</v>
      </c>
      <c r="I213" s="15">
        <v>0</v>
      </c>
      <c r="J213" s="15">
        <v>0</v>
      </c>
      <c r="K213" s="15">
        <v>0</v>
      </c>
      <c r="L213" s="36">
        <f t="shared" si="172"/>
        <v>0</v>
      </c>
      <c r="M213" s="15">
        <v>0</v>
      </c>
      <c r="N213" s="15">
        <v>0</v>
      </c>
      <c r="O213" s="15">
        <v>0</v>
      </c>
      <c r="P213" s="15">
        <v>0</v>
      </c>
      <c r="Q213" s="46"/>
      <c r="R213" s="38">
        <f t="shared" si="173"/>
        <v>0</v>
      </c>
      <c r="S213" s="25">
        <v>0</v>
      </c>
      <c r="T213" s="25">
        <v>0</v>
      </c>
      <c r="U213" s="25">
        <v>0</v>
      </c>
      <c r="V213" s="38">
        <f t="shared" si="174"/>
        <v>0</v>
      </c>
      <c r="W213" s="25">
        <v>0</v>
      </c>
      <c r="X213" s="25">
        <v>0</v>
      </c>
      <c r="Y213" s="25">
        <v>0</v>
      </c>
      <c r="Z213" s="38">
        <f t="shared" si="175"/>
        <v>0</v>
      </c>
      <c r="AA213" s="25">
        <v>0</v>
      </c>
      <c r="AB213" s="25">
        <v>0</v>
      </c>
      <c r="AC213" s="25">
        <v>0</v>
      </c>
      <c r="AD213" s="36">
        <f t="shared" si="154"/>
        <v>0</v>
      </c>
      <c r="AE213" s="25">
        <v>0</v>
      </c>
      <c r="AF213" s="25">
        <v>0</v>
      </c>
      <c r="AG213" s="25">
        <v>0</v>
      </c>
      <c r="AH213" s="25">
        <v>0</v>
      </c>
      <c r="AI213" s="25">
        <v>0</v>
      </c>
      <c r="AJ213" s="25">
        <v>0</v>
      </c>
      <c r="AK213" s="46"/>
      <c r="AL213" s="46"/>
      <c r="AM213" s="46"/>
    </row>
    <row r="214" spans="1:39" s="60" customFormat="1" ht="123" customHeight="1" x14ac:dyDescent="0.25">
      <c r="A214" s="12"/>
      <c r="B214" s="70" t="s">
        <v>220</v>
      </c>
      <c r="C214" s="32">
        <v>0</v>
      </c>
      <c r="D214" s="32">
        <v>0</v>
      </c>
      <c r="E214" s="36">
        <f t="shared" si="171"/>
        <v>1</v>
      </c>
      <c r="F214" s="15">
        <v>0</v>
      </c>
      <c r="G214" s="15">
        <v>1</v>
      </c>
      <c r="H214" s="15">
        <v>0</v>
      </c>
      <c r="I214" s="15">
        <v>0</v>
      </c>
      <c r="J214" s="15">
        <v>0</v>
      </c>
      <c r="K214" s="15">
        <v>0</v>
      </c>
      <c r="L214" s="36">
        <f t="shared" si="172"/>
        <v>0</v>
      </c>
      <c r="M214" s="15">
        <v>0</v>
      </c>
      <c r="N214" s="15">
        <v>0</v>
      </c>
      <c r="O214" s="15">
        <v>0</v>
      </c>
      <c r="P214" s="15">
        <v>0</v>
      </c>
      <c r="Q214" s="46"/>
      <c r="R214" s="38">
        <f t="shared" si="173"/>
        <v>0</v>
      </c>
      <c r="S214" s="25">
        <v>0</v>
      </c>
      <c r="T214" s="25">
        <v>0</v>
      </c>
      <c r="U214" s="25">
        <v>0</v>
      </c>
      <c r="V214" s="38">
        <f t="shared" si="174"/>
        <v>0</v>
      </c>
      <c r="W214" s="25">
        <v>0</v>
      </c>
      <c r="X214" s="25">
        <v>0</v>
      </c>
      <c r="Y214" s="25">
        <v>0</v>
      </c>
      <c r="Z214" s="38">
        <f t="shared" si="175"/>
        <v>0</v>
      </c>
      <c r="AA214" s="25">
        <v>0</v>
      </c>
      <c r="AB214" s="25">
        <v>0</v>
      </c>
      <c r="AC214" s="25">
        <v>0</v>
      </c>
      <c r="AD214" s="36">
        <f t="shared" si="154"/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46"/>
      <c r="AL214" s="46"/>
      <c r="AM214" s="46"/>
    </row>
    <row r="215" spans="1:39" s="60" customFormat="1" ht="63" customHeight="1" x14ac:dyDescent="0.25">
      <c r="A215" s="12"/>
      <c r="B215" s="70" t="s">
        <v>221</v>
      </c>
      <c r="C215" s="32">
        <v>0</v>
      </c>
      <c r="D215" s="32">
        <v>0</v>
      </c>
      <c r="E215" s="36">
        <f t="shared" si="171"/>
        <v>1</v>
      </c>
      <c r="F215" s="15">
        <v>0</v>
      </c>
      <c r="G215" s="15">
        <v>1</v>
      </c>
      <c r="H215" s="15">
        <v>0</v>
      </c>
      <c r="I215" s="15">
        <v>0</v>
      </c>
      <c r="J215" s="15">
        <v>0</v>
      </c>
      <c r="K215" s="15">
        <v>0</v>
      </c>
      <c r="L215" s="36">
        <f t="shared" si="172"/>
        <v>0</v>
      </c>
      <c r="M215" s="15">
        <v>0</v>
      </c>
      <c r="N215" s="15">
        <v>0</v>
      </c>
      <c r="O215" s="15">
        <v>0</v>
      </c>
      <c r="P215" s="15">
        <v>0</v>
      </c>
      <c r="Q215" s="46"/>
      <c r="R215" s="38">
        <f t="shared" si="173"/>
        <v>0</v>
      </c>
      <c r="S215" s="25">
        <v>0</v>
      </c>
      <c r="T215" s="25">
        <v>0</v>
      </c>
      <c r="U215" s="25">
        <v>0</v>
      </c>
      <c r="V215" s="38">
        <f t="shared" si="174"/>
        <v>0</v>
      </c>
      <c r="W215" s="25">
        <v>0</v>
      </c>
      <c r="X215" s="25">
        <v>0</v>
      </c>
      <c r="Y215" s="25">
        <v>0</v>
      </c>
      <c r="Z215" s="38">
        <f t="shared" si="175"/>
        <v>0</v>
      </c>
      <c r="AA215" s="25">
        <v>0</v>
      </c>
      <c r="AB215" s="25">
        <v>0</v>
      </c>
      <c r="AC215" s="25">
        <v>0</v>
      </c>
      <c r="AD215" s="36">
        <f t="shared" si="154"/>
        <v>0</v>
      </c>
      <c r="AE215" s="25">
        <v>0</v>
      </c>
      <c r="AF215" s="25">
        <v>0</v>
      </c>
      <c r="AG215" s="25">
        <v>0</v>
      </c>
      <c r="AH215" s="25">
        <v>0</v>
      </c>
      <c r="AI215" s="25">
        <v>0</v>
      </c>
      <c r="AJ215" s="25">
        <v>0</v>
      </c>
      <c r="AK215" s="46"/>
      <c r="AL215" s="46"/>
      <c r="AM215" s="46"/>
    </row>
    <row r="216" spans="1:39" s="60" customFormat="1" ht="79.5" customHeight="1" x14ac:dyDescent="0.25">
      <c r="A216" s="12"/>
      <c r="B216" s="70" t="s">
        <v>222</v>
      </c>
      <c r="C216" s="32">
        <v>0</v>
      </c>
      <c r="D216" s="32">
        <v>0</v>
      </c>
      <c r="E216" s="36">
        <f t="shared" si="171"/>
        <v>1</v>
      </c>
      <c r="F216" s="15">
        <v>0</v>
      </c>
      <c r="G216" s="15">
        <v>1</v>
      </c>
      <c r="H216" s="15">
        <v>0</v>
      </c>
      <c r="I216" s="15">
        <v>0</v>
      </c>
      <c r="J216" s="15">
        <v>0</v>
      </c>
      <c r="K216" s="15">
        <v>0</v>
      </c>
      <c r="L216" s="36">
        <f t="shared" si="172"/>
        <v>0</v>
      </c>
      <c r="M216" s="15">
        <v>0</v>
      </c>
      <c r="N216" s="15">
        <v>0</v>
      </c>
      <c r="O216" s="15">
        <v>0</v>
      </c>
      <c r="P216" s="15">
        <v>0</v>
      </c>
      <c r="Q216" s="46"/>
      <c r="R216" s="38">
        <f t="shared" si="173"/>
        <v>0</v>
      </c>
      <c r="S216" s="25">
        <v>0</v>
      </c>
      <c r="T216" s="25">
        <v>0</v>
      </c>
      <c r="U216" s="25">
        <v>0</v>
      </c>
      <c r="V216" s="38">
        <f t="shared" si="174"/>
        <v>0</v>
      </c>
      <c r="W216" s="25">
        <v>0</v>
      </c>
      <c r="X216" s="25">
        <v>0</v>
      </c>
      <c r="Y216" s="25">
        <v>0</v>
      </c>
      <c r="Z216" s="38">
        <f t="shared" si="175"/>
        <v>0</v>
      </c>
      <c r="AA216" s="25">
        <v>0</v>
      </c>
      <c r="AB216" s="25">
        <v>0</v>
      </c>
      <c r="AC216" s="25">
        <v>0</v>
      </c>
      <c r="AD216" s="36">
        <f t="shared" si="154"/>
        <v>0</v>
      </c>
      <c r="AE216" s="25">
        <v>0</v>
      </c>
      <c r="AF216" s="25">
        <v>0</v>
      </c>
      <c r="AG216" s="25">
        <v>0</v>
      </c>
      <c r="AH216" s="25">
        <v>0</v>
      </c>
      <c r="AI216" s="25">
        <v>0</v>
      </c>
      <c r="AJ216" s="25">
        <v>0</v>
      </c>
      <c r="AK216" s="46"/>
      <c r="AL216" s="46"/>
      <c r="AM216" s="46"/>
    </row>
    <row r="217" spans="1:39" ht="71.25" x14ac:dyDescent="0.25">
      <c r="A217" s="16" t="s">
        <v>207</v>
      </c>
      <c r="B217" s="17" t="s">
        <v>223</v>
      </c>
      <c r="C217" s="18"/>
      <c r="D217" s="18">
        <f t="shared" ref="D217:P217" si="176">D219+D220+D221+D222+D223+D226</f>
        <v>1</v>
      </c>
      <c r="E217" s="18">
        <f t="shared" si="171"/>
        <v>6</v>
      </c>
      <c r="F217" s="19">
        <f t="shared" si="176"/>
        <v>1</v>
      </c>
      <c r="G217" s="19">
        <f t="shared" si="176"/>
        <v>5</v>
      </c>
      <c r="H217" s="19">
        <f t="shared" si="176"/>
        <v>0</v>
      </c>
      <c r="I217" s="19">
        <f t="shared" si="176"/>
        <v>0</v>
      </c>
      <c r="J217" s="19">
        <f t="shared" si="176"/>
        <v>1</v>
      </c>
      <c r="K217" s="19">
        <f t="shared" si="176"/>
        <v>0</v>
      </c>
      <c r="L217" s="18">
        <f t="shared" si="172"/>
        <v>0</v>
      </c>
      <c r="M217" s="19">
        <f t="shared" si="176"/>
        <v>0</v>
      </c>
      <c r="N217" s="19">
        <f t="shared" si="176"/>
        <v>0</v>
      </c>
      <c r="O217" s="19">
        <f t="shared" si="176"/>
        <v>0</v>
      </c>
      <c r="P217" s="19">
        <f t="shared" si="176"/>
        <v>0</v>
      </c>
      <c r="Q217" s="19"/>
      <c r="R217" s="20">
        <f>R219+R220+R221+R222+R223+R226</f>
        <v>88.4</v>
      </c>
      <c r="S217" s="20">
        <f t="shared" ref="S217:AJ217" si="177">S219+S220+S221+S222+S223+S226</f>
        <v>0</v>
      </c>
      <c r="T217" s="20">
        <f t="shared" si="177"/>
        <v>86.4</v>
      </c>
      <c r="U217" s="20">
        <f t="shared" si="177"/>
        <v>2</v>
      </c>
      <c r="V217" s="20">
        <f>V219+V220+V221+V222+V223+V226</f>
        <v>44.2</v>
      </c>
      <c r="W217" s="20">
        <f t="shared" si="177"/>
        <v>0</v>
      </c>
      <c r="X217" s="20">
        <f t="shared" si="177"/>
        <v>43.2</v>
      </c>
      <c r="Y217" s="20">
        <f t="shared" si="177"/>
        <v>1</v>
      </c>
      <c r="Z217" s="20">
        <f>Z219+Z220+Z221+Z222+Z223+Z226</f>
        <v>44.2</v>
      </c>
      <c r="AA217" s="20">
        <f t="shared" si="177"/>
        <v>0</v>
      </c>
      <c r="AB217" s="20">
        <f t="shared" si="177"/>
        <v>43.2</v>
      </c>
      <c r="AC217" s="20">
        <f t="shared" si="177"/>
        <v>0</v>
      </c>
      <c r="AD217" s="21">
        <f t="shared" si="154"/>
        <v>0</v>
      </c>
      <c r="AE217" s="21">
        <f t="shared" si="177"/>
        <v>0</v>
      </c>
      <c r="AF217" s="21">
        <f t="shared" si="177"/>
        <v>0</v>
      </c>
      <c r="AG217" s="21">
        <f t="shared" si="177"/>
        <v>0</v>
      </c>
      <c r="AH217" s="21">
        <f t="shared" si="177"/>
        <v>0</v>
      </c>
      <c r="AI217" s="21">
        <f t="shared" si="177"/>
        <v>0</v>
      </c>
      <c r="AJ217" s="21">
        <f t="shared" si="177"/>
        <v>0</v>
      </c>
      <c r="AK217" s="19"/>
      <c r="AL217" s="19"/>
      <c r="AM217" s="19"/>
    </row>
    <row r="218" spans="1:39" ht="19.5" customHeight="1" x14ac:dyDescent="0.25">
      <c r="A218" s="12" t="s">
        <v>210</v>
      </c>
      <c r="B218" s="30" t="s">
        <v>44</v>
      </c>
      <c r="C218" s="31"/>
      <c r="D218" s="31"/>
      <c r="E218" s="31"/>
      <c r="F218" s="15"/>
      <c r="G218" s="15"/>
      <c r="H218" s="15"/>
      <c r="I218" s="15"/>
      <c r="J218" s="15"/>
      <c r="K218" s="15"/>
      <c r="L218" s="31"/>
      <c r="M218" s="15"/>
      <c r="N218" s="15"/>
      <c r="O218" s="15"/>
      <c r="P218" s="15"/>
      <c r="Q218" s="1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15"/>
      <c r="AL218" s="15"/>
      <c r="AM218" s="15"/>
    </row>
    <row r="219" spans="1:39" ht="97.5" customHeight="1" x14ac:dyDescent="0.25">
      <c r="A219" s="12" t="s">
        <v>207</v>
      </c>
      <c r="B219" s="70" t="s">
        <v>224</v>
      </c>
      <c r="C219" s="32">
        <v>0</v>
      </c>
      <c r="D219" s="32">
        <v>0</v>
      </c>
      <c r="E219" s="36">
        <f t="shared" ref="E219:E228" si="178">SUM(F219:I219)</f>
        <v>1</v>
      </c>
      <c r="F219" s="15">
        <v>0</v>
      </c>
      <c r="G219" s="15">
        <v>1</v>
      </c>
      <c r="H219" s="15">
        <v>0</v>
      </c>
      <c r="I219" s="15">
        <v>0</v>
      </c>
      <c r="J219" s="15">
        <v>0</v>
      </c>
      <c r="K219" s="15">
        <v>0</v>
      </c>
      <c r="L219" s="36">
        <f t="shared" ref="L219:L228" si="179">SUM(M219:P219)</f>
        <v>0</v>
      </c>
      <c r="M219" s="15">
        <v>0</v>
      </c>
      <c r="N219" s="15">
        <v>0</v>
      </c>
      <c r="O219" s="15">
        <v>0</v>
      </c>
      <c r="P219" s="15">
        <v>0</v>
      </c>
      <c r="Q219" s="15"/>
      <c r="R219" s="38">
        <f t="shared" ref="R219:R222" si="180">SUM(S219:U219)</f>
        <v>0</v>
      </c>
      <c r="S219" s="25">
        <v>0</v>
      </c>
      <c r="T219" s="25">
        <v>0</v>
      </c>
      <c r="U219" s="25">
        <v>0</v>
      </c>
      <c r="V219" s="38">
        <f t="shared" ref="V219:V222" si="181">SUM(W219:Y219)</f>
        <v>0</v>
      </c>
      <c r="W219" s="25">
        <v>0</v>
      </c>
      <c r="X219" s="25">
        <v>0</v>
      </c>
      <c r="Y219" s="25">
        <v>0</v>
      </c>
      <c r="Z219" s="38">
        <f t="shared" ref="Z219:Z222" si="182">SUM(AA219:AC219)</f>
        <v>0</v>
      </c>
      <c r="AA219" s="25">
        <v>0</v>
      </c>
      <c r="AB219" s="25">
        <v>0</v>
      </c>
      <c r="AC219" s="25">
        <v>0</v>
      </c>
      <c r="AD219" s="53">
        <f t="shared" si="154"/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15"/>
      <c r="AL219" s="15"/>
      <c r="AM219" s="15"/>
    </row>
    <row r="220" spans="1:39" ht="113.25" customHeight="1" x14ac:dyDescent="0.25">
      <c r="A220" s="12" t="s">
        <v>207</v>
      </c>
      <c r="B220" s="70" t="s">
        <v>225</v>
      </c>
      <c r="C220" s="32">
        <v>0</v>
      </c>
      <c r="D220" s="32">
        <v>0</v>
      </c>
      <c r="E220" s="36">
        <f t="shared" si="178"/>
        <v>1</v>
      </c>
      <c r="F220" s="15">
        <v>0</v>
      </c>
      <c r="G220" s="15">
        <v>1</v>
      </c>
      <c r="H220" s="15">
        <v>0</v>
      </c>
      <c r="I220" s="15">
        <v>0</v>
      </c>
      <c r="J220" s="15">
        <v>0</v>
      </c>
      <c r="K220" s="15">
        <v>0</v>
      </c>
      <c r="L220" s="36">
        <f t="shared" si="179"/>
        <v>0</v>
      </c>
      <c r="M220" s="15">
        <v>0</v>
      </c>
      <c r="N220" s="15">
        <v>0</v>
      </c>
      <c r="O220" s="15">
        <v>0</v>
      </c>
      <c r="P220" s="15">
        <v>0</v>
      </c>
      <c r="Q220" s="15"/>
      <c r="R220" s="38">
        <f t="shared" si="180"/>
        <v>0</v>
      </c>
      <c r="S220" s="25">
        <v>0</v>
      </c>
      <c r="T220" s="25">
        <v>0</v>
      </c>
      <c r="U220" s="25">
        <v>0</v>
      </c>
      <c r="V220" s="38">
        <f t="shared" si="181"/>
        <v>0</v>
      </c>
      <c r="W220" s="25">
        <v>0</v>
      </c>
      <c r="X220" s="25">
        <v>0</v>
      </c>
      <c r="Y220" s="25">
        <v>0</v>
      </c>
      <c r="Z220" s="38">
        <f t="shared" si="182"/>
        <v>0</v>
      </c>
      <c r="AA220" s="25">
        <v>0</v>
      </c>
      <c r="AB220" s="25">
        <v>0</v>
      </c>
      <c r="AC220" s="25">
        <v>0</v>
      </c>
      <c r="AD220" s="53">
        <f t="shared" si="154"/>
        <v>0</v>
      </c>
      <c r="AE220" s="25">
        <v>0</v>
      </c>
      <c r="AF220" s="25">
        <v>0</v>
      </c>
      <c r="AG220" s="25">
        <v>0</v>
      </c>
      <c r="AH220" s="25">
        <v>0</v>
      </c>
      <c r="AI220" s="25">
        <v>0</v>
      </c>
      <c r="AJ220" s="25">
        <v>0</v>
      </c>
      <c r="AK220" s="15"/>
      <c r="AL220" s="15"/>
      <c r="AM220" s="15"/>
    </row>
    <row r="221" spans="1:39" ht="110.25" customHeight="1" x14ac:dyDescent="0.25">
      <c r="A221" s="12"/>
      <c r="B221" s="72" t="s">
        <v>226</v>
      </c>
      <c r="C221" s="40">
        <v>0</v>
      </c>
      <c r="D221" s="40">
        <v>0</v>
      </c>
      <c r="E221" s="36">
        <f t="shared" si="178"/>
        <v>1</v>
      </c>
      <c r="F221" s="15">
        <v>0</v>
      </c>
      <c r="G221" s="15">
        <v>1</v>
      </c>
      <c r="H221" s="15">
        <v>0</v>
      </c>
      <c r="I221" s="15">
        <v>0</v>
      </c>
      <c r="J221" s="15">
        <v>0</v>
      </c>
      <c r="K221" s="15">
        <v>0</v>
      </c>
      <c r="L221" s="36">
        <f t="shared" si="179"/>
        <v>0</v>
      </c>
      <c r="M221" s="15">
        <v>0</v>
      </c>
      <c r="N221" s="15">
        <v>0</v>
      </c>
      <c r="O221" s="15">
        <v>0</v>
      </c>
      <c r="P221" s="15">
        <v>0</v>
      </c>
      <c r="Q221" s="15"/>
      <c r="R221" s="38">
        <f t="shared" si="180"/>
        <v>0</v>
      </c>
      <c r="S221" s="25">
        <v>0</v>
      </c>
      <c r="T221" s="25">
        <v>0</v>
      </c>
      <c r="U221" s="25">
        <v>0</v>
      </c>
      <c r="V221" s="38">
        <f t="shared" si="181"/>
        <v>0</v>
      </c>
      <c r="W221" s="25">
        <v>0</v>
      </c>
      <c r="X221" s="25">
        <v>0</v>
      </c>
      <c r="Y221" s="25">
        <v>0</v>
      </c>
      <c r="Z221" s="38">
        <f t="shared" si="182"/>
        <v>0</v>
      </c>
      <c r="AA221" s="25">
        <v>0</v>
      </c>
      <c r="AB221" s="25">
        <v>0</v>
      </c>
      <c r="AC221" s="25">
        <v>0</v>
      </c>
      <c r="AD221" s="53">
        <f t="shared" si="154"/>
        <v>0</v>
      </c>
      <c r="AE221" s="25">
        <v>0</v>
      </c>
      <c r="AF221" s="25">
        <v>0</v>
      </c>
      <c r="AG221" s="25">
        <v>0</v>
      </c>
      <c r="AH221" s="25">
        <v>0</v>
      </c>
      <c r="AI221" s="25">
        <v>0</v>
      </c>
      <c r="AJ221" s="25">
        <v>0</v>
      </c>
      <c r="AK221" s="15"/>
      <c r="AL221" s="15"/>
      <c r="AM221" s="15"/>
    </row>
    <row r="222" spans="1:39" ht="83.25" customHeight="1" x14ac:dyDescent="0.25">
      <c r="A222" s="111" t="s">
        <v>207</v>
      </c>
      <c r="B222" s="70" t="s">
        <v>227</v>
      </c>
      <c r="C222" s="32">
        <v>0</v>
      </c>
      <c r="D222" s="32">
        <v>0</v>
      </c>
      <c r="E222" s="36">
        <f t="shared" si="178"/>
        <v>1</v>
      </c>
      <c r="F222" s="15">
        <v>0</v>
      </c>
      <c r="G222" s="72">
        <v>1</v>
      </c>
      <c r="H222" s="94">
        <v>0</v>
      </c>
      <c r="I222" s="72"/>
      <c r="J222" s="94">
        <v>0</v>
      </c>
      <c r="K222" s="15">
        <v>0</v>
      </c>
      <c r="L222" s="36">
        <f t="shared" si="179"/>
        <v>0</v>
      </c>
      <c r="M222" s="15">
        <v>0</v>
      </c>
      <c r="N222" s="15">
        <v>0</v>
      </c>
      <c r="O222" s="15">
        <v>0</v>
      </c>
      <c r="P222" s="15">
        <v>0</v>
      </c>
      <c r="Q222" s="15"/>
      <c r="R222" s="38">
        <f t="shared" si="180"/>
        <v>0</v>
      </c>
      <c r="S222" s="25">
        <v>0</v>
      </c>
      <c r="T222" s="25">
        <v>0</v>
      </c>
      <c r="U222" s="25">
        <v>0</v>
      </c>
      <c r="V222" s="38">
        <f t="shared" si="181"/>
        <v>0</v>
      </c>
      <c r="W222" s="25">
        <v>0</v>
      </c>
      <c r="X222" s="25">
        <v>0</v>
      </c>
      <c r="Y222" s="25">
        <v>0</v>
      </c>
      <c r="Z222" s="38">
        <f t="shared" si="182"/>
        <v>0</v>
      </c>
      <c r="AA222" s="25">
        <v>0</v>
      </c>
      <c r="AB222" s="25">
        <v>0</v>
      </c>
      <c r="AC222" s="25">
        <v>0</v>
      </c>
      <c r="AD222" s="53">
        <f t="shared" si="154"/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15"/>
      <c r="AL222" s="15"/>
      <c r="AM222" s="15"/>
    </row>
    <row r="223" spans="1:39" ht="85.5" customHeight="1" x14ac:dyDescent="0.25">
      <c r="A223" s="43" t="s">
        <v>207</v>
      </c>
      <c r="B223" s="35" t="s">
        <v>228</v>
      </c>
      <c r="C223" s="36"/>
      <c r="D223" s="36">
        <f t="shared" ref="D223:P223" si="183">D224+D225</f>
        <v>1</v>
      </c>
      <c r="E223" s="36">
        <f t="shared" si="178"/>
        <v>1</v>
      </c>
      <c r="F223" s="37">
        <f t="shared" si="183"/>
        <v>1</v>
      </c>
      <c r="G223" s="37">
        <f t="shared" si="183"/>
        <v>0</v>
      </c>
      <c r="H223" s="37">
        <f t="shared" si="183"/>
        <v>0</v>
      </c>
      <c r="I223" s="37">
        <f t="shared" si="183"/>
        <v>0</v>
      </c>
      <c r="J223" s="37">
        <f t="shared" si="183"/>
        <v>1</v>
      </c>
      <c r="K223" s="37">
        <f t="shared" si="183"/>
        <v>0</v>
      </c>
      <c r="L223" s="36">
        <f t="shared" si="179"/>
        <v>0</v>
      </c>
      <c r="M223" s="37">
        <f t="shared" si="183"/>
        <v>0</v>
      </c>
      <c r="N223" s="37">
        <f t="shared" si="183"/>
        <v>0</v>
      </c>
      <c r="O223" s="37">
        <f t="shared" si="183"/>
        <v>0</v>
      </c>
      <c r="P223" s="37">
        <f t="shared" si="183"/>
        <v>0</v>
      </c>
      <c r="Q223" s="37"/>
      <c r="R223" s="38">
        <f>R224+R225</f>
        <v>88.4</v>
      </c>
      <c r="S223" s="38">
        <f t="shared" ref="S223:AB223" si="184">S224+S225</f>
        <v>0</v>
      </c>
      <c r="T223" s="38">
        <f t="shared" si="184"/>
        <v>86.4</v>
      </c>
      <c r="U223" s="38">
        <f t="shared" si="184"/>
        <v>2</v>
      </c>
      <c r="V223" s="38">
        <f>V224+V225</f>
        <v>44.2</v>
      </c>
      <c r="W223" s="38">
        <f t="shared" si="184"/>
        <v>0</v>
      </c>
      <c r="X223" s="38">
        <f t="shared" si="184"/>
        <v>43.2</v>
      </c>
      <c r="Y223" s="38">
        <f t="shared" si="184"/>
        <v>1</v>
      </c>
      <c r="Z223" s="38">
        <f>Z224+Z225</f>
        <v>44.2</v>
      </c>
      <c r="AA223" s="38">
        <f t="shared" si="184"/>
        <v>0</v>
      </c>
      <c r="AB223" s="38">
        <f t="shared" si="184"/>
        <v>43.2</v>
      </c>
      <c r="AC223" s="38"/>
      <c r="AD223" s="53">
        <f t="shared" si="154"/>
        <v>0</v>
      </c>
      <c r="AE223" s="38">
        <f t="shared" ref="AE223:AJ223" si="185">AE224+AE225</f>
        <v>0</v>
      </c>
      <c r="AF223" s="38">
        <f t="shared" si="185"/>
        <v>0</v>
      </c>
      <c r="AG223" s="38">
        <f t="shared" si="185"/>
        <v>0</v>
      </c>
      <c r="AH223" s="38">
        <f t="shared" si="185"/>
        <v>0</v>
      </c>
      <c r="AI223" s="38">
        <f t="shared" si="185"/>
        <v>0</v>
      </c>
      <c r="AJ223" s="38">
        <f t="shared" si="185"/>
        <v>0</v>
      </c>
      <c r="AK223" s="37"/>
      <c r="AL223" s="37"/>
      <c r="AM223" s="37"/>
    </row>
    <row r="224" spans="1:39" s="60" customFormat="1" ht="126" customHeight="1" x14ac:dyDescent="0.25">
      <c r="A224" s="12" t="s">
        <v>207</v>
      </c>
      <c r="B224" s="70" t="s">
        <v>348</v>
      </c>
      <c r="C224" s="32">
        <v>1</v>
      </c>
      <c r="D224" s="32">
        <v>1</v>
      </c>
      <c r="E224" s="36">
        <f t="shared" si="178"/>
        <v>0</v>
      </c>
      <c r="F224" s="46">
        <v>0</v>
      </c>
      <c r="G224" s="46">
        <v>0</v>
      </c>
      <c r="H224" s="46">
        <v>0</v>
      </c>
      <c r="I224" s="46">
        <v>0</v>
      </c>
      <c r="J224" s="46">
        <v>1</v>
      </c>
      <c r="K224" s="46">
        <v>0</v>
      </c>
      <c r="L224" s="36">
        <f t="shared" si="179"/>
        <v>0</v>
      </c>
      <c r="M224" s="46">
        <v>0</v>
      </c>
      <c r="N224" s="46">
        <v>0</v>
      </c>
      <c r="O224" s="46">
        <v>0</v>
      </c>
      <c r="P224" s="46">
        <v>0</v>
      </c>
      <c r="Q224" s="70" t="s">
        <v>420</v>
      </c>
      <c r="R224" s="38">
        <f t="shared" ref="R224:R225" si="186">SUM(S224:U224)</f>
        <v>88.4</v>
      </c>
      <c r="S224" s="41">
        <v>0</v>
      </c>
      <c r="T224" s="41">
        <v>86.4</v>
      </c>
      <c r="U224" s="41">
        <v>2</v>
      </c>
      <c r="V224" s="38">
        <f t="shared" ref="V224:V225" si="187">SUM(W224:Y224)</f>
        <v>44.2</v>
      </c>
      <c r="W224" s="41">
        <v>0</v>
      </c>
      <c r="X224" s="41">
        <v>43.2</v>
      </c>
      <c r="Y224" s="41">
        <v>1</v>
      </c>
      <c r="Z224" s="38">
        <f t="shared" ref="Z224:Z225" si="188">SUM(AA224:AC224)</f>
        <v>44.2</v>
      </c>
      <c r="AA224" s="41">
        <v>0</v>
      </c>
      <c r="AB224" s="41">
        <v>43.2</v>
      </c>
      <c r="AC224" s="41">
        <v>1</v>
      </c>
      <c r="AD224" s="53">
        <f t="shared" si="154"/>
        <v>0</v>
      </c>
      <c r="AE224" s="41">
        <v>0</v>
      </c>
      <c r="AF224" s="41">
        <v>0</v>
      </c>
      <c r="AG224" s="41">
        <v>0</v>
      </c>
      <c r="AH224" s="41">
        <v>0</v>
      </c>
      <c r="AI224" s="41">
        <v>0</v>
      </c>
      <c r="AJ224" s="41">
        <v>0</v>
      </c>
      <c r="AK224" s="70" t="s">
        <v>421</v>
      </c>
      <c r="AL224" s="46" t="s">
        <v>355</v>
      </c>
      <c r="AM224" s="70" t="s">
        <v>424</v>
      </c>
    </row>
    <row r="225" spans="1:39" s="60" customFormat="1" ht="141" customHeight="1" x14ac:dyDescent="0.25">
      <c r="A225" s="111" t="s">
        <v>207</v>
      </c>
      <c r="B225" s="70" t="s">
        <v>349</v>
      </c>
      <c r="C225" s="32">
        <v>0</v>
      </c>
      <c r="D225" s="32">
        <v>0</v>
      </c>
      <c r="E225" s="36">
        <f t="shared" si="178"/>
        <v>1</v>
      </c>
      <c r="F225" s="72">
        <v>1</v>
      </c>
      <c r="G225" s="94">
        <v>0</v>
      </c>
      <c r="H225" s="94">
        <v>0</v>
      </c>
      <c r="I225" s="94">
        <v>0</v>
      </c>
      <c r="J225" s="46">
        <v>0</v>
      </c>
      <c r="K225" s="46">
        <v>0</v>
      </c>
      <c r="L225" s="36">
        <f t="shared" si="179"/>
        <v>0</v>
      </c>
      <c r="M225" s="46">
        <v>0</v>
      </c>
      <c r="N225" s="46">
        <v>0</v>
      </c>
      <c r="O225" s="46">
        <v>0</v>
      </c>
      <c r="P225" s="46">
        <v>0</v>
      </c>
      <c r="Q225" s="46"/>
      <c r="R225" s="38">
        <f t="shared" si="186"/>
        <v>0</v>
      </c>
      <c r="S225" s="41">
        <v>0</v>
      </c>
      <c r="T225" s="41">
        <v>0</v>
      </c>
      <c r="U225" s="41">
        <v>0</v>
      </c>
      <c r="V225" s="38">
        <f t="shared" si="187"/>
        <v>0</v>
      </c>
      <c r="W225" s="41">
        <v>0</v>
      </c>
      <c r="X225" s="41">
        <v>0</v>
      </c>
      <c r="Y225" s="41">
        <v>0</v>
      </c>
      <c r="Z225" s="38">
        <f t="shared" si="188"/>
        <v>0</v>
      </c>
      <c r="AA225" s="41">
        <v>0</v>
      </c>
      <c r="AB225" s="41">
        <v>0</v>
      </c>
      <c r="AC225" s="41">
        <v>0</v>
      </c>
      <c r="AD225" s="53">
        <f t="shared" si="154"/>
        <v>0</v>
      </c>
      <c r="AE225" s="41">
        <v>0</v>
      </c>
      <c r="AF225" s="41">
        <v>0</v>
      </c>
      <c r="AG225" s="41">
        <v>0</v>
      </c>
      <c r="AH225" s="41">
        <v>0</v>
      </c>
      <c r="AI225" s="41">
        <v>0</v>
      </c>
      <c r="AJ225" s="41">
        <v>0</v>
      </c>
      <c r="AK225" s="46"/>
      <c r="AL225" s="46"/>
      <c r="AM225" s="46"/>
    </row>
    <row r="226" spans="1:39" ht="99" customHeight="1" x14ac:dyDescent="0.25">
      <c r="A226" s="111" t="s">
        <v>207</v>
      </c>
      <c r="B226" s="70" t="s">
        <v>229</v>
      </c>
      <c r="C226" s="32">
        <v>0</v>
      </c>
      <c r="D226" s="32">
        <v>0</v>
      </c>
      <c r="E226" s="36">
        <f t="shared" si="178"/>
        <v>1</v>
      </c>
      <c r="F226" s="94">
        <v>0</v>
      </c>
      <c r="G226" s="72">
        <v>1</v>
      </c>
      <c r="H226" s="94">
        <v>0</v>
      </c>
      <c r="I226" s="72"/>
      <c r="J226" s="15">
        <v>0</v>
      </c>
      <c r="K226" s="15">
        <v>0</v>
      </c>
      <c r="L226" s="36">
        <f t="shared" si="179"/>
        <v>0</v>
      </c>
      <c r="M226" s="15">
        <v>0</v>
      </c>
      <c r="N226" s="15">
        <v>0</v>
      </c>
      <c r="O226" s="15">
        <v>0</v>
      </c>
      <c r="P226" s="15">
        <v>0</v>
      </c>
      <c r="Q226" s="15"/>
      <c r="R226" s="38">
        <f>SUM(S226:U226)</f>
        <v>0</v>
      </c>
      <c r="S226" s="25">
        <v>0</v>
      </c>
      <c r="T226" s="25">
        <v>0</v>
      </c>
      <c r="U226" s="25">
        <v>0</v>
      </c>
      <c r="V226" s="38">
        <f>SUM(W226:Y226)</f>
        <v>0</v>
      </c>
      <c r="W226" s="25">
        <v>0</v>
      </c>
      <c r="X226" s="25">
        <v>0</v>
      </c>
      <c r="Y226" s="25">
        <v>0</v>
      </c>
      <c r="Z226" s="38">
        <f>SUM(AA226:AC226)</f>
        <v>0</v>
      </c>
      <c r="AA226" s="25">
        <v>0</v>
      </c>
      <c r="AB226" s="25">
        <v>0</v>
      </c>
      <c r="AC226" s="25">
        <v>0</v>
      </c>
      <c r="AD226" s="53">
        <f t="shared" si="154"/>
        <v>0</v>
      </c>
      <c r="AE226" s="25">
        <v>0</v>
      </c>
      <c r="AF226" s="25">
        <v>0</v>
      </c>
      <c r="AG226" s="25">
        <v>0</v>
      </c>
      <c r="AH226" s="25">
        <v>0</v>
      </c>
      <c r="AI226" s="25">
        <v>0</v>
      </c>
      <c r="AJ226" s="25">
        <v>0</v>
      </c>
      <c r="AK226" s="15"/>
      <c r="AL226" s="15"/>
      <c r="AM226" s="15"/>
    </row>
    <row r="227" spans="1:39" ht="28.5" x14ac:dyDescent="0.25">
      <c r="A227" s="16" t="s">
        <v>207</v>
      </c>
      <c r="B227" s="17" t="s">
        <v>105</v>
      </c>
      <c r="C227" s="18"/>
      <c r="D227" s="18"/>
      <c r="E227" s="18">
        <f t="shared" si="178"/>
        <v>0</v>
      </c>
      <c r="F227" s="19"/>
      <c r="G227" s="19"/>
      <c r="H227" s="19"/>
      <c r="I227" s="19"/>
      <c r="J227" s="19"/>
      <c r="K227" s="19"/>
      <c r="L227" s="18">
        <f t="shared" si="179"/>
        <v>0</v>
      </c>
      <c r="M227" s="19"/>
      <c r="N227" s="19"/>
      <c r="O227" s="19"/>
      <c r="P227" s="19"/>
      <c r="Q227" s="19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1">
        <f t="shared" si="154"/>
        <v>0</v>
      </c>
      <c r="AE227" s="20"/>
      <c r="AF227" s="20"/>
      <c r="AG227" s="20"/>
      <c r="AH227" s="20"/>
      <c r="AI227" s="20"/>
      <c r="AJ227" s="20"/>
      <c r="AK227" s="19"/>
      <c r="AL227" s="19"/>
      <c r="AM227" s="19"/>
    </row>
    <row r="228" spans="1:39" ht="81" customHeight="1" x14ac:dyDescent="0.25">
      <c r="A228" s="6" t="s">
        <v>230</v>
      </c>
      <c r="B228" s="7" t="s">
        <v>231</v>
      </c>
      <c r="C228" s="26">
        <f>IF(D228&gt;0,1,0)</f>
        <v>0</v>
      </c>
      <c r="D228" s="26">
        <f t="shared" ref="D228:P228" si="189">D230+D234+D235</f>
        <v>0</v>
      </c>
      <c r="E228" s="26">
        <f t="shared" si="178"/>
        <v>2</v>
      </c>
      <c r="F228" s="11">
        <f t="shared" si="189"/>
        <v>1</v>
      </c>
      <c r="G228" s="11">
        <f t="shared" si="189"/>
        <v>1</v>
      </c>
      <c r="H228" s="11">
        <f t="shared" si="189"/>
        <v>0</v>
      </c>
      <c r="I228" s="11">
        <f t="shared" si="189"/>
        <v>0</v>
      </c>
      <c r="J228" s="11">
        <f t="shared" si="189"/>
        <v>0</v>
      </c>
      <c r="K228" s="11">
        <f t="shared" si="189"/>
        <v>0</v>
      </c>
      <c r="L228" s="26">
        <f t="shared" si="179"/>
        <v>0</v>
      </c>
      <c r="M228" s="11">
        <f t="shared" si="189"/>
        <v>0</v>
      </c>
      <c r="N228" s="11">
        <f t="shared" si="189"/>
        <v>0</v>
      </c>
      <c r="O228" s="11">
        <f t="shared" si="189"/>
        <v>0</v>
      </c>
      <c r="P228" s="11">
        <f t="shared" si="189"/>
        <v>0</v>
      </c>
      <c r="Q228" s="11"/>
      <c r="R228" s="28">
        <f>R230+R234+R235</f>
        <v>0</v>
      </c>
      <c r="S228" s="28">
        <f t="shared" ref="S228:AJ228" si="190">S230+S234+S235</f>
        <v>0</v>
      </c>
      <c r="T228" s="28">
        <f t="shared" si="190"/>
        <v>0</v>
      </c>
      <c r="U228" s="28">
        <f t="shared" si="190"/>
        <v>0</v>
      </c>
      <c r="V228" s="28">
        <f>V230+V234+V235</f>
        <v>0</v>
      </c>
      <c r="W228" s="28">
        <f t="shared" si="190"/>
        <v>0</v>
      </c>
      <c r="X228" s="28">
        <f t="shared" si="190"/>
        <v>0</v>
      </c>
      <c r="Y228" s="28">
        <f t="shared" si="190"/>
        <v>0</v>
      </c>
      <c r="Z228" s="28">
        <f>Z230+Z234+Z235</f>
        <v>0</v>
      </c>
      <c r="AA228" s="28">
        <f t="shared" si="190"/>
        <v>0</v>
      </c>
      <c r="AB228" s="28">
        <f t="shared" si="190"/>
        <v>0</v>
      </c>
      <c r="AC228" s="28">
        <f t="shared" si="190"/>
        <v>0</v>
      </c>
      <c r="AD228" s="49">
        <f t="shared" si="154"/>
        <v>0</v>
      </c>
      <c r="AE228" s="49">
        <f t="shared" si="190"/>
        <v>0</v>
      </c>
      <c r="AF228" s="49">
        <f t="shared" si="190"/>
        <v>0</v>
      </c>
      <c r="AG228" s="49">
        <f t="shared" si="190"/>
        <v>0</v>
      </c>
      <c r="AH228" s="49">
        <f t="shared" si="190"/>
        <v>0</v>
      </c>
      <c r="AI228" s="49">
        <f t="shared" si="190"/>
        <v>0</v>
      </c>
      <c r="AJ228" s="49">
        <f t="shared" si="190"/>
        <v>0</v>
      </c>
      <c r="AK228" s="11"/>
      <c r="AL228" s="11"/>
      <c r="AM228" s="11"/>
    </row>
    <row r="229" spans="1:39" ht="15" customHeight="1" x14ac:dyDescent="0.25">
      <c r="A229" s="12" t="s">
        <v>230</v>
      </c>
      <c r="B229" s="13" t="s">
        <v>42</v>
      </c>
      <c r="C229" s="14"/>
      <c r="D229" s="14"/>
      <c r="E229" s="14"/>
      <c r="F229" s="15"/>
      <c r="G229" s="15"/>
      <c r="H229" s="15"/>
      <c r="I229" s="15"/>
      <c r="J229" s="15"/>
      <c r="K229" s="15"/>
      <c r="L229" s="14"/>
      <c r="M229" s="15"/>
      <c r="N229" s="15"/>
      <c r="O229" s="15"/>
      <c r="P229" s="15"/>
      <c r="Q229" s="1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15"/>
      <c r="AL229" s="15"/>
      <c r="AM229" s="15"/>
    </row>
    <row r="230" spans="1:39" ht="33" customHeight="1" x14ac:dyDescent="0.25">
      <c r="A230" s="16" t="s">
        <v>230</v>
      </c>
      <c r="B230" s="17" t="s">
        <v>232</v>
      </c>
      <c r="C230" s="18"/>
      <c r="D230" s="18">
        <f t="shared" ref="D230:P230" si="191">D232+D233</f>
        <v>0</v>
      </c>
      <c r="E230" s="18">
        <f>SUM(F230:I230)</f>
        <v>2</v>
      </c>
      <c r="F230" s="19">
        <f t="shared" si="191"/>
        <v>1</v>
      </c>
      <c r="G230" s="19">
        <f t="shared" si="191"/>
        <v>1</v>
      </c>
      <c r="H230" s="19">
        <f t="shared" si="191"/>
        <v>0</v>
      </c>
      <c r="I230" s="19">
        <f t="shared" si="191"/>
        <v>0</v>
      </c>
      <c r="J230" s="19">
        <f t="shared" si="191"/>
        <v>0</v>
      </c>
      <c r="K230" s="19">
        <f t="shared" si="191"/>
        <v>0</v>
      </c>
      <c r="L230" s="18">
        <f>SUM(M230:P230)</f>
        <v>0</v>
      </c>
      <c r="M230" s="19">
        <f t="shared" si="191"/>
        <v>0</v>
      </c>
      <c r="N230" s="19">
        <f t="shared" si="191"/>
        <v>0</v>
      </c>
      <c r="O230" s="19">
        <f t="shared" si="191"/>
        <v>0</v>
      </c>
      <c r="P230" s="19">
        <f t="shared" si="191"/>
        <v>0</v>
      </c>
      <c r="Q230" s="19"/>
      <c r="R230" s="20">
        <f>R232+R233</f>
        <v>0</v>
      </c>
      <c r="S230" s="20">
        <f t="shared" ref="S230:AJ230" si="192">S232+S233</f>
        <v>0</v>
      </c>
      <c r="T230" s="20">
        <f t="shared" si="192"/>
        <v>0</v>
      </c>
      <c r="U230" s="20">
        <f t="shared" si="192"/>
        <v>0</v>
      </c>
      <c r="V230" s="20">
        <f>V232+V233</f>
        <v>0</v>
      </c>
      <c r="W230" s="20">
        <f t="shared" si="192"/>
        <v>0</v>
      </c>
      <c r="X230" s="20">
        <f t="shared" si="192"/>
        <v>0</v>
      </c>
      <c r="Y230" s="20">
        <f t="shared" si="192"/>
        <v>0</v>
      </c>
      <c r="Z230" s="20">
        <f>Z232+Z233</f>
        <v>0</v>
      </c>
      <c r="AA230" s="20">
        <f t="shared" si="192"/>
        <v>0</v>
      </c>
      <c r="AB230" s="20">
        <f t="shared" si="192"/>
        <v>0</v>
      </c>
      <c r="AC230" s="20">
        <f t="shared" si="192"/>
        <v>0</v>
      </c>
      <c r="AD230" s="21">
        <f t="shared" si="154"/>
        <v>0</v>
      </c>
      <c r="AE230" s="21">
        <f t="shared" si="192"/>
        <v>0</v>
      </c>
      <c r="AF230" s="21">
        <f t="shared" si="192"/>
        <v>0</v>
      </c>
      <c r="AG230" s="21">
        <f t="shared" si="192"/>
        <v>0</v>
      </c>
      <c r="AH230" s="21">
        <f t="shared" si="192"/>
        <v>0</v>
      </c>
      <c r="AI230" s="21">
        <f t="shared" si="192"/>
        <v>0</v>
      </c>
      <c r="AJ230" s="21">
        <f t="shared" si="192"/>
        <v>0</v>
      </c>
      <c r="AK230" s="19"/>
      <c r="AL230" s="19"/>
      <c r="AM230" s="19"/>
    </row>
    <row r="231" spans="1:39" ht="19.5" customHeight="1" x14ac:dyDescent="0.25">
      <c r="A231" s="12" t="s">
        <v>233</v>
      </c>
      <c r="B231" s="30" t="s">
        <v>44</v>
      </c>
      <c r="C231" s="31"/>
      <c r="D231" s="31"/>
      <c r="E231" s="31"/>
      <c r="F231" s="15"/>
      <c r="G231" s="15"/>
      <c r="H231" s="15"/>
      <c r="I231" s="15"/>
      <c r="J231" s="15"/>
      <c r="K231" s="15"/>
      <c r="L231" s="31"/>
      <c r="M231" s="15"/>
      <c r="N231" s="15"/>
      <c r="O231" s="15"/>
      <c r="P231" s="15"/>
      <c r="Q231" s="1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15"/>
      <c r="AL231" s="15"/>
      <c r="AM231" s="15"/>
    </row>
    <row r="232" spans="1:39" ht="81" customHeight="1" x14ac:dyDescent="0.25">
      <c r="A232" s="12" t="s">
        <v>230</v>
      </c>
      <c r="B232" s="70" t="s">
        <v>234</v>
      </c>
      <c r="C232" s="32">
        <v>0</v>
      </c>
      <c r="D232" s="32">
        <v>0</v>
      </c>
      <c r="E232" s="36">
        <f t="shared" ref="E232:E236" si="193">SUM(F232:I232)</f>
        <v>1</v>
      </c>
      <c r="F232" s="15">
        <v>1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36">
        <f t="shared" ref="L232:L236" si="194">SUM(M232:P232)</f>
        <v>0</v>
      </c>
      <c r="M232" s="15">
        <v>0</v>
      </c>
      <c r="N232" s="15">
        <v>0</v>
      </c>
      <c r="O232" s="15">
        <v>0</v>
      </c>
      <c r="P232" s="15">
        <v>0</v>
      </c>
      <c r="Q232" s="15"/>
      <c r="R232" s="38">
        <f t="shared" ref="R232:R233" si="195">SUM(S232:U232)</f>
        <v>0</v>
      </c>
      <c r="S232" s="25">
        <v>0</v>
      </c>
      <c r="T232" s="25">
        <v>0</v>
      </c>
      <c r="U232" s="25">
        <v>0</v>
      </c>
      <c r="V232" s="38">
        <f t="shared" ref="V232:V233" si="196">SUM(W232:Y232)</f>
        <v>0</v>
      </c>
      <c r="W232" s="25">
        <v>0</v>
      </c>
      <c r="X232" s="25">
        <v>0</v>
      </c>
      <c r="Y232" s="25">
        <v>0</v>
      </c>
      <c r="Z232" s="38">
        <f t="shared" ref="Z232:Z233" si="197">SUM(AA232:AC232)</f>
        <v>0</v>
      </c>
      <c r="AA232" s="25">
        <v>0</v>
      </c>
      <c r="AB232" s="25">
        <v>0</v>
      </c>
      <c r="AC232" s="25">
        <v>0</v>
      </c>
      <c r="AD232" s="53">
        <f t="shared" si="154"/>
        <v>0</v>
      </c>
      <c r="AE232" s="25">
        <v>0</v>
      </c>
      <c r="AF232" s="25">
        <v>0</v>
      </c>
      <c r="AG232" s="25">
        <v>0</v>
      </c>
      <c r="AH232" s="25">
        <v>0</v>
      </c>
      <c r="AI232" s="25">
        <v>0</v>
      </c>
      <c r="AJ232" s="25">
        <v>0</v>
      </c>
      <c r="AK232" s="15"/>
      <c r="AL232" s="15"/>
      <c r="AM232" s="15"/>
    </row>
    <row r="233" spans="1:39" ht="48.75" customHeight="1" x14ac:dyDescent="0.25">
      <c r="A233" s="12" t="s">
        <v>230</v>
      </c>
      <c r="B233" s="70" t="s">
        <v>235</v>
      </c>
      <c r="C233" s="32">
        <v>0</v>
      </c>
      <c r="D233" s="32">
        <v>0</v>
      </c>
      <c r="E233" s="36">
        <f t="shared" si="193"/>
        <v>1</v>
      </c>
      <c r="F233" s="15">
        <v>0</v>
      </c>
      <c r="G233" s="15">
        <v>1</v>
      </c>
      <c r="H233" s="15">
        <v>0</v>
      </c>
      <c r="I233" s="15">
        <v>0</v>
      </c>
      <c r="J233" s="15">
        <v>0</v>
      </c>
      <c r="K233" s="15">
        <v>0</v>
      </c>
      <c r="L233" s="36">
        <f t="shared" si="194"/>
        <v>0</v>
      </c>
      <c r="M233" s="15">
        <v>0</v>
      </c>
      <c r="N233" s="15">
        <v>0</v>
      </c>
      <c r="O233" s="15">
        <v>0</v>
      </c>
      <c r="P233" s="15">
        <v>0</v>
      </c>
      <c r="Q233" s="15"/>
      <c r="R233" s="38">
        <f t="shared" si="195"/>
        <v>0</v>
      </c>
      <c r="S233" s="25">
        <v>0</v>
      </c>
      <c r="T233" s="25">
        <v>0</v>
      </c>
      <c r="U233" s="25">
        <v>0</v>
      </c>
      <c r="V233" s="38">
        <f t="shared" si="196"/>
        <v>0</v>
      </c>
      <c r="W233" s="25">
        <v>0</v>
      </c>
      <c r="X233" s="25">
        <v>0</v>
      </c>
      <c r="Y233" s="25">
        <v>0</v>
      </c>
      <c r="Z233" s="38">
        <f t="shared" si="197"/>
        <v>0</v>
      </c>
      <c r="AA233" s="25">
        <v>0</v>
      </c>
      <c r="AB233" s="25">
        <v>0</v>
      </c>
      <c r="AC233" s="25">
        <v>0</v>
      </c>
      <c r="AD233" s="53">
        <f t="shared" si="154"/>
        <v>0</v>
      </c>
      <c r="AE233" s="25">
        <v>0</v>
      </c>
      <c r="AF233" s="25">
        <v>0</v>
      </c>
      <c r="AG233" s="25">
        <v>0</v>
      </c>
      <c r="AH233" s="25">
        <v>0</v>
      </c>
      <c r="AI233" s="25">
        <v>0</v>
      </c>
      <c r="AJ233" s="25">
        <v>0</v>
      </c>
      <c r="AK233" s="15"/>
      <c r="AL233" s="15"/>
      <c r="AM233" s="15"/>
    </row>
    <row r="234" spans="1:39" ht="28.5" x14ac:dyDescent="0.25">
      <c r="A234" s="16" t="s">
        <v>230</v>
      </c>
      <c r="B234" s="17" t="s">
        <v>236</v>
      </c>
      <c r="C234" s="18"/>
      <c r="D234" s="18"/>
      <c r="E234" s="18">
        <f t="shared" si="193"/>
        <v>0</v>
      </c>
      <c r="F234" s="19"/>
      <c r="G234" s="19"/>
      <c r="H234" s="19"/>
      <c r="I234" s="19"/>
      <c r="J234" s="19"/>
      <c r="K234" s="19"/>
      <c r="L234" s="18">
        <f t="shared" si="194"/>
        <v>0</v>
      </c>
      <c r="M234" s="19"/>
      <c r="N234" s="19"/>
      <c r="O234" s="19"/>
      <c r="P234" s="19"/>
      <c r="Q234" s="19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1">
        <f t="shared" si="154"/>
        <v>0</v>
      </c>
      <c r="AE234" s="20"/>
      <c r="AF234" s="20"/>
      <c r="AG234" s="20"/>
      <c r="AH234" s="20"/>
      <c r="AI234" s="20"/>
      <c r="AJ234" s="20"/>
      <c r="AK234" s="19"/>
      <c r="AL234" s="19"/>
      <c r="AM234" s="19"/>
    </row>
    <row r="235" spans="1:39" ht="50.25" customHeight="1" x14ac:dyDescent="0.25">
      <c r="A235" s="16" t="s">
        <v>230</v>
      </c>
      <c r="B235" s="17" t="s">
        <v>237</v>
      </c>
      <c r="C235" s="18"/>
      <c r="D235" s="18"/>
      <c r="E235" s="18">
        <f t="shared" si="193"/>
        <v>0</v>
      </c>
      <c r="F235" s="19"/>
      <c r="G235" s="19"/>
      <c r="H235" s="19"/>
      <c r="I235" s="19"/>
      <c r="J235" s="19"/>
      <c r="K235" s="19"/>
      <c r="L235" s="18">
        <f t="shared" si="194"/>
        <v>0</v>
      </c>
      <c r="M235" s="19"/>
      <c r="N235" s="19"/>
      <c r="O235" s="19"/>
      <c r="P235" s="19"/>
      <c r="Q235" s="19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1">
        <f t="shared" si="154"/>
        <v>0</v>
      </c>
      <c r="AE235" s="20"/>
      <c r="AF235" s="20"/>
      <c r="AG235" s="20"/>
      <c r="AH235" s="20"/>
      <c r="AI235" s="20"/>
      <c r="AJ235" s="20"/>
      <c r="AK235" s="19"/>
      <c r="AL235" s="19"/>
      <c r="AM235" s="19"/>
    </row>
    <row r="236" spans="1:39" ht="115.5" customHeight="1" x14ac:dyDescent="0.25">
      <c r="A236" s="6" t="s">
        <v>238</v>
      </c>
      <c r="B236" s="7" t="s">
        <v>239</v>
      </c>
      <c r="C236" s="26">
        <f>IF(D236&gt;0,1,0)</f>
        <v>0</v>
      </c>
      <c r="D236" s="26">
        <f t="shared" ref="D236:P236" si="198">D238+D239+D240+D241+D244+D247+D250</f>
        <v>0</v>
      </c>
      <c r="E236" s="26">
        <f t="shared" si="193"/>
        <v>3</v>
      </c>
      <c r="F236" s="11">
        <f t="shared" si="198"/>
        <v>0</v>
      </c>
      <c r="G236" s="11">
        <f t="shared" si="198"/>
        <v>2</v>
      </c>
      <c r="H236" s="11">
        <f t="shared" si="198"/>
        <v>1</v>
      </c>
      <c r="I236" s="11">
        <f t="shared" si="198"/>
        <v>0</v>
      </c>
      <c r="J236" s="11">
        <f t="shared" si="198"/>
        <v>0</v>
      </c>
      <c r="K236" s="11">
        <f t="shared" si="198"/>
        <v>0</v>
      </c>
      <c r="L236" s="26">
        <f t="shared" si="194"/>
        <v>0</v>
      </c>
      <c r="M236" s="11">
        <f t="shared" si="198"/>
        <v>0</v>
      </c>
      <c r="N236" s="11">
        <f t="shared" si="198"/>
        <v>0</v>
      </c>
      <c r="O236" s="11">
        <f t="shared" si="198"/>
        <v>0</v>
      </c>
      <c r="P236" s="11">
        <f t="shared" si="198"/>
        <v>0</v>
      </c>
      <c r="Q236" s="11"/>
      <c r="R236" s="28">
        <f>R238+R239+R240+R241+R244+R247+R250</f>
        <v>0</v>
      </c>
      <c r="S236" s="28">
        <f t="shared" ref="S236:AJ236" si="199">S238+S239+S240+S241+S244+S247+S250</f>
        <v>0</v>
      </c>
      <c r="T236" s="28">
        <f t="shared" si="199"/>
        <v>0</v>
      </c>
      <c r="U236" s="28">
        <f t="shared" si="199"/>
        <v>0</v>
      </c>
      <c r="V236" s="28">
        <f>V238+V239+V240+V241+V244+V247+V250</f>
        <v>0</v>
      </c>
      <c r="W236" s="28">
        <f t="shared" si="199"/>
        <v>0</v>
      </c>
      <c r="X236" s="28">
        <f t="shared" si="199"/>
        <v>0</v>
      </c>
      <c r="Y236" s="28">
        <f t="shared" si="199"/>
        <v>0</v>
      </c>
      <c r="Z236" s="28">
        <f>Z238+Z239+Z240+Z241+Z244+Z247+Z250</f>
        <v>0</v>
      </c>
      <c r="AA236" s="28">
        <f t="shared" si="199"/>
        <v>0</v>
      </c>
      <c r="AB236" s="28">
        <f t="shared" si="199"/>
        <v>0</v>
      </c>
      <c r="AC236" s="28">
        <f t="shared" si="199"/>
        <v>0</v>
      </c>
      <c r="AD236" s="49">
        <f t="shared" si="154"/>
        <v>0</v>
      </c>
      <c r="AE236" s="49">
        <f t="shared" si="199"/>
        <v>0</v>
      </c>
      <c r="AF236" s="49">
        <f t="shared" si="199"/>
        <v>0</v>
      </c>
      <c r="AG236" s="49">
        <f t="shared" si="199"/>
        <v>0</v>
      </c>
      <c r="AH236" s="49">
        <f t="shared" si="199"/>
        <v>0</v>
      </c>
      <c r="AI236" s="49">
        <f t="shared" si="199"/>
        <v>0</v>
      </c>
      <c r="AJ236" s="49">
        <f t="shared" si="199"/>
        <v>0</v>
      </c>
      <c r="AK236" s="11"/>
      <c r="AL236" s="11"/>
      <c r="AM236" s="11"/>
    </row>
    <row r="237" spans="1:39" ht="15" customHeight="1" x14ac:dyDescent="0.25">
      <c r="A237" s="12" t="s">
        <v>238</v>
      </c>
      <c r="B237" s="13" t="s">
        <v>42</v>
      </c>
      <c r="C237" s="14"/>
      <c r="D237" s="14"/>
      <c r="E237" s="14"/>
      <c r="F237" s="15"/>
      <c r="G237" s="15"/>
      <c r="H237" s="15"/>
      <c r="I237" s="15"/>
      <c r="J237" s="15"/>
      <c r="K237" s="15"/>
      <c r="L237" s="14"/>
      <c r="M237" s="15"/>
      <c r="N237" s="15"/>
      <c r="O237" s="15"/>
      <c r="P237" s="15"/>
      <c r="Q237" s="1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15"/>
      <c r="AL237" s="15"/>
      <c r="AM237" s="15"/>
    </row>
    <row r="238" spans="1:39" ht="28.5" x14ac:dyDescent="0.25">
      <c r="A238" s="16" t="s">
        <v>238</v>
      </c>
      <c r="B238" s="17" t="s">
        <v>240</v>
      </c>
      <c r="C238" s="18"/>
      <c r="D238" s="18"/>
      <c r="E238" s="18"/>
      <c r="F238" s="19"/>
      <c r="G238" s="19"/>
      <c r="H238" s="19"/>
      <c r="I238" s="19"/>
      <c r="J238" s="19"/>
      <c r="K238" s="19"/>
      <c r="L238" s="18"/>
      <c r="M238" s="19"/>
      <c r="N238" s="19"/>
      <c r="O238" s="19"/>
      <c r="P238" s="19"/>
      <c r="Q238" s="19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19"/>
      <c r="AL238" s="19"/>
      <c r="AM238" s="19"/>
    </row>
    <row r="239" spans="1:39" ht="33.75" customHeight="1" x14ac:dyDescent="0.25">
      <c r="A239" s="16" t="s">
        <v>238</v>
      </c>
      <c r="B239" s="17" t="s">
        <v>241</v>
      </c>
      <c r="C239" s="18"/>
      <c r="D239" s="18"/>
      <c r="E239" s="18"/>
      <c r="F239" s="19"/>
      <c r="G239" s="19"/>
      <c r="H239" s="19"/>
      <c r="I239" s="19"/>
      <c r="J239" s="19"/>
      <c r="K239" s="19"/>
      <c r="L239" s="18"/>
      <c r="M239" s="19"/>
      <c r="N239" s="19"/>
      <c r="O239" s="19"/>
      <c r="P239" s="19"/>
      <c r="Q239" s="19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19"/>
      <c r="AL239" s="19"/>
      <c r="AM239" s="19"/>
    </row>
    <row r="240" spans="1:39" ht="42.75" x14ac:dyDescent="0.25">
      <c r="A240" s="16" t="s">
        <v>238</v>
      </c>
      <c r="B240" s="17" t="s">
        <v>242</v>
      </c>
      <c r="C240" s="18"/>
      <c r="D240" s="18"/>
      <c r="E240" s="18"/>
      <c r="F240" s="19"/>
      <c r="G240" s="19"/>
      <c r="H240" s="19"/>
      <c r="I240" s="19"/>
      <c r="J240" s="19"/>
      <c r="K240" s="19"/>
      <c r="L240" s="18"/>
      <c r="M240" s="19"/>
      <c r="N240" s="19"/>
      <c r="O240" s="19"/>
      <c r="P240" s="19"/>
      <c r="Q240" s="19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19"/>
      <c r="AL240" s="19"/>
      <c r="AM240" s="19"/>
    </row>
    <row r="241" spans="1:39" ht="28.5" x14ac:dyDescent="0.25">
      <c r="A241" s="16" t="s">
        <v>238</v>
      </c>
      <c r="B241" s="17" t="s">
        <v>243</v>
      </c>
      <c r="C241" s="18"/>
      <c r="D241" s="18">
        <f t="shared" ref="D241:P241" si="200">D243</f>
        <v>0</v>
      </c>
      <c r="E241" s="18">
        <f>SUM(F241:I241)</f>
        <v>1</v>
      </c>
      <c r="F241" s="19">
        <f t="shared" si="200"/>
        <v>0</v>
      </c>
      <c r="G241" s="19">
        <f t="shared" si="200"/>
        <v>1</v>
      </c>
      <c r="H241" s="19">
        <f t="shared" si="200"/>
        <v>0</v>
      </c>
      <c r="I241" s="19">
        <f t="shared" si="200"/>
        <v>0</v>
      </c>
      <c r="J241" s="19">
        <f t="shared" si="200"/>
        <v>0</v>
      </c>
      <c r="K241" s="19">
        <f t="shared" si="200"/>
        <v>0</v>
      </c>
      <c r="L241" s="18">
        <f>SUM(M241:P241)</f>
        <v>0</v>
      </c>
      <c r="M241" s="19">
        <f t="shared" si="200"/>
        <v>0</v>
      </c>
      <c r="N241" s="19">
        <f t="shared" si="200"/>
        <v>0</v>
      </c>
      <c r="O241" s="19">
        <f t="shared" si="200"/>
        <v>0</v>
      </c>
      <c r="P241" s="19">
        <f t="shared" si="200"/>
        <v>0</v>
      </c>
      <c r="Q241" s="19"/>
      <c r="R241" s="20">
        <f>R243</f>
        <v>0</v>
      </c>
      <c r="S241" s="20">
        <f t="shared" ref="S241:AJ241" si="201">S243</f>
        <v>0</v>
      </c>
      <c r="T241" s="20">
        <f t="shared" si="201"/>
        <v>0</v>
      </c>
      <c r="U241" s="20">
        <f t="shared" si="201"/>
        <v>0</v>
      </c>
      <c r="V241" s="20">
        <f>V243</f>
        <v>0</v>
      </c>
      <c r="W241" s="20">
        <f t="shared" si="201"/>
        <v>0</v>
      </c>
      <c r="X241" s="20">
        <f t="shared" si="201"/>
        <v>0</v>
      </c>
      <c r="Y241" s="20">
        <f t="shared" si="201"/>
        <v>0</v>
      </c>
      <c r="Z241" s="20">
        <f>Z243</f>
        <v>0</v>
      </c>
      <c r="AA241" s="20">
        <f t="shared" si="201"/>
        <v>0</v>
      </c>
      <c r="AB241" s="20">
        <f t="shared" si="201"/>
        <v>0</v>
      </c>
      <c r="AC241" s="20">
        <f t="shared" si="201"/>
        <v>0</v>
      </c>
      <c r="AD241" s="21">
        <f t="shared" ref="AD241:AD304" si="202">SUM(AE241:AJ241)</f>
        <v>0</v>
      </c>
      <c r="AE241" s="21">
        <f t="shared" si="201"/>
        <v>0</v>
      </c>
      <c r="AF241" s="21">
        <f t="shared" si="201"/>
        <v>0</v>
      </c>
      <c r="AG241" s="21">
        <f t="shared" si="201"/>
        <v>0</v>
      </c>
      <c r="AH241" s="21">
        <f t="shared" si="201"/>
        <v>0</v>
      </c>
      <c r="AI241" s="21">
        <f t="shared" si="201"/>
        <v>0</v>
      </c>
      <c r="AJ241" s="21">
        <f t="shared" si="201"/>
        <v>0</v>
      </c>
      <c r="AK241" s="19"/>
      <c r="AL241" s="19"/>
      <c r="AM241" s="19"/>
    </row>
    <row r="242" spans="1:39" x14ac:dyDescent="0.25">
      <c r="A242" s="16" t="s">
        <v>238</v>
      </c>
      <c r="B242" s="54" t="s">
        <v>44</v>
      </c>
      <c r="C242" s="55"/>
      <c r="D242" s="55"/>
      <c r="E242" s="55"/>
      <c r="F242" s="55"/>
      <c r="G242" s="56"/>
      <c r="H242" s="56"/>
      <c r="I242" s="56"/>
      <c r="J242" s="56"/>
      <c r="K242" s="56"/>
      <c r="L242" s="55"/>
      <c r="M242" s="56"/>
      <c r="N242" s="46"/>
      <c r="O242" s="46"/>
      <c r="P242" s="46"/>
      <c r="Q242" s="46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6"/>
      <c r="AL242" s="46"/>
      <c r="AM242" s="46"/>
    </row>
    <row r="243" spans="1:39" ht="120" x14ac:dyDescent="0.25">
      <c r="A243" s="16" t="s">
        <v>238</v>
      </c>
      <c r="B243" s="22" t="s">
        <v>244</v>
      </c>
      <c r="C243" s="23">
        <v>0</v>
      </c>
      <c r="D243" s="23">
        <v>0</v>
      </c>
      <c r="E243" s="80">
        <f t="shared" ref="E243:E244" si="203">SUM(F243:I243)</f>
        <v>1</v>
      </c>
      <c r="F243" s="46">
        <v>0</v>
      </c>
      <c r="G243" s="46">
        <v>1</v>
      </c>
      <c r="H243" s="46">
        <v>0</v>
      </c>
      <c r="I243" s="46">
        <v>0</v>
      </c>
      <c r="J243" s="46">
        <v>0</v>
      </c>
      <c r="K243" s="46">
        <v>0</v>
      </c>
      <c r="L243" s="80">
        <f t="shared" ref="L243:L244" si="204">SUM(M243:P243)</f>
        <v>0</v>
      </c>
      <c r="M243" s="46">
        <v>0</v>
      </c>
      <c r="N243" s="46">
        <v>0</v>
      </c>
      <c r="O243" s="46">
        <v>0</v>
      </c>
      <c r="P243" s="46">
        <v>0</v>
      </c>
      <c r="Q243" s="46"/>
      <c r="R243" s="38">
        <f t="shared" ref="R243" si="205">SUM(S243:U243)</f>
        <v>0</v>
      </c>
      <c r="S243" s="41">
        <v>0</v>
      </c>
      <c r="T243" s="41">
        <v>0</v>
      </c>
      <c r="U243" s="41">
        <v>0</v>
      </c>
      <c r="V243" s="38">
        <f t="shared" ref="V243" si="206">SUM(W243:Y243)</f>
        <v>0</v>
      </c>
      <c r="W243" s="41">
        <v>0</v>
      </c>
      <c r="X243" s="41">
        <v>0</v>
      </c>
      <c r="Y243" s="41">
        <v>0</v>
      </c>
      <c r="Z243" s="38">
        <f t="shared" ref="Z243" si="207">SUM(AA243:AC243)</f>
        <v>0</v>
      </c>
      <c r="AA243" s="41">
        <v>0</v>
      </c>
      <c r="AB243" s="41">
        <v>0</v>
      </c>
      <c r="AC243" s="41">
        <v>0</v>
      </c>
      <c r="AD243" s="53">
        <f t="shared" si="202"/>
        <v>0</v>
      </c>
      <c r="AE243" s="41">
        <v>0</v>
      </c>
      <c r="AF243" s="41">
        <v>0</v>
      </c>
      <c r="AG243" s="41">
        <v>0</v>
      </c>
      <c r="AH243" s="41">
        <v>0</v>
      </c>
      <c r="AI243" s="41">
        <v>0</v>
      </c>
      <c r="AJ243" s="41">
        <v>0</v>
      </c>
      <c r="AK243" s="46"/>
      <c r="AL243" s="46"/>
      <c r="AM243" s="46"/>
    </row>
    <row r="244" spans="1:39" ht="28.5" x14ac:dyDescent="0.25">
      <c r="A244" s="16" t="s">
        <v>238</v>
      </c>
      <c r="B244" s="17" t="s">
        <v>245</v>
      </c>
      <c r="C244" s="18"/>
      <c r="D244" s="18">
        <f t="shared" ref="D244:P244" si="208">D246</f>
        <v>0</v>
      </c>
      <c r="E244" s="18">
        <f t="shared" si="203"/>
        <v>1</v>
      </c>
      <c r="F244" s="19">
        <f t="shared" si="208"/>
        <v>0</v>
      </c>
      <c r="G244" s="19">
        <f t="shared" si="208"/>
        <v>0</v>
      </c>
      <c r="H244" s="19">
        <f t="shared" si="208"/>
        <v>1</v>
      </c>
      <c r="I244" s="19">
        <f t="shared" si="208"/>
        <v>0</v>
      </c>
      <c r="J244" s="19">
        <f t="shared" si="208"/>
        <v>0</v>
      </c>
      <c r="K244" s="19">
        <f t="shared" si="208"/>
        <v>0</v>
      </c>
      <c r="L244" s="18">
        <f t="shared" si="204"/>
        <v>0</v>
      </c>
      <c r="M244" s="19">
        <f t="shared" si="208"/>
        <v>0</v>
      </c>
      <c r="N244" s="19">
        <f t="shared" si="208"/>
        <v>0</v>
      </c>
      <c r="O244" s="19">
        <f t="shared" si="208"/>
        <v>0</v>
      </c>
      <c r="P244" s="19">
        <f t="shared" si="208"/>
        <v>0</v>
      </c>
      <c r="Q244" s="19"/>
      <c r="R244" s="20">
        <f>R246</f>
        <v>0</v>
      </c>
      <c r="S244" s="20">
        <f t="shared" ref="S244:AJ244" si="209">S246</f>
        <v>0</v>
      </c>
      <c r="T244" s="20">
        <f t="shared" si="209"/>
        <v>0</v>
      </c>
      <c r="U244" s="20">
        <f t="shared" si="209"/>
        <v>0</v>
      </c>
      <c r="V244" s="20">
        <f>V246</f>
        <v>0</v>
      </c>
      <c r="W244" s="20">
        <f t="shared" si="209"/>
        <v>0</v>
      </c>
      <c r="X244" s="20">
        <f t="shared" si="209"/>
        <v>0</v>
      </c>
      <c r="Y244" s="20">
        <f t="shared" si="209"/>
        <v>0</v>
      </c>
      <c r="Z244" s="20">
        <f>Z246</f>
        <v>0</v>
      </c>
      <c r="AA244" s="20">
        <f t="shared" si="209"/>
        <v>0</v>
      </c>
      <c r="AB244" s="20">
        <f t="shared" si="209"/>
        <v>0</v>
      </c>
      <c r="AC244" s="20">
        <f t="shared" si="209"/>
        <v>0</v>
      </c>
      <c r="AD244" s="21">
        <f t="shared" si="202"/>
        <v>0</v>
      </c>
      <c r="AE244" s="21">
        <f t="shared" si="209"/>
        <v>0</v>
      </c>
      <c r="AF244" s="21">
        <f t="shared" si="209"/>
        <v>0</v>
      </c>
      <c r="AG244" s="21">
        <f t="shared" si="209"/>
        <v>0</v>
      </c>
      <c r="AH244" s="21">
        <f t="shared" si="209"/>
        <v>0</v>
      </c>
      <c r="AI244" s="21">
        <f t="shared" si="209"/>
        <v>0</v>
      </c>
      <c r="AJ244" s="21">
        <f t="shared" si="209"/>
        <v>0</v>
      </c>
      <c r="AK244" s="19"/>
      <c r="AL244" s="19"/>
      <c r="AM244" s="19"/>
    </row>
    <row r="245" spans="1:39" ht="19.5" customHeight="1" x14ac:dyDescent="0.25">
      <c r="A245" s="12" t="s">
        <v>246</v>
      </c>
      <c r="B245" s="30" t="s">
        <v>44</v>
      </c>
      <c r="C245" s="31"/>
      <c r="D245" s="31"/>
      <c r="E245" s="31"/>
      <c r="F245" s="15"/>
      <c r="G245" s="15"/>
      <c r="H245" s="15"/>
      <c r="I245" s="15"/>
      <c r="J245" s="15"/>
      <c r="K245" s="15"/>
      <c r="L245" s="31"/>
      <c r="M245" s="15"/>
      <c r="N245" s="15"/>
      <c r="O245" s="15"/>
      <c r="P245" s="15"/>
      <c r="Q245" s="1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15"/>
      <c r="AL245" s="15"/>
      <c r="AM245" s="15"/>
    </row>
    <row r="246" spans="1:39" s="60" customFormat="1" ht="94.5" customHeight="1" x14ac:dyDescent="0.25">
      <c r="A246" s="111" t="s">
        <v>238</v>
      </c>
      <c r="B246" s="70" t="s">
        <v>247</v>
      </c>
      <c r="C246" s="32">
        <v>0</v>
      </c>
      <c r="D246" s="32">
        <v>0</v>
      </c>
      <c r="E246" s="36">
        <f t="shared" ref="E246:E247" si="210">SUM(F246:I246)</f>
        <v>1</v>
      </c>
      <c r="F246" s="46">
        <v>0</v>
      </c>
      <c r="G246" s="46">
        <v>0</v>
      </c>
      <c r="H246" s="72">
        <v>1</v>
      </c>
      <c r="I246" s="46">
        <v>0</v>
      </c>
      <c r="J246" s="46">
        <v>0</v>
      </c>
      <c r="K246" s="46">
        <v>0</v>
      </c>
      <c r="L246" s="36">
        <f t="shared" ref="L246:L247" si="211">SUM(M246:P246)</f>
        <v>0</v>
      </c>
      <c r="M246" s="46">
        <v>0</v>
      </c>
      <c r="N246" s="46">
        <v>0</v>
      </c>
      <c r="O246" s="46">
        <v>0</v>
      </c>
      <c r="P246" s="46">
        <v>0</v>
      </c>
      <c r="Q246" s="46"/>
      <c r="R246" s="38"/>
      <c r="S246" s="41">
        <v>0</v>
      </c>
      <c r="T246" s="41">
        <v>0</v>
      </c>
      <c r="U246" s="41">
        <v>0</v>
      </c>
      <c r="V246" s="38">
        <f t="shared" ref="V246" si="212">SUM(W246:Y246)</f>
        <v>0</v>
      </c>
      <c r="W246" s="41">
        <v>0</v>
      </c>
      <c r="X246" s="41">
        <v>0</v>
      </c>
      <c r="Y246" s="41">
        <v>0</v>
      </c>
      <c r="Z246" s="38">
        <f t="shared" ref="Z246" si="213">SUM(AA246:AC246)</f>
        <v>0</v>
      </c>
      <c r="AA246" s="41">
        <v>0</v>
      </c>
      <c r="AB246" s="41">
        <v>0</v>
      </c>
      <c r="AC246" s="41">
        <v>0</v>
      </c>
      <c r="AD246" s="53">
        <f t="shared" si="202"/>
        <v>0</v>
      </c>
      <c r="AE246" s="41">
        <v>0</v>
      </c>
      <c r="AF246" s="41">
        <v>0</v>
      </c>
      <c r="AG246" s="41">
        <v>0</v>
      </c>
      <c r="AH246" s="41">
        <v>0</v>
      </c>
      <c r="AI246" s="41">
        <v>0</v>
      </c>
      <c r="AJ246" s="41">
        <v>0</v>
      </c>
      <c r="AK246" s="46"/>
      <c r="AL246" s="46"/>
      <c r="AM246" s="46"/>
    </row>
    <row r="247" spans="1:39" x14ac:dyDescent="0.25">
      <c r="A247" s="16" t="s">
        <v>238</v>
      </c>
      <c r="B247" s="17" t="s">
        <v>248</v>
      </c>
      <c r="C247" s="18"/>
      <c r="D247" s="18">
        <f t="shared" ref="D247:P247" si="214">D249</f>
        <v>0</v>
      </c>
      <c r="E247" s="18">
        <f t="shared" si="210"/>
        <v>1</v>
      </c>
      <c r="F247" s="19">
        <f t="shared" si="214"/>
        <v>0</v>
      </c>
      <c r="G247" s="19">
        <f t="shared" si="214"/>
        <v>1</v>
      </c>
      <c r="H247" s="19">
        <f t="shared" si="214"/>
        <v>0</v>
      </c>
      <c r="I247" s="19">
        <f t="shared" si="214"/>
        <v>0</v>
      </c>
      <c r="J247" s="19">
        <f t="shared" si="214"/>
        <v>0</v>
      </c>
      <c r="K247" s="19">
        <f t="shared" si="214"/>
        <v>0</v>
      </c>
      <c r="L247" s="18">
        <f t="shared" si="211"/>
        <v>0</v>
      </c>
      <c r="M247" s="19">
        <f t="shared" si="214"/>
        <v>0</v>
      </c>
      <c r="N247" s="19">
        <f t="shared" si="214"/>
        <v>0</v>
      </c>
      <c r="O247" s="19">
        <f t="shared" si="214"/>
        <v>0</v>
      </c>
      <c r="P247" s="19">
        <f t="shared" si="214"/>
        <v>0</v>
      </c>
      <c r="Q247" s="19"/>
      <c r="R247" s="20">
        <f>R249</f>
        <v>0</v>
      </c>
      <c r="S247" s="20">
        <f t="shared" ref="S247:AJ247" si="215">S249</f>
        <v>0</v>
      </c>
      <c r="T247" s="20">
        <f t="shared" si="215"/>
        <v>0</v>
      </c>
      <c r="U247" s="20">
        <f t="shared" si="215"/>
        <v>0</v>
      </c>
      <c r="V247" s="20">
        <f>V249</f>
        <v>0</v>
      </c>
      <c r="W247" s="20">
        <f t="shared" si="215"/>
        <v>0</v>
      </c>
      <c r="X247" s="20">
        <f t="shared" si="215"/>
        <v>0</v>
      </c>
      <c r="Y247" s="20">
        <f t="shared" si="215"/>
        <v>0</v>
      </c>
      <c r="Z247" s="20">
        <f>Z249</f>
        <v>0</v>
      </c>
      <c r="AA247" s="20">
        <f t="shared" si="215"/>
        <v>0</v>
      </c>
      <c r="AB247" s="20">
        <f t="shared" si="215"/>
        <v>0</v>
      </c>
      <c r="AC247" s="20">
        <f t="shared" si="215"/>
        <v>0</v>
      </c>
      <c r="AD247" s="21">
        <f t="shared" si="202"/>
        <v>0</v>
      </c>
      <c r="AE247" s="21">
        <f t="shared" si="215"/>
        <v>0</v>
      </c>
      <c r="AF247" s="21">
        <f t="shared" si="215"/>
        <v>0</v>
      </c>
      <c r="AG247" s="21">
        <f t="shared" si="215"/>
        <v>0</v>
      </c>
      <c r="AH247" s="21">
        <f t="shared" si="215"/>
        <v>0</v>
      </c>
      <c r="AI247" s="21">
        <f t="shared" si="215"/>
        <v>0</v>
      </c>
      <c r="AJ247" s="21">
        <f t="shared" si="215"/>
        <v>0</v>
      </c>
      <c r="AK247" s="19"/>
      <c r="AL247" s="19"/>
      <c r="AM247" s="19"/>
    </row>
    <row r="248" spans="1:39" ht="19.5" customHeight="1" x14ac:dyDescent="0.25">
      <c r="A248" s="12" t="s">
        <v>246</v>
      </c>
      <c r="B248" s="30" t="s">
        <v>44</v>
      </c>
      <c r="C248" s="31"/>
      <c r="D248" s="31"/>
      <c r="E248" s="31"/>
      <c r="F248" s="15"/>
      <c r="G248" s="15"/>
      <c r="H248" s="15"/>
      <c r="I248" s="15"/>
      <c r="J248" s="15"/>
      <c r="K248" s="15"/>
      <c r="L248" s="31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</row>
    <row r="249" spans="1:39" ht="125.25" customHeight="1" x14ac:dyDescent="0.25">
      <c r="A249" s="12" t="s">
        <v>238</v>
      </c>
      <c r="B249" s="70" t="s">
        <v>249</v>
      </c>
      <c r="C249" s="32">
        <v>0</v>
      </c>
      <c r="D249" s="32">
        <v>0</v>
      </c>
      <c r="E249" s="36">
        <f t="shared" ref="E249:E251" si="216">SUM(F249:I249)</f>
        <v>1</v>
      </c>
      <c r="F249" s="15">
        <v>0</v>
      </c>
      <c r="G249" s="15">
        <v>1</v>
      </c>
      <c r="H249" s="15">
        <v>0</v>
      </c>
      <c r="I249" s="15">
        <v>0</v>
      </c>
      <c r="J249" s="15">
        <v>0</v>
      </c>
      <c r="K249" s="15">
        <v>0</v>
      </c>
      <c r="L249" s="36">
        <f t="shared" ref="L249:L251" si="217">SUM(M249:P249)</f>
        <v>0</v>
      </c>
      <c r="M249" s="15">
        <v>0</v>
      </c>
      <c r="N249" s="15">
        <v>0</v>
      </c>
      <c r="O249" s="15">
        <v>0</v>
      </c>
      <c r="P249" s="15">
        <v>0</v>
      </c>
      <c r="Q249" s="15"/>
      <c r="R249" s="38">
        <f t="shared" ref="R249" si="218">SUM(S249:U249)</f>
        <v>0</v>
      </c>
      <c r="S249" s="15">
        <v>0</v>
      </c>
      <c r="T249" s="15">
        <v>0</v>
      </c>
      <c r="U249" s="15">
        <v>0</v>
      </c>
      <c r="V249" s="38">
        <f t="shared" ref="V249" si="219">SUM(W249:Y249)</f>
        <v>0</v>
      </c>
      <c r="W249" s="15">
        <v>0</v>
      </c>
      <c r="X249" s="15">
        <v>0</v>
      </c>
      <c r="Y249" s="15">
        <v>0</v>
      </c>
      <c r="Z249" s="38">
        <f t="shared" ref="Z249" si="220">SUM(AA249:AC249)</f>
        <v>0</v>
      </c>
      <c r="AA249" s="15">
        <v>0</v>
      </c>
      <c r="AB249" s="15">
        <v>0</v>
      </c>
      <c r="AC249" s="15">
        <v>0</v>
      </c>
      <c r="AD249" s="37">
        <f t="shared" si="202"/>
        <v>0</v>
      </c>
      <c r="AE249" s="15">
        <v>0</v>
      </c>
      <c r="AF249" s="15">
        <v>0</v>
      </c>
      <c r="AG249" s="15">
        <v>0</v>
      </c>
      <c r="AH249" s="15">
        <v>0</v>
      </c>
      <c r="AI249" s="15">
        <v>0</v>
      </c>
      <c r="AJ249" s="15">
        <v>0</v>
      </c>
      <c r="AK249" s="15"/>
      <c r="AL249" s="15"/>
      <c r="AM249" s="15"/>
    </row>
    <row r="250" spans="1:39" ht="28.5" x14ac:dyDescent="0.25">
      <c r="A250" s="16" t="s">
        <v>238</v>
      </c>
      <c r="B250" s="17" t="s">
        <v>250</v>
      </c>
      <c r="C250" s="18"/>
      <c r="D250" s="18"/>
      <c r="E250" s="18">
        <f t="shared" si="216"/>
        <v>0</v>
      </c>
      <c r="F250" s="19"/>
      <c r="G250" s="19"/>
      <c r="H250" s="19"/>
      <c r="I250" s="19"/>
      <c r="J250" s="19"/>
      <c r="K250" s="19"/>
      <c r="L250" s="18">
        <f t="shared" si="217"/>
        <v>0</v>
      </c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>
        <f t="shared" si="202"/>
        <v>0</v>
      </c>
      <c r="AE250" s="19"/>
      <c r="AF250" s="19"/>
      <c r="AG250" s="19"/>
      <c r="AH250" s="19"/>
      <c r="AI250" s="19"/>
      <c r="AJ250" s="19"/>
      <c r="AK250" s="19"/>
      <c r="AL250" s="19"/>
      <c r="AM250" s="19"/>
    </row>
    <row r="251" spans="1:39" ht="86.25" customHeight="1" x14ac:dyDescent="0.25">
      <c r="A251" s="6" t="s">
        <v>251</v>
      </c>
      <c r="B251" s="7" t="s">
        <v>252</v>
      </c>
      <c r="C251" s="26">
        <f>IF(D251&gt;0,1,0)</f>
        <v>1</v>
      </c>
      <c r="D251" s="26">
        <f t="shared" ref="D251:P251" si="221">D253+D258+D261+D264+D267+D270</f>
        <v>7</v>
      </c>
      <c r="E251" s="26">
        <f t="shared" si="216"/>
        <v>4</v>
      </c>
      <c r="F251" s="11">
        <f t="shared" si="221"/>
        <v>3</v>
      </c>
      <c r="G251" s="11">
        <f t="shared" si="221"/>
        <v>1</v>
      </c>
      <c r="H251" s="11">
        <f t="shared" si="221"/>
        <v>0</v>
      </c>
      <c r="I251" s="11">
        <f t="shared" si="221"/>
        <v>0</v>
      </c>
      <c r="J251" s="11">
        <f t="shared" si="221"/>
        <v>5</v>
      </c>
      <c r="K251" s="11">
        <f t="shared" si="221"/>
        <v>0</v>
      </c>
      <c r="L251" s="26">
        <f t="shared" si="217"/>
        <v>2</v>
      </c>
      <c r="M251" s="11">
        <f t="shared" si="221"/>
        <v>1</v>
      </c>
      <c r="N251" s="11">
        <f t="shared" si="221"/>
        <v>0</v>
      </c>
      <c r="O251" s="11">
        <f t="shared" si="221"/>
        <v>0</v>
      </c>
      <c r="P251" s="11">
        <f t="shared" si="221"/>
        <v>1</v>
      </c>
      <c r="Q251" s="11"/>
      <c r="R251" s="28">
        <f>R253+R258+R261+R264+R267+R270</f>
        <v>22253.590000000004</v>
      </c>
      <c r="S251" s="28">
        <f t="shared" ref="S251:AJ251" si="222">S253+S258+S261+S264+S267+S270</f>
        <v>0</v>
      </c>
      <c r="T251" s="28">
        <f t="shared" si="222"/>
        <v>21659.910000000003</v>
      </c>
      <c r="U251" s="28">
        <f t="shared" si="222"/>
        <v>593.67999999999995</v>
      </c>
      <c r="V251" s="28">
        <f>V253+V258+V261+V264+V267+V270</f>
        <v>22253.590000000004</v>
      </c>
      <c r="W251" s="28">
        <f t="shared" si="222"/>
        <v>0</v>
      </c>
      <c r="X251" s="28">
        <f t="shared" si="222"/>
        <v>21659.910000000003</v>
      </c>
      <c r="Y251" s="28">
        <f t="shared" si="222"/>
        <v>593.67999999999995</v>
      </c>
      <c r="Z251" s="28">
        <f>Z253+Z258+Z261+Z264+Z267+Z270</f>
        <v>21529.870000000003</v>
      </c>
      <c r="AA251" s="28">
        <f t="shared" si="222"/>
        <v>0</v>
      </c>
      <c r="AB251" s="28">
        <f t="shared" si="222"/>
        <v>20943.510000000002</v>
      </c>
      <c r="AC251" s="28">
        <f t="shared" si="222"/>
        <v>586.36</v>
      </c>
      <c r="AD251" s="49">
        <f t="shared" si="202"/>
        <v>1</v>
      </c>
      <c r="AE251" s="49">
        <f t="shared" si="222"/>
        <v>0</v>
      </c>
      <c r="AF251" s="49">
        <f t="shared" si="222"/>
        <v>0</v>
      </c>
      <c r="AG251" s="49">
        <f t="shared" si="222"/>
        <v>0</v>
      </c>
      <c r="AH251" s="49">
        <f t="shared" si="222"/>
        <v>0</v>
      </c>
      <c r="AI251" s="49">
        <f t="shared" si="222"/>
        <v>0</v>
      </c>
      <c r="AJ251" s="49">
        <f t="shared" si="222"/>
        <v>1</v>
      </c>
      <c r="AK251" s="11"/>
      <c r="AL251" s="11"/>
      <c r="AM251" s="11"/>
    </row>
    <row r="252" spans="1:39" ht="15" customHeight="1" x14ac:dyDescent="0.25">
      <c r="A252" s="12" t="s">
        <v>251</v>
      </c>
      <c r="B252" s="13" t="s">
        <v>42</v>
      </c>
      <c r="C252" s="14"/>
      <c r="D252" s="14"/>
      <c r="E252" s="14"/>
      <c r="F252" s="15"/>
      <c r="G252" s="15"/>
      <c r="H252" s="15"/>
      <c r="I252" s="15"/>
      <c r="J252" s="15"/>
      <c r="K252" s="15"/>
      <c r="L252" s="14"/>
      <c r="M252" s="15"/>
      <c r="N252" s="15"/>
      <c r="O252" s="15"/>
      <c r="P252" s="15"/>
      <c r="Q252" s="1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15"/>
      <c r="AL252" s="15"/>
      <c r="AM252" s="15"/>
    </row>
    <row r="253" spans="1:39" ht="64.5" customHeight="1" x14ac:dyDescent="0.25">
      <c r="A253" s="16" t="s">
        <v>251</v>
      </c>
      <c r="B253" s="17" t="s">
        <v>253</v>
      </c>
      <c r="C253" s="18"/>
      <c r="D253" s="18">
        <f t="shared" ref="D253:P253" si="223">D255+D256+D257</f>
        <v>2</v>
      </c>
      <c r="E253" s="18">
        <f>SUM(F253:I253)</f>
        <v>1</v>
      </c>
      <c r="F253" s="19">
        <f t="shared" si="223"/>
        <v>1</v>
      </c>
      <c r="G253" s="19">
        <f t="shared" si="223"/>
        <v>0</v>
      </c>
      <c r="H253" s="19">
        <f t="shared" si="223"/>
        <v>0</v>
      </c>
      <c r="I253" s="19">
        <f t="shared" si="223"/>
        <v>0</v>
      </c>
      <c r="J253" s="19">
        <f t="shared" si="223"/>
        <v>2</v>
      </c>
      <c r="K253" s="19">
        <f t="shared" si="223"/>
        <v>0</v>
      </c>
      <c r="L253" s="18">
        <f>SUM(M253:P253)</f>
        <v>1</v>
      </c>
      <c r="M253" s="19">
        <f t="shared" si="223"/>
        <v>1</v>
      </c>
      <c r="N253" s="19">
        <f t="shared" si="223"/>
        <v>0</v>
      </c>
      <c r="O253" s="19">
        <f t="shared" si="223"/>
        <v>0</v>
      </c>
      <c r="P253" s="19">
        <f t="shared" si="223"/>
        <v>0</v>
      </c>
      <c r="Q253" s="19"/>
      <c r="R253" s="20">
        <f>R255+R256+R257</f>
        <v>2342.63</v>
      </c>
      <c r="S253" s="20">
        <f t="shared" ref="S253:AJ253" si="224">S255+S256+S257</f>
        <v>0</v>
      </c>
      <c r="T253" s="20">
        <f t="shared" si="224"/>
        <v>2320.25</v>
      </c>
      <c r="U253" s="20">
        <f t="shared" si="224"/>
        <v>22.38</v>
      </c>
      <c r="V253" s="20">
        <f>V255+V256+V257</f>
        <v>2342.63</v>
      </c>
      <c r="W253" s="20">
        <f t="shared" si="224"/>
        <v>0</v>
      </c>
      <c r="X253" s="20">
        <f t="shared" si="224"/>
        <v>2320.25</v>
      </c>
      <c r="Y253" s="20">
        <f t="shared" si="224"/>
        <v>22.38</v>
      </c>
      <c r="Z253" s="20">
        <f>Z255+Z256+Z257</f>
        <v>2342.63</v>
      </c>
      <c r="AA253" s="20">
        <f t="shared" si="224"/>
        <v>0</v>
      </c>
      <c r="AB253" s="20">
        <f t="shared" si="224"/>
        <v>2320.25</v>
      </c>
      <c r="AC253" s="20">
        <f t="shared" si="224"/>
        <v>22.38</v>
      </c>
      <c r="AD253" s="21">
        <f t="shared" si="202"/>
        <v>0</v>
      </c>
      <c r="AE253" s="21">
        <f t="shared" si="224"/>
        <v>0</v>
      </c>
      <c r="AF253" s="21">
        <f t="shared" si="224"/>
        <v>0</v>
      </c>
      <c r="AG253" s="21">
        <f t="shared" si="224"/>
        <v>0</v>
      </c>
      <c r="AH253" s="21">
        <f t="shared" si="224"/>
        <v>0</v>
      </c>
      <c r="AI253" s="21">
        <f t="shared" si="224"/>
        <v>0</v>
      </c>
      <c r="AJ253" s="21">
        <f t="shared" si="224"/>
        <v>0</v>
      </c>
      <c r="AK253" s="19"/>
      <c r="AL253" s="19"/>
      <c r="AM253" s="19"/>
    </row>
    <row r="254" spans="1:39" ht="19.5" customHeight="1" x14ac:dyDescent="0.25">
      <c r="A254" s="12" t="s">
        <v>254</v>
      </c>
      <c r="B254" s="30" t="s">
        <v>44</v>
      </c>
      <c r="C254" s="31"/>
      <c r="D254" s="31"/>
      <c r="E254" s="31"/>
      <c r="F254" s="15"/>
      <c r="G254" s="15"/>
      <c r="H254" s="15"/>
      <c r="I254" s="15"/>
      <c r="J254" s="15"/>
      <c r="K254" s="15"/>
      <c r="L254" s="31"/>
      <c r="M254" s="15"/>
      <c r="N254" s="15"/>
      <c r="O254" s="15"/>
      <c r="P254" s="15"/>
      <c r="Q254" s="1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15"/>
      <c r="AL254" s="15"/>
      <c r="AM254" s="15"/>
    </row>
    <row r="255" spans="1:39" ht="49.5" customHeight="1" x14ac:dyDescent="0.25">
      <c r="A255" s="12" t="s">
        <v>251</v>
      </c>
      <c r="B255" s="70" t="s">
        <v>255</v>
      </c>
      <c r="C255" s="32">
        <v>1</v>
      </c>
      <c r="D255" s="32">
        <v>1</v>
      </c>
      <c r="E255" s="36">
        <f t="shared" ref="E255:E258" si="225">SUM(F255:I255)</f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1</v>
      </c>
      <c r="K255" s="15">
        <v>0</v>
      </c>
      <c r="L255" s="36">
        <f t="shared" ref="L255:L258" si="226">SUM(M255:P255)</f>
        <v>1</v>
      </c>
      <c r="M255" s="15">
        <v>1</v>
      </c>
      <c r="N255" s="15">
        <v>0</v>
      </c>
      <c r="O255" s="15">
        <v>0</v>
      </c>
      <c r="P255" s="15">
        <v>0</v>
      </c>
      <c r="Q255" s="15"/>
      <c r="R255" s="38">
        <f t="shared" ref="R255:R257" si="227">SUM(S255:U255)</f>
        <v>0</v>
      </c>
      <c r="S255" s="25">
        <v>0</v>
      </c>
      <c r="T255" s="25">
        <v>0</v>
      </c>
      <c r="U255" s="25">
        <v>0</v>
      </c>
      <c r="V255" s="38">
        <f t="shared" ref="V255:V257" si="228">SUM(W255:Y255)</f>
        <v>0</v>
      </c>
      <c r="W255" s="25">
        <v>0</v>
      </c>
      <c r="X255" s="25">
        <v>0</v>
      </c>
      <c r="Y255" s="25">
        <v>0</v>
      </c>
      <c r="Z255" s="38">
        <f t="shared" ref="Z255:Z257" si="229">SUM(AA255:AC255)</f>
        <v>0</v>
      </c>
      <c r="AA255" s="25">
        <v>0</v>
      </c>
      <c r="AB255" s="25">
        <v>0</v>
      </c>
      <c r="AC255" s="25">
        <v>0</v>
      </c>
      <c r="AD255" s="36">
        <f t="shared" si="202"/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15"/>
      <c r="AL255" s="15"/>
      <c r="AM255" s="15"/>
    </row>
    <row r="256" spans="1:39" ht="78.75" customHeight="1" x14ac:dyDescent="0.25">
      <c r="A256" s="12" t="s">
        <v>251</v>
      </c>
      <c r="B256" s="70" t="s">
        <v>256</v>
      </c>
      <c r="C256" s="32">
        <v>1</v>
      </c>
      <c r="D256" s="32">
        <v>1</v>
      </c>
      <c r="E256" s="36">
        <f t="shared" si="225"/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1</v>
      </c>
      <c r="K256" s="15">
        <v>0</v>
      </c>
      <c r="L256" s="36">
        <f t="shared" si="226"/>
        <v>0</v>
      </c>
      <c r="M256" s="15">
        <v>0</v>
      </c>
      <c r="N256" s="15">
        <v>0</v>
      </c>
      <c r="O256" s="15">
        <v>0</v>
      </c>
      <c r="P256" s="15">
        <v>0</v>
      </c>
      <c r="Q256" s="70" t="s">
        <v>380</v>
      </c>
      <c r="R256" s="38">
        <f t="shared" si="227"/>
        <v>2342.63</v>
      </c>
      <c r="S256" s="25">
        <v>0</v>
      </c>
      <c r="T256" s="25">
        <v>2320.25</v>
      </c>
      <c r="U256" s="25">
        <v>22.38</v>
      </c>
      <c r="V256" s="38">
        <f t="shared" si="228"/>
        <v>2342.63</v>
      </c>
      <c r="W256" s="25">
        <v>0</v>
      </c>
      <c r="X256" s="25">
        <v>2320.25</v>
      </c>
      <c r="Y256" s="25">
        <v>22.38</v>
      </c>
      <c r="Z256" s="38">
        <f t="shared" si="229"/>
        <v>2342.63</v>
      </c>
      <c r="AA256" s="25">
        <v>0</v>
      </c>
      <c r="AB256" s="25">
        <v>2320.25</v>
      </c>
      <c r="AC256" s="25">
        <v>22.38</v>
      </c>
      <c r="AD256" s="36">
        <f t="shared" si="202"/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15" t="s">
        <v>360</v>
      </c>
      <c r="AL256" s="15" t="s">
        <v>360</v>
      </c>
      <c r="AM256" s="15"/>
    </row>
    <row r="257" spans="1:39" ht="48" customHeight="1" x14ac:dyDescent="0.25">
      <c r="A257" s="111" t="s">
        <v>251</v>
      </c>
      <c r="B257" s="70" t="s">
        <v>257</v>
      </c>
      <c r="C257" s="32">
        <v>0</v>
      </c>
      <c r="D257" s="32">
        <v>0</v>
      </c>
      <c r="E257" s="36">
        <f t="shared" si="225"/>
        <v>1</v>
      </c>
      <c r="F257" s="94">
        <v>1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36">
        <f t="shared" si="226"/>
        <v>0</v>
      </c>
      <c r="M257" s="15">
        <v>0</v>
      </c>
      <c r="N257" s="15">
        <v>0</v>
      </c>
      <c r="O257" s="15">
        <v>0</v>
      </c>
      <c r="P257" s="15">
        <v>0</v>
      </c>
      <c r="Q257" s="15"/>
      <c r="R257" s="38">
        <f t="shared" si="227"/>
        <v>0</v>
      </c>
      <c r="S257" s="25">
        <v>0</v>
      </c>
      <c r="T257" s="25">
        <v>0</v>
      </c>
      <c r="U257" s="25">
        <v>0</v>
      </c>
      <c r="V257" s="38">
        <f t="shared" si="228"/>
        <v>0</v>
      </c>
      <c r="W257" s="25">
        <v>0</v>
      </c>
      <c r="X257" s="25">
        <v>0</v>
      </c>
      <c r="Y257" s="25">
        <v>0</v>
      </c>
      <c r="Z257" s="38">
        <f t="shared" si="229"/>
        <v>0</v>
      </c>
      <c r="AA257" s="25">
        <v>0</v>
      </c>
      <c r="AB257" s="25">
        <v>0</v>
      </c>
      <c r="AC257" s="25">
        <v>0</v>
      </c>
      <c r="AD257" s="36">
        <f t="shared" si="202"/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15"/>
      <c r="AL257" s="15"/>
      <c r="AM257" s="15"/>
    </row>
    <row r="258" spans="1:39" ht="65.25" customHeight="1" x14ac:dyDescent="0.25">
      <c r="A258" s="16" t="s">
        <v>251</v>
      </c>
      <c r="B258" s="17" t="s">
        <v>258</v>
      </c>
      <c r="C258" s="18"/>
      <c r="D258" s="18">
        <f t="shared" ref="D258:P258" si="230">D260</f>
        <v>1</v>
      </c>
      <c r="E258" s="18">
        <f t="shared" si="225"/>
        <v>0</v>
      </c>
      <c r="F258" s="19">
        <f t="shared" si="230"/>
        <v>0</v>
      </c>
      <c r="G258" s="19">
        <f t="shared" si="230"/>
        <v>0</v>
      </c>
      <c r="H258" s="19">
        <f t="shared" si="230"/>
        <v>0</v>
      </c>
      <c r="I258" s="19">
        <f t="shared" si="230"/>
        <v>0</v>
      </c>
      <c r="J258" s="19">
        <f t="shared" si="230"/>
        <v>1</v>
      </c>
      <c r="K258" s="19">
        <f t="shared" si="230"/>
        <v>0</v>
      </c>
      <c r="L258" s="18">
        <f t="shared" si="226"/>
        <v>0</v>
      </c>
      <c r="M258" s="19">
        <f t="shared" si="230"/>
        <v>0</v>
      </c>
      <c r="N258" s="19">
        <f t="shared" si="230"/>
        <v>0</v>
      </c>
      <c r="O258" s="19">
        <f t="shared" si="230"/>
        <v>0</v>
      </c>
      <c r="P258" s="19">
        <f t="shared" si="230"/>
        <v>0</v>
      </c>
      <c r="Q258" s="19"/>
      <c r="R258" s="20">
        <f>R260</f>
        <v>7499.72</v>
      </c>
      <c r="S258" s="20">
        <f t="shared" ref="S258:AJ258" si="231">S260</f>
        <v>0</v>
      </c>
      <c r="T258" s="20">
        <f t="shared" si="231"/>
        <v>7424.7</v>
      </c>
      <c r="U258" s="20">
        <f t="shared" si="231"/>
        <v>75.02</v>
      </c>
      <c r="V258" s="20">
        <f>V260</f>
        <v>7499.72</v>
      </c>
      <c r="W258" s="20">
        <f t="shared" si="231"/>
        <v>0</v>
      </c>
      <c r="X258" s="20">
        <f t="shared" si="231"/>
        <v>7424.7</v>
      </c>
      <c r="Y258" s="20">
        <f t="shared" si="231"/>
        <v>75.02</v>
      </c>
      <c r="Z258" s="20">
        <f>Z260</f>
        <v>6776</v>
      </c>
      <c r="AA258" s="20">
        <f t="shared" si="231"/>
        <v>0</v>
      </c>
      <c r="AB258" s="20">
        <f t="shared" si="231"/>
        <v>6708.3</v>
      </c>
      <c r="AC258" s="20">
        <f t="shared" si="231"/>
        <v>67.7</v>
      </c>
      <c r="AD258" s="21">
        <f t="shared" si="202"/>
        <v>1</v>
      </c>
      <c r="AE258" s="21">
        <f t="shared" si="231"/>
        <v>0</v>
      </c>
      <c r="AF258" s="21">
        <f t="shared" si="231"/>
        <v>0</v>
      </c>
      <c r="AG258" s="21">
        <f t="shared" si="231"/>
        <v>0</v>
      </c>
      <c r="AH258" s="21">
        <f t="shared" si="231"/>
        <v>0</v>
      </c>
      <c r="AI258" s="21">
        <f t="shared" si="231"/>
        <v>0</v>
      </c>
      <c r="AJ258" s="21">
        <f t="shared" si="231"/>
        <v>1</v>
      </c>
      <c r="AK258" s="19"/>
      <c r="AL258" s="19"/>
      <c r="AM258" s="19"/>
    </row>
    <row r="259" spans="1:39" ht="19.5" customHeight="1" x14ac:dyDescent="0.25">
      <c r="A259" s="12" t="s">
        <v>254</v>
      </c>
      <c r="B259" s="30" t="s">
        <v>44</v>
      </c>
      <c r="C259" s="31"/>
      <c r="D259" s="31"/>
      <c r="E259" s="31"/>
      <c r="F259" s="15"/>
      <c r="G259" s="15"/>
      <c r="H259" s="15"/>
      <c r="I259" s="15"/>
      <c r="J259" s="15"/>
      <c r="K259" s="15"/>
      <c r="L259" s="31"/>
      <c r="M259" s="15"/>
      <c r="N259" s="15"/>
      <c r="O259" s="15"/>
      <c r="P259" s="15"/>
      <c r="Q259" s="1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15"/>
      <c r="AL259" s="15"/>
      <c r="AM259" s="15"/>
    </row>
    <row r="260" spans="1:39" ht="95.25" customHeight="1" x14ac:dyDescent="0.25">
      <c r="A260" s="12" t="s">
        <v>251</v>
      </c>
      <c r="B260" s="70" t="s">
        <v>259</v>
      </c>
      <c r="C260" s="32">
        <v>1</v>
      </c>
      <c r="D260" s="32">
        <v>1</v>
      </c>
      <c r="E260" s="36">
        <f t="shared" ref="E260:E261" si="232">SUM(F260:I260)</f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1</v>
      </c>
      <c r="K260" s="15">
        <v>0</v>
      </c>
      <c r="L260" s="36">
        <f t="shared" ref="L260:L261" si="233">SUM(M260:P260)</f>
        <v>0</v>
      </c>
      <c r="M260" s="15">
        <v>0</v>
      </c>
      <c r="N260" s="15">
        <v>0</v>
      </c>
      <c r="O260" s="15">
        <v>0</v>
      </c>
      <c r="P260" s="15">
        <v>0</v>
      </c>
      <c r="Q260" s="70" t="s">
        <v>381</v>
      </c>
      <c r="R260" s="38">
        <f t="shared" ref="R260" si="234">SUM(S260:U260)</f>
        <v>7499.72</v>
      </c>
      <c r="S260" s="25">
        <v>0</v>
      </c>
      <c r="T260" s="15">
        <v>7424.7</v>
      </c>
      <c r="U260" s="15">
        <v>75.02</v>
      </c>
      <c r="V260" s="38">
        <f t="shared" ref="V260" si="235">SUM(W260:Y260)</f>
        <v>7499.72</v>
      </c>
      <c r="W260" s="25">
        <v>0</v>
      </c>
      <c r="X260" s="15">
        <v>7424.7</v>
      </c>
      <c r="Y260" s="15">
        <v>75.02</v>
      </c>
      <c r="Z260" s="38">
        <f t="shared" ref="Z260" si="236">SUM(AA260:AC260)</f>
        <v>6776</v>
      </c>
      <c r="AA260" s="41">
        <v>0</v>
      </c>
      <c r="AB260" s="41">
        <v>6708.3</v>
      </c>
      <c r="AC260" s="41">
        <v>67.7</v>
      </c>
      <c r="AD260" s="53">
        <f t="shared" si="202"/>
        <v>1</v>
      </c>
      <c r="AE260" s="89">
        <v>0</v>
      </c>
      <c r="AF260" s="89">
        <v>0</v>
      </c>
      <c r="AG260" s="89">
        <v>0</v>
      </c>
      <c r="AH260" s="89">
        <v>0</v>
      </c>
      <c r="AI260" s="89">
        <v>0</v>
      </c>
      <c r="AJ260" s="89">
        <v>1</v>
      </c>
      <c r="AK260" s="70" t="s">
        <v>355</v>
      </c>
      <c r="AL260" s="15" t="s">
        <v>355</v>
      </c>
      <c r="AM260" s="15"/>
    </row>
    <row r="261" spans="1:39" ht="35.25" customHeight="1" x14ac:dyDescent="0.25">
      <c r="A261" s="16" t="s">
        <v>251</v>
      </c>
      <c r="B261" s="17" t="s">
        <v>260</v>
      </c>
      <c r="C261" s="18"/>
      <c r="D261" s="18">
        <f t="shared" ref="D261:P261" si="237">D263</f>
        <v>1</v>
      </c>
      <c r="E261" s="18">
        <f t="shared" si="232"/>
        <v>0</v>
      </c>
      <c r="F261" s="19">
        <f t="shared" si="237"/>
        <v>0</v>
      </c>
      <c r="G261" s="19">
        <f t="shared" si="237"/>
        <v>0</v>
      </c>
      <c r="H261" s="19">
        <f t="shared" si="237"/>
        <v>0</v>
      </c>
      <c r="I261" s="19">
        <f t="shared" si="237"/>
        <v>0</v>
      </c>
      <c r="J261" s="19">
        <f t="shared" si="237"/>
        <v>0</v>
      </c>
      <c r="K261" s="19">
        <f t="shared" si="237"/>
        <v>0</v>
      </c>
      <c r="L261" s="18">
        <f t="shared" si="233"/>
        <v>0</v>
      </c>
      <c r="M261" s="19">
        <f t="shared" si="237"/>
        <v>0</v>
      </c>
      <c r="N261" s="19">
        <f t="shared" si="237"/>
        <v>0</v>
      </c>
      <c r="O261" s="19">
        <f t="shared" si="237"/>
        <v>0</v>
      </c>
      <c r="P261" s="19">
        <f t="shared" si="237"/>
        <v>0</v>
      </c>
      <c r="Q261" s="19"/>
      <c r="R261" s="20">
        <f>R263</f>
        <v>1499.6</v>
      </c>
      <c r="S261" s="20">
        <f t="shared" ref="S261:AJ261" si="238">S263</f>
        <v>0</v>
      </c>
      <c r="T261" s="20">
        <f t="shared" si="238"/>
        <v>1499.6</v>
      </c>
      <c r="U261" s="20">
        <f t="shared" si="238"/>
        <v>0</v>
      </c>
      <c r="V261" s="20">
        <f>V263</f>
        <v>1499.6</v>
      </c>
      <c r="W261" s="20">
        <f t="shared" si="238"/>
        <v>0</v>
      </c>
      <c r="X261" s="20">
        <f t="shared" si="238"/>
        <v>1499.6</v>
      </c>
      <c r="Y261" s="20">
        <f t="shared" si="238"/>
        <v>0</v>
      </c>
      <c r="Z261" s="20">
        <f>Z263</f>
        <v>1499.6</v>
      </c>
      <c r="AA261" s="20">
        <f t="shared" si="238"/>
        <v>0</v>
      </c>
      <c r="AB261" s="20">
        <f t="shared" si="238"/>
        <v>1499.6</v>
      </c>
      <c r="AC261" s="20">
        <f t="shared" si="238"/>
        <v>0</v>
      </c>
      <c r="AD261" s="21">
        <f t="shared" si="202"/>
        <v>0</v>
      </c>
      <c r="AE261" s="21">
        <f t="shared" si="238"/>
        <v>0</v>
      </c>
      <c r="AF261" s="21">
        <f t="shared" si="238"/>
        <v>0</v>
      </c>
      <c r="AG261" s="21">
        <f t="shared" si="238"/>
        <v>0</v>
      </c>
      <c r="AH261" s="21">
        <f t="shared" si="238"/>
        <v>0</v>
      </c>
      <c r="AI261" s="21">
        <f t="shared" si="238"/>
        <v>0</v>
      </c>
      <c r="AJ261" s="21">
        <f t="shared" si="238"/>
        <v>0</v>
      </c>
      <c r="AK261" s="19"/>
      <c r="AL261" s="19"/>
      <c r="AM261" s="19"/>
    </row>
    <row r="262" spans="1:39" ht="19.5" customHeight="1" x14ac:dyDescent="0.25">
      <c r="A262" s="12" t="s">
        <v>254</v>
      </c>
      <c r="B262" s="30" t="s">
        <v>44</v>
      </c>
      <c r="C262" s="31"/>
      <c r="D262" s="31"/>
      <c r="E262" s="31"/>
      <c r="F262" s="15"/>
      <c r="G262" s="15"/>
      <c r="H262" s="15"/>
      <c r="I262" s="15"/>
      <c r="J262" s="15"/>
      <c r="K262" s="15"/>
      <c r="L262" s="31"/>
      <c r="M262" s="15"/>
      <c r="N262" s="15"/>
      <c r="O262" s="15"/>
      <c r="P262" s="15"/>
      <c r="Q262" s="1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52"/>
      <c r="AE262" s="52"/>
      <c r="AF262" s="52"/>
      <c r="AG262" s="52"/>
      <c r="AH262" s="52"/>
      <c r="AI262" s="52"/>
      <c r="AJ262" s="52"/>
      <c r="AK262" s="15"/>
      <c r="AL262" s="15"/>
      <c r="AM262" s="15"/>
    </row>
    <row r="263" spans="1:39" ht="83.25" customHeight="1" x14ac:dyDescent="0.25">
      <c r="A263" s="12" t="s">
        <v>251</v>
      </c>
      <c r="B263" s="70" t="s">
        <v>261</v>
      </c>
      <c r="C263" s="32">
        <v>1</v>
      </c>
      <c r="D263" s="32">
        <v>1</v>
      </c>
      <c r="E263" s="36">
        <f t="shared" ref="E263:E264" si="239">SUM(F263:I263)</f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36">
        <f t="shared" ref="L263:L264" si="240">SUM(M263:P263)</f>
        <v>0</v>
      </c>
      <c r="M263" s="15">
        <v>0</v>
      </c>
      <c r="N263" s="15">
        <v>0</v>
      </c>
      <c r="O263" s="15">
        <v>0</v>
      </c>
      <c r="P263" s="15">
        <v>0</v>
      </c>
      <c r="Q263" s="70" t="s">
        <v>382</v>
      </c>
      <c r="R263" s="38">
        <f t="shared" ref="R263" si="241">SUM(S263:U263)</f>
        <v>1499.6</v>
      </c>
      <c r="S263" s="25">
        <v>0</v>
      </c>
      <c r="T263" s="25">
        <v>1499.6</v>
      </c>
      <c r="U263" s="25">
        <v>0</v>
      </c>
      <c r="V263" s="38">
        <f t="shared" ref="V263" si="242">SUM(W263:Y263)</f>
        <v>1499.6</v>
      </c>
      <c r="W263" s="25">
        <v>0</v>
      </c>
      <c r="X263" s="25">
        <v>1499.6</v>
      </c>
      <c r="Y263" s="25">
        <v>0</v>
      </c>
      <c r="Z263" s="38">
        <f t="shared" ref="Z263" si="243">SUM(AA263:AC263)</f>
        <v>1499.6</v>
      </c>
      <c r="AA263" s="25">
        <v>0</v>
      </c>
      <c r="AB263" s="25">
        <v>1499.6</v>
      </c>
      <c r="AC263" s="25">
        <v>0</v>
      </c>
      <c r="AD263" s="53">
        <f t="shared" si="202"/>
        <v>0</v>
      </c>
      <c r="AE263" s="52">
        <v>0</v>
      </c>
      <c r="AF263" s="52">
        <v>0</v>
      </c>
      <c r="AG263" s="52">
        <v>0</v>
      </c>
      <c r="AH263" s="52">
        <v>0</v>
      </c>
      <c r="AI263" s="52">
        <v>0</v>
      </c>
      <c r="AJ263" s="52">
        <v>0</v>
      </c>
      <c r="AK263" s="22" t="s">
        <v>383</v>
      </c>
      <c r="AL263" s="22" t="s">
        <v>385</v>
      </c>
      <c r="AM263" s="15"/>
    </row>
    <row r="264" spans="1:39" ht="69.75" customHeight="1" x14ac:dyDescent="0.25">
      <c r="A264" s="16" t="s">
        <v>251</v>
      </c>
      <c r="B264" s="17" t="s">
        <v>262</v>
      </c>
      <c r="C264" s="18"/>
      <c r="D264" s="18">
        <f t="shared" ref="D264:P264" si="244">D266</f>
        <v>1</v>
      </c>
      <c r="E264" s="18">
        <f t="shared" si="239"/>
        <v>0</v>
      </c>
      <c r="F264" s="19">
        <f t="shared" si="244"/>
        <v>0</v>
      </c>
      <c r="G264" s="19">
        <f t="shared" si="244"/>
        <v>0</v>
      </c>
      <c r="H264" s="19">
        <f t="shared" si="244"/>
        <v>0</v>
      </c>
      <c r="I264" s="19">
        <f t="shared" si="244"/>
        <v>0</v>
      </c>
      <c r="J264" s="19">
        <f t="shared" si="244"/>
        <v>0</v>
      </c>
      <c r="K264" s="19">
        <f t="shared" si="244"/>
        <v>0</v>
      </c>
      <c r="L264" s="18">
        <f t="shared" si="240"/>
        <v>0</v>
      </c>
      <c r="M264" s="19">
        <f t="shared" si="244"/>
        <v>0</v>
      </c>
      <c r="N264" s="19">
        <f t="shared" si="244"/>
        <v>0</v>
      </c>
      <c r="O264" s="19">
        <f t="shared" si="244"/>
        <v>0</v>
      </c>
      <c r="P264" s="19">
        <f t="shared" si="244"/>
        <v>0</v>
      </c>
      <c r="Q264" s="19"/>
      <c r="R264" s="20">
        <f>R266</f>
        <v>2050.4899999999998</v>
      </c>
      <c r="S264" s="20">
        <f t="shared" ref="S264:AJ264" si="245">S266</f>
        <v>0</v>
      </c>
      <c r="T264" s="20">
        <f t="shared" si="245"/>
        <v>2050.4899999999998</v>
      </c>
      <c r="U264" s="20">
        <f t="shared" si="245"/>
        <v>0</v>
      </c>
      <c r="V264" s="20">
        <f>V266</f>
        <v>2050.4899999999998</v>
      </c>
      <c r="W264" s="20">
        <f t="shared" si="245"/>
        <v>0</v>
      </c>
      <c r="X264" s="20">
        <f t="shared" si="245"/>
        <v>2050.4899999999998</v>
      </c>
      <c r="Y264" s="20">
        <f t="shared" si="245"/>
        <v>0</v>
      </c>
      <c r="Z264" s="20">
        <f>Z266</f>
        <v>2050.4899999999998</v>
      </c>
      <c r="AA264" s="20">
        <f t="shared" si="245"/>
        <v>0</v>
      </c>
      <c r="AB264" s="20">
        <f t="shared" si="245"/>
        <v>2050.4899999999998</v>
      </c>
      <c r="AC264" s="20">
        <f t="shared" si="245"/>
        <v>0</v>
      </c>
      <c r="AD264" s="21">
        <f t="shared" si="202"/>
        <v>0</v>
      </c>
      <c r="AE264" s="21">
        <f t="shared" si="245"/>
        <v>0</v>
      </c>
      <c r="AF264" s="21">
        <f t="shared" si="245"/>
        <v>0</v>
      </c>
      <c r="AG264" s="21">
        <f t="shared" si="245"/>
        <v>0</v>
      </c>
      <c r="AH264" s="21">
        <f t="shared" si="245"/>
        <v>0</v>
      </c>
      <c r="AI264" s="21">
        <f t="shared" si="245"/>
        <v>0</v>
      </c>
      <c r="AJ264" s="21">
        <f t="shared" si="245"/>
        <v>0</v>
      </c>
      <c r="AK264" s="19"/>
      <c r="AL264" s="19"/>
      <c r="AM264" s="19"/>
    </row>
    <row r="265" spans="1:39" ht="19.5" customHeight="1" x14ac:dyDescent="0.25">
      <c r="A265" s="12" t="s">
        <v>254</v>
      </c>
      <c r="B265" s="30" t="s">
        <v>44</v>
      </c>
      <c r="C265" s="31"/>
      <c r="D265" s="31"/>
      <c r="E265" s="31"/>
      <c r="F265" s="15"/>
      <c r="G265" s="15"/>
      <c r="H265" s="15"/>
      <c r="I265" s="15"/>
      <c r="J265" s="15"/>
      <c r="K265" s="15"/>
      <c r="L265" s="31"/>
      <c r="M265" s="15"/>
      <c r="N265" s="15"/>
      <c r="O265" s="15"/>
      <c r="P265" s="15"/>
      <c r="Q265" s="1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15"/>
      <c r="AL265" s="15"/>
      <c r="AM265" s="15"/>
    </row>
    <row r="266" spans="1:39" ht="122.25" customHeight="1" x14ac:dyDescent="0.25">
      <c r="A266" s="12" t="s">
        <v>254</v>
      </c>
      <c r="B266" s="22" t="s">
        <v>263</v>
      </c>
      <c r="C266" s="23">
        <v>1</v>
      </c>
      <c r="D266" s="23">
        <v>1</v>
      </c>
      <c r="E266" s="80">
        <f>SUM(F266:I266)</f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80">
        <f>SUM(M266:P266)</f>
        <v>0</v>
      </c>
      <c r="M266" s="15">
        <v>0</v>
      </c>
      <c r="N266" s="15">
        <v>0</v>
      </c>
      <c r="O266" s="15">
        <v>0</v>
      </c>
      <c r="P266" s="15">
        <v>0</v>
      </c>
      <c r="Q266" s="22" t="s">
        <v>361</v>
      </c>
      <c r="R266" s="38">
        <f t="shared" ref="R266" si="246">SUM(S266:U266)</f>
        <v>2050.4899999999998</v>
      </c>
      <c r="S266" s="25">
        <v>0</v>
      </c>
      <c r="T266" s="25">
        <v>2050.4899999999998</v>
      </c>
      <c r="U266" s="25">
        <v>0</v>
      </c>
      <c r="V266" s="38">
        <f t="shared" ref="V266" si="247">SUM(W266:Y266)</f>
        <v>2050.4899999999998</v>
      </c>
      <c r="W266" s="25">
        <v>0</v>
      </c>
      <c r="X266" s="25">
        <v>2050.4899999999998</v>
      </c>
      <c r="Y266" s="25">
        <v>0</v>
      </c>
      <c r="Z266" s="38">
        <f t="shared" ref="Z266" si="248">SUM(AA266:AC266)</f>
        <v>2050.4899999999998</v>
      </c>
      <c r="AA266" s="25">
        <v>0</v>
      </c>
      <c r="AB266" s="25">
        <v>2050.4899999999998</v>
      </c>
      <c r="AC266" s="25">
        <v>0</v>
      </c>
      <c r="AD266" s="53">
        <f t="shared" si="202"/>
        <v>0</v>
      </c>
      <c r="AE266" s="52">
        <v>0</v>
      </c>
      <c r="AF266" s="52">
        <v>0</v>
      </c>
      <c r="AG266" s="52">
        <v>0</v>
      </c>
      <c r="AH266" s="52">
        <v>0</v>
      </c>
      <c r="AI266" s="52">
        <v>0</v>
      </c>
      <c r="AJ266" s="52">
        <v>0</v>
      </c>
      <c r="AK266" s="22" t="s">
        <v>384</v>
      </c>
      <c r="AL266" s="22" t="s">
        <v>386</v>
      </c>
      <c r="AM266" s="15"/>
    </row>
    <row r="267" spans="1:39" x14ac:dyDescent="0.25">
      <c r="A267" s="16" t="s">
        <v>251</v>
      </c>
      <c r="B267" s="47" t="s">
        <v>264</v>
      </c>
      <c r="C267" s="48"/>
      <c r="D267" s="48">
        <f t="shared" ref="D267:P267" si="249">D269</f>
        <v>1</v>
      </c>
      <c r="E267" s="48">
        <f>SUM(F267:I267)</f>
        <v>0</v>
      </c>
      <c r="F267" s="19">
        <f t="shared" si="249"/>
        <v>0</v>
      </c>
      <c r="G267" s="19">
        <f t="shared" si="249"/>
        <v>0</v>
      </c>
      <c r="H267" s="19">
        <f t="shared" si="249"/>
        <v>0</v>
      </c>
      <c r="I267" s="19">
        <f t="shared" si="249"/>
        <v>0</v>
      </c>
      <c r="J267" s="19">
        <f t="shared" si="249"/>
        <v>1</v>
      </c>
      <c r="K267" s="19">
        <f t="shared" si="249"/>
        <v>0</v>
      </c>
      <c r="L267" s="48">
        <f>SUM(M267:P267)</f>
        <v>0</v>
      </c>
      <c r="M267" s="19">
        <f t="shared" si="249"/>
        <v>0</v>
      </c>
      <c r="N267" s="19">
        <f t="shared" si="249"/>
        <v>0</v>
      </c>
      <c r="O267" s="19">
        <f t="shared" si="249"/>
        <v>0</v>
      </c>
      <c r="P267" s="19">
        <f t="shared" si="249"/>
        <v>0</v>
      </c>
      <c r="Q267" s="19"/>
      <c r="R267" s="20">
        <f>R269</f>
        <v>8861.1500000000015</v>
      </c>
      <c r="S267" s="20">
        <f t="shared" ref="S267:AJ267" si="250">S269</f>
        <v>0</v>
      </c>
      <c r="T267" s="20">
        <f t="shared" si="250"/>
        <v>8364.8700000000008</v>
      </c>
      <c r="U267" s="20">
        <f t="shared" si="250"/>
        <v>496.28</v>
      </c>
      <c r="V267" s="20">
        <f>V269</f>
        <v>8861.1500000000015</v>
      </c>
      <c r="W267" s="20">
        <f t="shared" si="250"/>
        <v>0</v>
      </c>
      <c r="X267" s="20">
        <f t="shared" si="250"/>
        <v>8364.8700000000008</v>
      </c>
      <c r="Y267" s="20">
        <f t="shared" si="250"/>
        <v>496.28</v>
      </c>
      <c r="Z267" s="20">
        <f>Z269</f>
        <v>8861.1500000000015</v>
      </c>
      <c r="AA267" s="20">
        <f t="shared" si="250"/>
        <v>0</v>
      </c>
      <c r="AB267" s="20">
        <f t="shared" si="250"/>
        <v>8364.8700000000008</v>
      </c>
      <c r="AC267" s="20">
        <f t="shared" si="250"/>
        <v>496.28</v>
      </c>
      <c r="AD267" s="21">
        <f t="shared" si="202"/>
        <v>0</v>
      </c>
      <c r="AE267" s="21">
        <f t="shared" si="250"/>
        <v>0</v>
      </c>
      <c r="AF267" s="21">
        <f t="shared" si="250"/>
        <v>0</v>
      </c>
      <c r="AG267" s="21">
        <f t="shared" si="250"/>
        <v>0</v>
      </c>
      <c r="AH267" s="21">
        <f t="shared" si="250"/>
        <v>0</v>
      </c>
      <c r="AI267" s="21">
        <f t="shared" si="250"/>
        <v>0</v>
      </c>
      <c r="AJ267" s="21">
        <f t="shared" si="250"/>
        <v>0</v>
      </c>
      <c r="AK267" s="19"/>
      <c r="AL267" s="19"/>
      <c r="AM267" s="19"/>
    </row>
    <row r="268" spans="1:39" ht="19.5" customHeight="1" x14ac:dyDescent="0.25">
      <c r="A268" s="12" t="s">
        <v>254</v>
      </c>
      <c r="B268" s="30" t="s">
        <v>44</v>
      </c>
      <c r="C268" s="31"/>
      <c r="D268" s="31"/>
      <c r="E268" s="31"/>
      <c r="F268" s="15"/>
      <c r="G268" s="15"/>
      <c r="H268" s="15"/>
      <c r="I268" s="15"/>
      <c r="J268" s="15"/>
      <c r="K268" s="15"/>
      <c r="L268" s="31"/>
      <c r="M268" s="15"/>
      <c r="N268" s="15"/>
      <c r="O268" s="15"/>
      <c r="P268" s="15"/>
      <c r="Q268" s="1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15"/>
      <c r="AL268" s="15"/>
      <c r="AM268" s="15"/>
    </row>
    <row r="269" spans="1:39" ht="86.25" customHeight="1" x14ac:dyDescent="0.25">
      <c r="A269" s="12" t="s">
        <v>251</v>
      </c>
      <c r="B269" s="70" t="s">
        <v>265</v>
      </c>
      <c r="C269" s="32">
        <v>1</v>
      </c>
      <c r="D269" s="32">
        <v>1</v>
      </c>
      <c r="E269" s="36">
        <f t="shared" ref="E269:E275" si="251">SUM(F269:I269)</f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1</v>
      </c>
      <c r="K269" s="15">
        <v>0</v>
      </c>
      <c r="L269" s="36">
        <f t="shared" ref="L269:L275" si="252">SUM(M269:P269)</f>
        <v>0</v>
      </c>
      <c r="M269" s="15">
        <v>0</v>
      </c>
      <c r="N269" s="15">
        <v>0</v>
      </c>
      <c r="O269" s="15">
        <v>0</v>
      </c>
      <c r="P269" s="15">
        <v>0</v>
      </c>
      <c r="Q269" s="70" t="s">
        <v>387</v>
      </c>
      <c r="R269" s="38">
        <f t="shared" ref="R269" si="253">SUM(S269:U269)</f>
        <v>8861.1500000000015</v>
      </c>
      <c r="S269" s="25">
        <v>0</v>
      </c>
      <c r="T269" s="25">
        <v>8364.8700000000008</v>
      </c>
      <c r="U269" s="25">
        <v>496.28</v>
      </c>
      <c r="V269" s="38">
        <f t="shared" ref="V269" si="254">SUM(W269:Y269)</f>
        <v>8861.1500000000015</v>
      </c>
      <c r="W269" s="25">
        <v>0</v>
      </c>
      <c r="X269" s="25">
        <v>8364.8700000000008</v>
      </c>
      <c r="Y269" s="25">
        <v>496.28</v>
      </c>
      <c r="Z269" s="38">
        <f t="shared" ref="Z269" si="255">SUM(AA269:AC269)</f>
        <v>8861.1500000000015</v>
      </c>
      <c r="AA269" s="25">
        <v>0</v>
      </c>
      <c r="AB269" s="25">
        <v>8364.8700000000008</v>
      </c>
      <c r="AC269" s="25">
        <v>496.28</v>
      </c>
      <c r="AD269" s="39">
        <f t="shared" si="202"/>
        <v>0</v>
      </c>
      <c r="AE269" s="25">
        <v>0</v>
      </c>
      <c r="AF269" s="25">
        <v>0</v>
      </c>
      <c r="AG269" s="25">
        <v>0</v>
      </c>
      <c r="AH269" s="25">
        <v>0</v>
      </c>
      <c r="AI269" s="25">
        <v>0</v>
      </c>
      <c r="AJ269" s="25">
        <v>0</v>
      </c>
      <c r="AK269" s="70" t="s">
        <v>388</v>
      </c>
      <c r="AL269" s="15" t="s">
        <v>388</v>
      </c>
      <c r="AM269" s="15"/>
    </row>
    <row r="270" spans="1:39" x14ac:dyDescent="0.25">
      <c r="A270" s="16" t="s">
        <v>251</v>
      </c>
      <c r="B270" s="57" t="s">
        <v>266</v>
      </c>
      <c r="C270" s="58"/>
      <c r="D270" s="58">
        <f t="shared" ref="D270:P270" si="256">D271+D272+D273+D274</f>
        <v>1</v>
      </c>
      <c r="E270" s="58">
        <f t="shared" si="251"/>
        <v>3</v>
      </c>
      <c r="F270" s="19">
        <f t="shared" si="256"/>
        <v>2</v>
      </c>
      <c r="G270" s="19">
        <f t="shared" si="256"/>
        <v>1</v>
      </c>
      <c r="H270" s="19">
        <f t="shared" si="256"/>
        <v>0</v>
      </c>
      <c r="I270" s="19">
        <f t="shared" si="256"/>
        <v>0</v>
      </c>
      <c r="J270" s="19">
        <f t="shared" si="256"/>
        <v>1</v>
      </c>
      <c r="K270" s="19">
        <f t="shared" si="256"/>
        <v>0</v>
      </c>
      <c r="L270" s="58">
        <f t="shared" si="252"/>
        <v>1</v>
      </c>
      <c r="M270" s="19">
        <f t="shared" si="256"/>
        <v>0</v>
      </c>
      <c r="N270" s="19">
        <f t="shared" si="256"/>
        <v>0</v>
      </c>
      <c r="O270" s="19">
        <f t="shared" si="256"/>
        <v>0</v>
      </c>
      <c r="P270" s="19">
        <f t="shared" si="256"/>
        <v>1</v>
      </c>
      <c r="Q270" s="19"/>
      <c r="R270" s="20">
        <f>R271+R272+R273+R274</f>
        <v>0</v>
      </c>
      <c r="S270" s="20">
        <f t="shared" ref="S270:AJ270" si="257">S271+S272+S273+S274</f>
        <v>0</v>
      </c>
      <c r="T270" s="20">
        <f t="shared" si="257"/>
        <v>0</v>
      </c>
      <c r="U270" s="20">
        <f t="shared" si="257"/>
        <v>0</v>
      </c>
      <c r="V270" s="20">
        <f>V271+V272+V273+V274</f>
        <v>0</v>
      </c>
      <c r="W270" s="20">
        <f t="shared" si="257"/>
        <v>0</v>
      </c>
      <c r="X270" s="20">
        <f t="shared" si="257"/>
        <v>0</v>
      </c>
      <c r="Y270" s="20">
        <f t="shared" si="257"/>
        <v>0</v>
      </c>
      <c r="Z270" s="20">
        <f>Z271+Z272+Z273+Z274</f>
        <v>0</v>
      </c>
      <c r="AA270" s="20">
        <f t="shared" si="257"/>
        <v>0</v>
      </c>
      <c r="AB270" s="20">
        <f t="shared" si="257"/>
        <v>0</v>
      </c>
      <c r="AC270" s="20">
        <f t="shared" si="257"/>
        <v>0</v>
      </c>
      <c r="AD270" s="29">
        <f t="shared" si="202"/>
        <v>0</v>
      </c>
      <c r="AE270" s="29">
        <f t="shared" si="257"/>
        <v>0</v>
      </c>
      <c r="AF270" s="29">
        <f t="shared" si="257"/>
        <v>0</v>
      </c>
      <c r="AG270" s="29">
        <f t="shared" si="257"/>
        <v>0</v>
      </c>
      <c r="AH270" s="29">
        <f t="shared" si="257"/>
        <v>0</v>
      </c>
      <c r="AI270" s="29">
        <f t="shared" si="257"/>
        <v>0</v>
      </c>
      <c r="AJ270" s="29">
        <f t="shared" si="257"/>
        <v>0</v>
      </c>
      <c r="AK270" s="19"/>
      <c r="AL270" s="19"/>
      <c r="AM270" s="19"/>
    </row>
    <row r="271" spans="1:39" ht="124.5" customHeight="1" x14ac:dyDescent="0.25">
      <c r="A271" s="12" t="s">
        <v>251</v>
      </c>
      <c r="B271" s="22" t="s">
        <v>267</v>
      </c>
      <c r="C271" s="23">
        <v>0</v>
      </c>
      <c r="D271" s="23">
        <v>0</v>
      </c>
      <c r="E271" s="80">
        <f t="shared" si="251"/>
        <v>1</v>
      </c>
      <c r="F271" s="15">
        <v>1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80">
        <f t="shared" si="252"/>
        <v>0</v>
      </c>
      <c r="M271" s="15">
        <v>0</v>
      </c>
      <c r="N271" s="15">
        <v>0</v>
      </c>
      <c r="O271" s="15">
        <v>0</v>
      </c>
      <c r="P271" s="15">
        <v>0</v>
      </c>
      <c r="Q271" s="15"/>
      <c r="R271" s="38">
        <f t="shared" ref="R271:R274" si="258">SUM(S271:U271)</f>
        <v>0</v>
      </c>
      <c r="S271" s="15">
        <v>0</v>
      </c>
      <c r="T271" s="15">
        <v>0</v>
      </c>
      <c r="U271" s="15">
        <v>0</v>
      </c>
      <c r="V271" s="38">
        <f t="shared" ref="V271:V274" si="259">SUM(W271:Y271)</f>
        <v>0</v>
      </c>
      <c r="W271" s="15">
        <v>0</v>
      </c>
      <c r="X271" s="15">
        <v>0</v>
      </c>
      <c r="Y271" s="15">
        <v>0</v>
      </c>
      <c r="Z271" s="38">
        <f t="shared" ref="Z271:Z274" si="260">SUM(AA271:AC271)</f>
        <v>0</v>
      </c>
      <c r="AA271" s="15">
        <v>0</v>
      </c>
      <c r="AB271" s="15">
        <v>0</v>
      </c>
      <c r="AC271" s="15">
        <v>0</v>
      </c>
      <c r="AD271" s="80">
        <f t="shared" si="202"/>
        <v>0</v>
      </c>
      <c r="AE271" s="15">
        <v>0</v>
      </c>
      <c r="AF271" s="15">
        <v>0</v>
      </c>
      <c r="AG271" s="15">
        <v>0</v>
      </c>
      <c r="AH271" s="15">
        <v>0</v>
      </c>
      <c r="AI271" s="15">
        <v>0</v>
      </c>
      <c r="AJ271" s="15">
        <v>0</v>
      </c>
      <c r="AK271" s="15"/>
      <c r="AL271" s="15"/>
      <c r="AM271" s="15"/>
    </row>
    <row r="272" spans="1:39" s="60" customFormat="1" ht="34.5" customHeight="1" x14ac:dyDescent="0.25">
      <c r="A272" s="12" t="s">
        <v>251</v>
      </c>
      <c r="B272" s="46" t="s">
        <v>268</v>
      </c>
      <c r="C272" s="42">
        <v>0</v>
      </c>
      <c r="D272" s="42">
        <v>0</v>
      </c>
      <c r="E272" s="39">
        <f t="shared" si="251"/>
        <v>1</v>
      </c>
      <c r="F272" s="46">
        <v>1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39">
        <f t="shared" si="252"/>
        <v>0</v>
      </c>
      <c r="M272" s="46">
        <v>0</v>
      </c>
      <c r="N272" s="46">
        <v>0</v>
      </c>
      <c r="O272" s="46">
        <v>0</v>
      </c>
      <c r="P272" s="46">
        <v>0</v>
      </c>
      <c r="Q272" s="46"/>
      <c r="R272" s="38">
        <f t="shared" si="258"/>
        <v>0</v>
      </c>
      <c r="S272" s="46">
        <v>0</v>
      </c>
      <c r="T272" s="46">
        <v>0</v>
      </c>
      <c r="U272" s="46">
        <v>0</v>
      </c>
      <c r="V272" s="38">
        <f t="shared" si="259"/>
        <v>0</v>
      </c>
      <c r="W272" s="46">
        <v>0</v>
      </c>
      <c r="X272" s="46">
        <v>0</v>
      </c>
      <c r="Y272" s="46">
        <v>0</v>
      </c>
      <c r="Z272" s="38">
        <f t="shared" si="260"/>
        <v>0</v>
      </c>
      <c r="AA272" s="46">
        <v>0</v>
      </c>
      <c r="AB272" s="46">
        <v>0</v>
      </c>
      <c r="AC272" s="46">
        <v>0</v>
      </c>
      <c r="AD272" s="39">
        <f t="shared" si="202"/>
        <v>0</v>
      </c>
      <c r="AE272" s="46">
        <v>0</v>
      </c>
      <c r="AF272" s="46">
        <v>0</v>
      </c>
      <c r="AG272" s="46">
        <v>0</v>
      </c>
      <c r="AH272" s="46">
        <v>0</v>
      </c>
      <c r="AI272" s="46">
        <v>0</v>
      </c>
      <c r="AJ272" s="46">
        <v>0</v>
      </c>
      <c r="AK272" s="46"/>
      <c r="AL272" s="46"/>
      <c r="AM272" s="46"/>
    </row>
    <row r="273" spans="1:39" ht="35.25" customHeight="1" x14ac:dyDescent="0.25">
      <c r="A273" s="12" t="s">
        <v>251</v>
      </c>
      <c r="B273" s="22" t="s">
        <v>269</v>
      </c>
      <c r="C273" s="23">
        <v>0</v>
      </c>
      <c r="D273" s="23">
        <v>0</v>
      </c>
      <c r="E273" s="80">
        <f t="shared" si="251"/>
        <v>1</v>
      </c>
      <c r="F273" s="15">
        <v>0</v>
      </c>
      <c r="G273" s="15">
        <v>1</v>
      </c>
      <c r="H273" s="15">
        <v>0</v>
      </c>
      <c r="I273" s="15">
        <v>0</v>
      </c>
      <c r="J273" s="15">
        <v>0</v>
      </c>
      <c r="K273" s="15">
        <v>0</v>
      </c>
      <c r="L273" s="80">
        <f t="shared" si="252"/>
        <v>0</v>
      </c>
      <c r="M273" s="15">
        <v>0</v>
      </c>
      <c r="N273" s="15">
        <v>0</v>
      </c>
      <c r="O273" s="15">
        <v>0</v>
      </c>
      <c r="P273" s="15">
        <v>0</v>
      </c>
      <c r="Q273" s="15"/>
      <c r="R273" s="38">
        <f t="shared" si="258"/>
        <v>0</v>
      </c>
      <c r="S273" s="15">
        <v>0</v>
      </c>
      <c r="T273" s="15">
        <v>0</v>
      </c>
      <c r="U273" s="15">
        <v>0</v>
      </c>
      <c r="V273" s="38">
        <f t="shared" si="259"/>
        <v>0</v>
      </c>
      <c r="W273" s="15">
        <v>0</v>
      </c>
      <c r="X273" s="15">
        <v>0</v>
      </c>
      <c r="Y273" s="15">
        <v>0</v>
      </c>
      <c r="Z273" s="38">
        <f t="shared" si="260"/>
        <v>0</v>
      </c>
      <c r="AA273" s="15">
        <v>0</v>
      </c>
      <c r="AB273" s="15">
        <v>0</v>
      </c>
      <c r="AC273" s="15">
        <v>0</v>
      </c>
      <c r="AD273" s="80">
        <f t="shared" si="202"/>
        <v>0</v>
      </c>
      <c r="AE273" s="15">
        <v>0</v>
      </c>
      <c r="AF273" s="15">
        <v>0</v>
      </c>
      <c r="AG273" s="15">
        <v>0</v>
      </c>
      <c r="AH273" s="15">
        <v>0</v>
      </c>
      <c r="AI273" s="15">
        <v>0</v>
      </c>
      <c r="AJ273" s="15">
        <v>0</v>
      </c>
      <c r="AK273" s="15"/>
      <c r="AL273" s="15"/>
      <c r="AM273" s="15"/>
    </row>
    <row r="274" spans="1:39" ht="33.75" customHeight="1" x14ac:dyDescent="0.25">
      <c r="A274" s="12" t="s">
        <v>251</v>
      </c>
      <c r="B274" s="22" t="s">
        <v>270</v>
      </c>
      <c r="C274" s="23">
        <v>1</v>
      </c>
      <c r="D274" s="23">
        <v>1</v>
      </c>
      <c r="E274" s="80">
        <f t="shared" si="251"/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1</v>
      </c>
      <c r="K274" s="15">
        <v>0</v>
      </c>
      <c r="L274" s="80">
        <f t="shared" si="252"/>
        <v>1</v>
      </c>
      <c r="M274" s="15">
        <v>0</v>
      </c>
      <c r="N274" s="15">
        <v>0</v>
      </c>
      <c r="O274" s="15">
        <v>0</v>
      </c>
      <c r="P274" s="15">
        <v>1</v>
      </c>
      <c r="Q274" s="46"/>
      <c r="R274" s="38">
        <f t="shared" si="258"/>
        <v>0</v>
      </c>
      <c r="S274" s="15">
        <v>0</v>
      </c>
      <c r="T274" s="15">
        <v>0</v>
      </c>
      <c r="U274" s="15">
        <v>0</v>
      </c>
      <c r="V274" s="38">
        <f t="shared" si="259"/>
        <v>0</v>
      </c>
      <c r="W274" s="15">
        <v>0</v>
      </c>
      <c r="X274" s="15">
        <v>0</v>
      </c>
      <c r="Y274" s="15">
        <v>0</v>
      </c>
      <c r="Z274" s="38">
        <f t="shared" si="260"/>
        <v>0</v>
      </c>
      <c r="AA274" s="15">
        <v>0</v>
      </c>
      <c r="AB274" s="15">
        <v>0</v>
      </c>
      <c r="AC274" s="15">
        <v>0</v>
      </c>
      <c r="AD274" s="80">
        <f t="shared" si="202"/>
        <v>0</v>
      </c>
      <c r="AE274" s="15">
        <v>0</v>
      </c>
      <c r="AF274" s="15">
        <v>0</v>
      </c>
      <c r="AG274" s="15">
        <v>0</v>
      </c>
      <c r="AH274" s="15">
        <v>0</v>
      </c>
      <c r="AI274" s="15">
        <v>0</v>
      </c>
      <c r="AJ274" s="15">
        <v>0</v>
      </c>
      <c r="AK274" s="22"/>
      <c r="AL274" s="15"/>
      <c r="AM274" s="15"/>
    </row>
    <row r="275" spans="1:39" ht="95.25" customHeight="1" x14ac:dyDescent="0.25">
      <c r="A275" s="6" t="s">
        <v>271</v>
      </c>
      <c r="B275" s="7" t="s">
        <v>272</v>
      </c>
      <c r="C275" s="26">
        <f>IF(D275&gt;0,1,0)</f>
        <v>1</v>
      </c>
      <c r="D275" s="26">
        <f t="shared" ref="D275:P275" si="261">D277+D283+D289+D290+D296+D297</f>
        <v>1</v>
      </c>
      <c r="E275" s="26">
        <f t="shared" si="251"/>
        <v>12</v>
      </c>
      <c r="F275" s="11">
        <f t="shared" si="261"/>
        <v>4</v>
      </c>
      <c r="G275" s="11">
        <f t="shared" si="261"/>
        <v>8</v>
      </c>
      <c r="H275" s="11">
        <f t="shared" si="261"/>
        <v>0</v>
      </c>
      <c r="I275" s="11">
        <f t="shared" si="261"/>
        <v>0</v>
      </c>
      <c r="J275" s="11">
        <f t="shared" si="261"/>
        <v>1</v>
      </c>
      <c r="K275" s="11">
        <f t="shared" si="261"/>
        <v>0</v>
      </c>
      <c r="L275" s="26">
        <f t="shared" si="252"/>
        <v>0</v>
      </c>
      <c r="M275" s="11">
        <f t="shared" si="261"/>
        <v>0</v>
      </c>
      <c r="N275" s="11">
        <f t="shared" si="261"/>
        <v>0</v>
      </c>
      <c r="O275" s="11">
        <f t="shared" si="261"/>
        <v>0</v>
      </c>
      <c r="P275" s="11">
        <f t="shared" si="261"/>
        <v>0</v>
      </c>
      <c r="Q275" s="11"/>
      <c r="R275" s="28">
        <f>R277+R283+R289+R290+R296+R297</f>
        <v>9113.6</v>
      </c>
      <c r="S275" s="28">
        <f t="shared" ref="S275:AJ275" si="262">S277+S283+S289+S290+S296+S297</f>
        <v>0</v>
      </c>
      <c r="T275" s="28">
        <f t="shared" si="262"/>
        <v>9022.5</v>
      </c>
      <c r="U275" s="28">
        <f t="shared" si="262"/>
        <v>91.1</v>
      </c>
      <c r="V275" s="28">
        <f>V277+V283+V289+V290+V296+V297</f>
        <v>8617.4</v>
      </c>
      <c r="W275" s="28">
        <f t="shared" si="262"/>
        <v>0</v>
      </c>
      <c r="X275" s="28">
        <f t="shared" si="262"/>
        <v>8526.2999999999993</v>
      </c>
      <c r="Y275" s="28">
        <f t="shared" si="262"/>
        <v>91.1</v>
      </c>
      <c r="Z275" s="28">
        <f>Z277+Z283+Z289+Z290+Z296+Z297</f>
        <v>8612.4</v>
      </c>
      <c r="AA275" s="28">
        <f t="shared" si="262"/>
        <v>0</v>
      </c>
      <c r="AB275" s="28">
        <f t="shared" si="262"/>
        <v>8526.2999999999993</v>
      </c>
      <c r="AC275" s="28">
        <f t="shared" si="262"/>
        <v>86.1</v>
      </c>
      <c r="AD275" s="27">
        <f t="shared" si="202"/>
        <v>1</v>
      </c>
      <c r="AE275" s="27">
        <f t="shared" si="262"/>
        <v>1</v>
      </c>
      <c r="AF275" s="27">
        <f t="shared" si="262"/>
        <v>0</v>
      </c>
      <c r="AG275" s="27">
        <f t="shared" si="262"/>
        <v>0</v>
      </c>
      <c r="AH275" s="27">
        <f t="shared" si="262"/>
        <v>0</v>
      </c>
      <c r="AI275" s="27">
        <f t="shared" si="262"/>
        <v>0</v>
      </c>
      <c r="AJ275" s="27">
        <f t="shared" si="262"/>
        <v>0</v>
      </c>
      <c r="AK275" s="11"/>
      <c r="AL275" s="11"/>
      <c r="AM275" s="11"/>
    </row>
    <row r="276" spans="1:39" ht="15" customHeight="1" x14ac:dyDescent="0.25">
      <c r="A276" s="12" t="s">
        <v>271</v>
      </c>
      <c r="B276" s="22" t="s">
        <v>42</v>
      </c>
      <c r="C276" s="23"/>
      <c r="D276" s="23"/>
      <c r="E276" s="23"/>
      <c r="F276" s="15"/>
      <c r="G276" s="15"/>
      <c r="H276" s="15"/>
      <c r="I276" s="15"/>
      <c r="J276" s="15"/>
      <c r="K276" s="15"/>
      <c r="L276" s="23"/>
      <c r="M276" s="15"/>
      <c r="N276" s="15"/>
      <c r="O276" s="15"/>
      <c r="P276" s="15"/>
      <c r="Q276" s="1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15"/>
      <c r="AL276" s="15"/>
      <c r="AM276" s="15"/>
    </row>
    <row r="277" spans="1:39" ht="28.5" x14ac:dyDescent="0.25">
      <c r="A277" s="16" t="s">
        <v>271</v>
      </c>
      <c r="B277" s="17" t="s">
        <v>273</v>
      </c>
      <c r="C277" s="18"/>
      <c r="D277" s="18">
        <f t="shared" ref="D277:P277" si="263">D279+D280+D281+D282</f>
        <v>1</v>
      </c>
      <c r="E277" s="18">
        <f>SUM(F277:I277)</f>
        <v>3</v>
      </c>
      <c r="F277" s="19">
        <f t="shared" si="263"/>
        <v>0</v>
      </c>
      <c r="G277" s="19">
        <f t="shared" si="263"/>
        <v>3</v>
      </c>
      <c r="H277" s="19">
        <f t="shared" si="263"/>
        <v>0</v>
      </c>
      <c r="I277" s="19">
        <f t="shared" si="263"/>
        <v>0</v>
      </c>
      <c r="J277" s="19">
        <f t="shared" si="263"/>
        <v>1</v>
      </c>
      <c r="K277" s="19">
        <f t="shared" si="263"/>
        <v>0</v>
      </c>
      <c r="L277" s="18">
        <f>SUM(M277:P277)</f>
        <v>0</v>
      </c>
      <c r="M277" s="19">
        <f t="shared" si="263"/>
        <v>0</v>
      </c>
      <c r="N277" s="19">
        <f t="shared" si="263"/>
        <v>0</v>
      </c>
      <c r="O277" s="19">
        <f t="shared" si="263"/>
        <v>0</v>
      </c>
      <c r="P277" s="19">
        <f t="shared" si="263"/>
        <v>0</v>
      </c>
      <c r="Q277" s="19"/>
      <c r="R277" s="20">
        <f>R279+R280+R281+R282</f>
        <v>9113.6</v>
      </c>
      <c r="S277" s="20">
        <f t="shared" ref="S277:AB277" si="264">S279+S280+S281+S282</f>
        <v>0</v>
      </c>
      <c r="T277" s="20">
        <f t="shared" si="264"/>
        <v>9022.5</v>
      </c>
      <c r="U277" s="20">
        <f t="shared" si="264"/>
        <v>91.1</v>
      </c>
      <c r="V277" s="20">
        <f>V279+V280+V281+V282</f>
        <v>8617.4</v>
      </c>
      <c r="W277" s="20">
        <f t="shared" si="264"/>
        <v>0</v>
      </c>
      <c r="X277" s="20">
        <f t="shared" si="264"/>
        <v>8526.2999999999993</v>
      </c>
      <c r="Y277" s="20">
        <f t="shared" si="264"/>
        <v>91.1</v>
      </c>
      <c r="Z277" s="20">
        <f>Z279+Z280+Z281+Z282</f>
        <v>8612.4</v>
      </c>
      <c r="AA277" s="20">
        <f t="shared" si="264"/>
        <v>0</v>
      </c>
      <c r="AB277" s="20">
        <f t="shared" si="264"/>
        <v>8526.2999999999993</v>
      </c>
      <c r="AC277" s="20">
        <f>AC279+AC280+AC281+AC282</f>
        <v>86.1</v>
      </c>
      <c r="AD277" s="21">
        <f t="shared" si="202"/>
        <v>1</v>
      </c>
      <c r="AE277" s="21">
        <f t="shared" ref="AE277:AJ277" si="265">AE279+AE280+AE281+AE282</f>
        <v>1</v>
      </c>
      <c r="AF277" s="21">
        <f t="shared" si="265"/>
        <v>0</v>
      </c>
      <c r="AG277" s="21">
        <f t="shared" si="265"/>
        <v>0</v>
      </c>
      <c r="AH277" s="21">
        <f t="shared" si="265"/>
        <v>0</v>
      </c>
      <c r="AI277" s="21">
        <f t="shared" si="265"/>
        <v>0</v>
      </c>
      <c r="AJ277" s="21">
        <f t="shared" si="265"/>
        <v>0</v>
      </c>
      <c r="AK277" s="19"/>
      <c r="AL277" s="19"/>
      <c r="AM277" s="19"/>
    </row>
    <row r="278" spans="1:39" ht="19.5" customHeight="1" x14ac:dyDescent="0.25">
      <c r="A278" s="12" t="s">
        <v>274</v>
      </c>
      <c r="B278" s="30" t="s">
        <v>44</v>
      </c>
      <c r="C278" s="31"/>
      <c r="D278" s="31"/>
      <c r="E278" s="31"/>
      <c r="F278" s="15"/>
      <c r="G278" s="15"/>
      <c r="H278" s="15"/>
      <c r="I278" s="15"/>
      <c r="J278" s="15"/>
      <c r="K278" s="15"/>
      <c r="L278" s="31"/>
      <c r="M278" s="15"/>
      <c r="N278" s="15"/>
      <c r="O278" s="15"/>
      <c r="P278" s="15"/>
      <c r="Q278" s="1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15"/>
      <c r="AL278" s="15"/>
      <c r="AM278" s="15"/>
    </row>
    <row r="279" spans="1:39" ht="66" customHeight="1" x14ac:dyDescent="0.25">
      <c r="A279" s="12" t="s">
        <v>271</v>
      </c>
      <c r="B279" s="70" t="s">
        <v>275</v>
      </c>
      <c r="C279" s="32">
        <v>1</v>
      </c>
      <c r="D279" s="32">
        <v>1</v>
      </c>
      <c r="E279" s="36">
        <f t="shared" ref="E279:E283" si="266">SUM(F279:I279)</f>
        <v>0</v>
      </c>
      <c r="F279" s="46">
        <v>0</v>
      </c>
      <c r="G279" s="15">
        <v>0</v>
      </c>
      <c r="H279" s="15">
        <v>0</v>
      </c>
      <c r="I279" s="15">
        <v>0</v>
      </c>
      <c r="J279" s="15">
        <v>1</v>
      </c>
      <c r="K279" s="15">
        <v>0</v>
      </c>
      <c r="L279" s="36">
        <f t="shared" ref="L279:L283" si="267">SUM(M279:P279)</f>
        <v>0</v>
      </c>
      <c r="M279" s="15">
        <v>0</v>
      </c>
      <c r="N279" s="15">
        <v>0</v>
      </c>
      <c r="O279" s="15">
        <v>0</v>
      </c>
      <c r="P279" s="15">
        <v>0</v>
      </c>
      <c r="Q279" s="70" t="s">
        <v>425</v>
      </c>
      <c r="R279" s="38">
        <f t="shared" ref="R279:R282" si="268">SUM(S279:U279)</f>
        <v>9113.6</v>
      </c>
      <c r="S279" s="25">
        <v>0</v>
      </c>
      <c r="T279" s="25">
        <v>9022.5</v>
      </c>
      <c r="U279" s="25">
        <v>91.1</v>
      </c>
      <c r="V279" s="38">
        <f t="shared" ref="V279:V282" si="269">SUM(W279:Y279)</f>
        <v>8617.4</v>
      </c>
      <c r="W279" s="25">
        <v>0</v>
      </c>
      <c r="X279" s="25">
        <v>8526.2999999999993</v>
      </c>
      <c r="Y279" s="25">
        <v>91.1</v>
      </c>
      <c r="Z279" s="38">
        <f t="shared" ref="Z279:Z282" si="270">SUM(AA279:AC279)</f>
        <v>8612.4</v>
      </c>
      <c r="AA279" s="25">
        <v>0</v>
      </c>
      <c r="AB279" s="25">
        <v>8526.2999999999993</v>
      </c>
      <c r="AC279" s="25">
        <v>86.1</v>
      </c>
      <c r="AD279" s="36">
        <f t="shared" si="202"/>
        <v>1</v>
      </c>
      <c r="AE279" s="25">
        <v>1</v>
      </c>
      <c r="AF279" s="25">
        <v>0</v>
      </c>
      <c r="AG279" s="25">
        <v>0</v>
      </c>
      <c r="AH279" s="25">
        <v>0</v>
      </c>
      <c r="AI279" s="25">
        <v>0</v>
      </c>
      <c r="AJ279" s="25">
        <v>0</v>
      </c>
      <c r="AK279" s="22" t="s">
        <v>426</v>
      </c>
      <c r="AL279" s="22" t="s">
        <v>426</v>
      </c>
      <c r="AM279" s="15"/>
    </row>
    <row r="280" spans="1:39" ht="93.75" customHeight="1" x14ac:dyDescent="0.25">
      <c r="A280" s="111" t="s">
        <v>271</v>
      </c>
      <c r="B280" s="72" t="s">
        <v>276</v>
      </c>
      <c r="C280" s="32">
        <v>0</v>
      </c>
      <c r="D280" s="32">
        <v>0</v>
      </c>
      <c r="E280" s="36">
        <f t="shared" si="266"/>
        <v>1</v>
      </c>
      <c r="F280" s="46">
        <v>0</v>
      </c>
      <c r="G280" s="94">
        <v>1</v>
      </c>
      <c r="H280" s="94">
        <v>0</v>
      </c>
      <c r="I280" s="15">
        <v>0</v>
      </c>
      <c r="J280" s="15">
        <v>0</v>
      </c>
      <c r="K280" s="15">
        <v>0</v>
      </c>
      <c r="L280" s="36">
        <f t="shared" si="267"/>
        <v>0</v>
      </c>
      <c r="M280" s="15">
        <v>0</v>
      </c>
      <c r="N280" s="15">
        <v>0</v>
      </c>
      <c r="O280" s="15">
        <v>0</v>
      </c>
      <c r="P280" s="15">
        <v>0</v>
      </c>
      <c r="Q280" s="15"/>
      <c r="R280" s="38">
        <f t="shared" si="268"/>
        <v>0</v>
      </c>
      <c r="S280" s="25">
        <v>0</v>
      </c>
      <c r="T280" s="25">
        <v>0</v>
      </c>
      <c r="U280" s="25">
        <v>0</v>
      </c>
      <c r="V280" s="38">
        <f t="shared" si="269"/>
        <v>0</v>
      </c>
      <c r="W280" s="25">
        <v>0</v>
      </c>
      <c r="X280" s="25">
        <v>0</v>
      </c>
      <c r="Y280" s="25">
        <v>0</v>
      </c>
      <c r="Z280" s="38">
        <f t="shared" si="270"/>
        <v>0</v>
      </c>
      <c r="AA280" s="25">
        <v>0</v>
      </c>
      <c r="AB280" s="25">
        <v>0</v>
      </c>
      <c r="AC280" s="25">
        <v>0</v>
      </c>
      <c r="AD280" s="36">
        <f t="shared" si="202"/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15"/>
      <c r="AL280" s="15"/>
      <c r="AM280" s="15"/>
    </row>
    <row r="281" spans="1:39" ht="80.25" customHeight="1" x14ac:dyDescent="0.25">
      <c r="A281" s="111" t="s">
        <v>271</v>
      </c>
      <c r="B281" s="72" t="s">
        <v>277</v>
      </c>
      <c r="C281" s="32">
        <v>0</v>
      </c>
      <c r="D281" s="32">
        <v>0</v>
      </c>
      <c r="E281" s="36">
        <f t="shared" si="266"/>
        <v>1</v>
      </c>
      <c r="F281" s="15">
        <v>0</v>
      </c>
      <c r="G281" s="94">
        <v>1</v>
      </c>
      <c r="H281" s="94">
        <v>0</v>
      </c>
      <c r="I281" s="15">
        <v>0</v>
      </c>
      <c r="J281" s="15">
        <v>0</v>
      </c>
      <c r="K281" s="15">
        <v>0</v>
      </c>
      <c r="L281" s="36">
        <f t="shared" si="267"/>
        <v>0</v>
      </c>
      <c r="M281" s="15">
        <v>0</v>
      </c>
      <c r="N281" s="15">
        <v>0</v>
      </c>
      <c r="O281" s="15">
        <v>0</v>
      </c>
      <c r="P281" s="15">
        <v>0</v>
      </c>
      <c r="Q281" s="15"/>
      <c r="R281" s="38">
        <f t="shared" si="268"/>
        <v>0</v>
      </c>
      <c r="S281" s="25">
        <v>0</v>
      </c>
      <c r="T281" s="25">
        <v>0</v>
      </c>
      <c r="U281" s="25">
        <v>0</v>
      </c>
      <c r="V281" s="38">
        <f t="shared" si="269"/>
        <v>0</v>
      </c>
      <c r="W281" s="25">
        <v>0</v>
      </c>
      <c r="X281" s="25">
        <v>0</v>
      </c>
      <c r="Y281" s="25">
        <v>0</v>
      </c>
      <c r="Z281" s="38">
        <f t="shared" si="270"/>
        <v>0</v>
      </c>
      <c r="AA281" s="25">
        <v>0</v>
      </c>
      <c r="AB281" s="25">
        <v>0</v>
      </c>
      <c r="AC281" s="25">
        <v>0</v>
      </c>
      <c r="AD281" s="36">
        <f t="shared" si="202"/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15"/>
      <c r="AL281" s="15"/>
      <c r="AM281" s="15"/>
    </row>
    <row r="282" spans="1:39" ht="69" customHeight="1" x14ac:dyDescent="0.25">
      <c r="A282" s="111" t="s">
        <v>271</v>
      </c>
      <c r="B282" s="72" t="s">
        <v>278</v>
      </c>
      <c r="C282" s="32">
        <v>0</v>
      </c>
      <c r="D282" s="32">
        <v>0</v>
      </c>
      <c r="E282" s="36">
        <f t="shared" si="266"/>
        <v>1</v>
      </c>
      <c r="F282" s="46">
        <v>0</v>
      </c>
      <c r="G282" s="94">
        <v>1</v>
      </c>
      <c r="H282" s="94">
        <v>0</v>
      </c>
      <c r="I282" s="15">
        <v>0</v>
      </c>
      <c r="J282" s="15">
        <v>0</v>
      </c>
      <c r="K282" s="15">
        <v>0</v>
      </c>
      <c r="L282" s="36">
        <f t="shared" si="267"/>
        <v>0</v>
      </c>
      <c r="M282" s="15">
        <v>0</v>
      </c>
      <c r="N282" s="15">
        <v>0</v>
      </c>
      <c r="O282" s="15">
        <v>0</v>
      </c>
      <c r="P282" s="15">
        <v>0</v>
      </c>
      <c r="Q282" s="15"/>
      <c r="R282" s="38">
        <f t="shared" si="268"/>
        <v>0</v>
      </c>
      <c r="S282" s="25">
        <v>0</v>
      </c>
      <c r="T282" s="25">
        <v>0</v>
      </c>
      <c r="U282" s="25">
        <v>0</v>
      </c>
      <c r="V282" s="38">
        <f t="shared" si="269"/>
        <v>0</v>
      </c>
      <c r="W282" s="25">
        <v>0</v>
      </c>
      <c r="X282" s="25">
        <v>0</v>
      </c>
      <c r="Y282" s="25">
        <v>0</v>
      </c>
      <c r="Z282" s="38">
        <f t="shared" si="270"/>
        <v>0</v>
      </c>
      <c r="AA282" s="25">
        <v>0</v>
      </c>
      <c r="AB282" s="25">
        <v>0</v>
      </c>
      <c r="AC282" s="25">
        <v>0</v>
      </c>
      <c r="AD282" s="36">
        <f t="shared" si="202"/>
        <v>0</v>
      </c>
      <c r="AE282" s="25">
        <v>0</v>
      </c>
      <c r="AF282" s="25">
        <v>0</v>
      </c>
      <c r="AG282" s="25">
        <v>0</v>
      </c>
      <c r="AH282" s="25">
        <v>0</v>
      </c>
      <c r="AI282" s="25">
        <v>0</v>
      </c>
      <c r="AJ282" s="25">
        <v>0</v>
      </c>
      <c r="AK282" s="15"/>
      <c r="AL282" s="15"/>
      <c r="AM282" s="15"/>
    </row>
    <row r="283" spans="1:39" ht="28.5" x14ac:dyDescent="0.25">
      <c r="A283" s="16" t="s">
        <v>271</v>
      </c>
      <c r="B283" s="17" t="s">
        <v>279</v>
      </c>
      <c r="C283" s="18"/>
      <c r="D283" s="18">
        <f t="shared" ref="D283:P283" si="271">D285+D286+D287+D288</f>
        <v>0</v>
      </c>
      <c r="E283" s="18">
        <f t="shared" si="266"/>
        <v>4</v>
      </c>
      <c r="F283" s="19">
        <f t="shared" si="271"/>
        <v>2</v>
      </c>
      <c r="G283" s="19">
        <f t="shared" si="271"/>
        <v>2</v>
      </c>
      <c r="H283" s="19">
        <f t="shared" si="271"/>
        <v>0</v>
      </c>
      <c r="I283" s="19">
        <f t="shared" si="271"/>
        <v>0</v>
      </c>
      <c r="J283" s="19">
        <f t="shared" si="271"/>
        <v>0</v>
      </c>
      <c r="K283" s="19">
        <f t="shared" si="271"/>
        <v>0</v>
      </c>
      <c r="L283" s="18">
        <f t="shared" si="267"/>
        <v>0</v>
      </c>
      <c r="M283" s="19">
        <f t="shared" si="271"/>
        <v>0</v>
      </c>
      <c r="N283" s="19">
        <f t="shared" si="271"/>
        <v>0</v>
      </c>
      <c r="O283" s="19">
        <f t="shared" si="271"/>
        <v>0</v>
      </c>
      <c r="P283" s="19">
        <f t="shared" si="271"/>
        <v>0</v>
      </c>
      <c r="Q283" s="19"/>
      <c r="R283" s="20">
        <f>R285+R286+R287+R288</f>
        <v>0</v>
      </c>
      <c r="S283" s="20">
        <f t="shared" ref="S283:AJ283" si="272">S285+S286+S287+S288</f>
        <v>0</v>
      </c>
      <c r="T283" s="20">
        <f t="shared" si="272"/>
        <v>0</v>
      </c>
      <c r="U283" s="20">
        <f t="shared" si="272"/>
        <v>0</v>
      </c>
      <c r="V283" s="20">
        <f>V285+V286+V287+V288</f>
        <v>0</v>
      </c>
      <c r="W283" s="20">
        <f t="shared" si="272"/>
        <v>0</v>
      </c>
      <c r="X283" s="20">
        <f t="shared" si="272"/>
        <v>0</v>
      </c>
      <c r="Y283" s="20">
        <f t="shared" si="272"/>
        <v>0</v>
      </c>
      <c r="Z283" s="20">
        <f>Z285+Z286+Z287+Z288</f>
        <v>0</v>
      </c>
      <c r="AA283" s="20">
        <f t="shared" si="272"/>
        <v>0</v>
      </c>
      <c r="AB283" s="20">
        <f t="shared" si="272"/>
        <v>0</v>
      </c>
      <c r="AC283" s="20">
        <f t="shared" si="272"/>
        <v>0</v>
      </c>
      <c r="AD283" s="21">
        <f t="shared" si="202"/>
        <v>0</v>
      </c>
      <c r="AE283" s="21">
        <f t="shared" si="272"/>
        <v>0</v>
      </c>
      <c r="AF283" s="21">
        <f t="shared" si="272"/>
        <v>0</v>
      </c>
      <c r="AG283" s="21">
        <f t="shared" si="272"/>
        <v>0</v>
      </c>
      <c r="AH283" s="21">
        <f t="shared" si="272"/>
        <v>0</v>
      </c>
      <c r="AI283" s="21">
        <f t="shared" si="272"/>
        <v>0</v>
      </c>
      <c r="AJ283" s="21">
        <f t="shared" si="272"/>
        <v>0</v>
      </c>
      <c r="AK283" s="19"/>
      <c r="AL283" s="19"/>
      <c r="AM283" s="19"/>
    </row>
    <row r="284" spans="1:39" ht="19.5" customHeight="1" x14ac:dyDescent="0.25">
      <c r="A284" s="12" t="s">
        <v>271</v>
      </c>
      <c r="B284" s="30" t="s">
        <v>44</v>
      </c>
      <c r="C284" s="31"/>
      <c r="D284" s="31"/>
      <c r="E284" s="31"/>
      <c r="F284" s="15"/>
      <c r="G284" s="15"/>
      <c r="H284" s="15"/>
      <c r="I284" s="15"/>
      <c r="J284" s="15"/>
      <c r="K284" s="15"/>
      <c r="L284" s="31"/>
      <c r="M284" s="15"/>
      <c r="N284" s="15"/>
      <c r="O284" s="15"/>
      <c r="P284" s="15"/>
      <c r="Q284" s="1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15"/>
      <c r="AL284" s="15"/>
      <c r="AM284" s="15"/>
    </row>
    <row r="285" spans="1:39" ht="66" customHeight="1" x14ac:dyDescent="0.25">
      <c r="A285" s="12" t="s">
        <v>271</v>
      </c>
      <c r="B285" s="70" t="s">
        <v>280</v>
      </c>
      <c r="C285" s="32">
        <v>0</v>
      </c>
      <c r="D285" s="32">
        <v>0</v>
      </c>
      <c r="E285" s="36">
        <f t="shared" ref="E285:E290" si="273">SUM(F285:I285)</f>
        <v>1</v>
      </c>
      <c r="F285" s="15">
        <v>0</v>
      </c>
      <c r="G285" s="15">
        <v>1</v>
      </c>
      <c r="H285" s="15">
        <v>0</v>
      </c>
      <c r="I285" s="15">
        <v>0</v>
      </c>
      <c r="J285" s="15">
        <v>0</v>
      </c>
      <c r="K285" s="15">
        <v>0</v>
      </c>
      <c r="L285" s="36">
        <f t="shared" ref="L285:L290" si="274">SUM(M285:P285)</f>
        <v>0</v>
      </c>
      <c r="M285" s="15">
        <v>0</v>
      </c>
      <c r="N285" s="15">
        <v>0</v>
      </c>
      <c r="O285" s="15">
        <v>0</v>
      </c>
      <c r="P285" s="15">
        <v>0</v>
      </c>
      <c r="Q285" s="15"/>
      <c r="R285" s="38">
        <f t="shared" ref="R285:R288" si="275">SUM(S285:U285)</f>
        <v>0</v>
      </c>
      <c r="S285" s="25">
        <v>0</v>
      </c>
      <c r="T285" s="25">
        <v>0</v>
      </c>
      <c r="U285" s="25">
        <v>0</v>
      </c>
      <c r="V285" s="38">
        <f t="shared" ref="V285:V288" si="276">SUM(W285:Y285)</f>
        <v>0</v>
      </c>
      <c r="W285" s="25">
        <v>0</v>
      </c>
      <c r="X285" s="25">
        <v>0</v>
      </c>
      <c r="Y285" s="25">
        <v>0</v>
      </c>
      <c r="Z285" s="38">
        <f t="shared" ref="Z285:Z288" si="277">SUM(AA285:AC285)</f>
        <v>0</v>
      </c>
      <c r="AA285" s="25">
        <v>0</v>
      </c>
      <c r="AB285" s="25">
        <v>0</v>
      </c>
      <c r="AC285" s="25">
        <v>0</v>
      </c>
      <c r="AD285" s="36">
        <f t="shared" si="202"/>
        <v>0</v>
      </c>
      <c r="AE285" s="52">
        <v>0</v>
      </c>
      <c r="AF285" s="52">
        <v>0</v>
      </c>
      <c r="AG285" s="52">
        <v>0</v>
      </c>
      <c r="AH285" s="52">
        <v>0</v>
      </c>
      <c r="AI285" s="52">
        <v>0</v>
      </c>
      <c r="AJ285" s="52">
        <v>0</v>
      </c>
      <c r="AK285" s="15"/>
      <c r="AL285" s="15"/>
      <c r="AM285" s="15"/>
    </row>
    <row r="286" spans="1:39" ht="76.5" customHeight="1" x14ac:dyDescent="0.25">
      <c r="A286" s="12" t="s">
        <v>271</v>
      </c>
      <c r="B286" s="70" t="s">
        <v>281</v>
      </c>
      <c r="C286" s="32">
        <v>0</v>
      </c>
      <c r="D286" s="32">
        <v>0</v>
      </c>
      <c r="E286" s="36">
        <f t="shared" si="273"/>
        <v>1</v>
      </c>
      <c r="F286" s="15">
        <v>0</v>
      </c>
      <c r="G286" s="15">
        <v>1</v>
      </c>
      <c r="H286" s="15">
        <v>0</v>
      </c>
      <c r="I286" s="15">
        <v>0</v>
      </c>
      <c r="J286" s="15">
        <v>0</v>
      </c>
      <c r="K286" s="15">
        <v>0</v>
      </c>
      <c r="L286" s="36">
        <f t="shared" si="274"/>
        <v>0</v>
      </c>
      <c r="M286" s="15">
        <v>0</v>
      </c>
      <c r="N286" s="15">
        <v>0</v>
      </c>
      <c r="O286" s="15">
        <v>0</v>
      </c>
      <c r="P286" s="15">
        <v>0</v>
      </c>
      <c r="Q286" s="15"/>
      <c r="R286" s="38">
        <f t="shared" si="275"/>
        <v>0</v>
      </c>
      <c r="S286" s="25">
        <v>0</v>
      </c>
      <c r="T286" s="25">
        <v>0</v>
      </c>
      <c r="U286" s="25">
        <v>0</v>
      </c>
      <c r="V286" s="38">
        <f t="shared" si="276"/>
        <v>0</v>
      </c>
      <c r="W286" s="25">
        <v>0</v>
      </c>
      <c r="X286" s="25">
        <v>0</v>
      </c>
      <c r="Y286" s="25">
        <v>0</v>
      </c>
      <c r="Z286" s="38">
        <f t="shared" si="277"/>
        <v>0</v>
      </c>
      <c r="AA286" s="25">
        <v>0</v>
      </c>
      <c r="AB286" s="25">
        <v>0</v>
      </c>
      <c r="AC286" s="25">
        <v>0</v>
      </c>
      <c r="AD286" s="36">
        <f t="shared" si="202"/>
        <v>0</v>
      </c>
      <c r="AE286" s="52">
        <v>0</v>
      </c>
      <c r="AF286" s="52">
        <v>0</v>
      </c>
      <c r="AG286" s="52">
        <v>0</v>
      </c>
      <c r="AH286" s="52">
        <v>0</v>
      </c>
      <c r="AI286" s="52">
        <v>0</v>
      </c>
      <c r="AJ286" s="52">
        <v>0</v>
      </c>
      <c r="AK286" s="15"/>
      <c r="AL286" s="15"/>
      <c r="AM286" s="15"/>
    </row>
    <row r="287" spans="1:39" ht="141.75" customHeight="1" x14ac:dyDescent="0.25">
      <c r="A287" s="12" t="s">
        <v>271</v>
      </c>
      <c r="B287" s="70" t="s">
        <v>282</v>
      </c>
      <c r="C287" s="32">
        <v>0</v>
      </c>
      <c r="D287" s="32">
        <v>0</v>
      </c>
      <c r="E287" s="36">
        <f t="shared" si="273"/>
        <v>1</v>
      </c>
      <c r="F287" s="15">
        <v>1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36">
        <f t="shared" si="274"/>
        <v>0</v>
      </c>
      <c r="M287" s="15">
        <v>0</v>
      </c>
      <c r="N287" s="15">
        <v>0</v>
      </c>
      <c r="O287" s="15">
        <v>0</v>
      </c>
      <c r="P287" s="15">
        <v>0</v>
      </c>
      <c r="Q287" s="15"/>
      <c r="R287" s="38">
        <f t="shared" si="275"/>
        <v>0</v>
      </c>
      <c r="S287" s="25">
        <v>0</v>
      </c>
      <c r="T287" s="25">
        <v>0</v>
      </c>
      <c r="U287" s="25">
        <v>0</v>
      </c>
      <c r="V287" s="38">
        <f t="shared" si="276"/>
        <v>0</v>
      </c>
      <c r="W287" s="25">
        <v>0</v>
      </c>
      <c r="X287" s="25">
        <v>0</v>
      </c>
      <c r="Y287" s="25">
        <v>0</v>
      </c>
      <c r="Z287" s="38">
        <f t="shared" si="277"/>
        <v>0</v>
      </c>
      <c r="AA287" s="25">
        <v>0</v>
      </c>
      <c r="AB287" s="25">
        <v>0</v>
      </c>
      <c r="AC287" s="25">
        <v>0</v>
      </c>
      <c r="AD287" s="36">
        <f t="shared" si="202"/>
        <v>0</v>
      </c>
      <c r="AE287" s="52">
        <v>0</v>
      </c>
      <c r="AF287" s="52">
        <v>0</v>
      </c>
      <c r="AG287" s="52">
        <v>0</v>
      </c>
      <c r="AH287" s="52">
        <v>0</v>
      </c>
      <c r="AI287" s="52">
        <v>0</v>
      </c>
      <c r="AJ287" s="52">
        <v>0</v>
      </c>
      <c r="AK287" s="15"/>
      <c r="AL287" s="15"/>
      <c r="AM287" s="15"/>
    </row>
    <row r="288" spans="1:39" ht="96" customHeight="1" x14ac:dyDescent="0.25">
      <c r="A288" s="12" t="s">
        <v>271</v>
      </c>
      <c r="B288" s="70" t="s">
        <v>283</v>
      </c>
      <c r="C288" s="32">
        <v>0</v>
      </c>
      <c r="D288" s="32">
        <v>0</v>
      </c>
      <c r="E288" s="36">
        <f t="shared" si="273"/>
        <v>1</v>
      </c>
      <c r="F288" s="15">
        <v>1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36">
        <f t="shared" si="274"/>
        <v>0</v>
      </c>
      <c r="M288" s="15">
        <v>0</v>
      </c>
      <c r="N288" s="15">
        <v>0</v>
      </c>
      <c r="O288" s="15">
        <v>0</v>
      </c>
      <c r="P288" s="15">
        <v>0</v>
      </c>
      <c r="Q288" s="15"/>
      <c r="R288" s="38">
        <f t="shared" si="275"/>
        <v>0</v>
      </c>
      <c r="S288" s="25">
        <v>0</v>
      </c>
      <c r="T288" s="25">
        <v>0</v>
      </c>
      <c r="U288" s="25">
        <v>0</v>
      </c>
      <c r="V288" s="38">
        <f t="shared" si="276"/>
        <v>0</v>
      </c>
      <c r="W288" s="25">
        <v>0</v>
      </c>
      <c r="X288" s="25">
        <v>0</v>
      </c>
      <c r="Y288" s="25">
        <v>0</v>
      </c>
      <c r="Z288" s="38">
        <f t="shared" si="277"/>
        <v>0</v>
      </c>
      <c r="AA288" s="25">
        <v>0</v>
      </c>
      <c r="AB288" s="25">
        <v>0</v>
      </c>
      <c r="AC288" s="25">
        <v>0</v>
      </c>
      <c r="AD288" s="36">
        <f t="shared" si="202"/>
        <v>0</v>
      </c>
      <c r="AE288" s="52">
        <v>0</v>
      </c>
      <c r="AF288" s="52">
        <v>0</v>
      </c>
      <c r="AG288" s="52">
        <v>0</v>
      </c>
      <c r="AH288" s="52">
        <v>0</v>
      </c>
      <c r="AI288" s="52">
        <v>0</v>
      </c>
      <c r="AJ288" s="52">
        <v>0</v>
      </c>
      <c r="AK288" s="15"/>
      <c r="AL288" s="15"/>
      <c r="AM288" s="15"/>
    </row>
    <row r="289" spans="1:39" ht="37.5" customHeight="1" x14ac:dyDescent="0.25">
      <c r="A289" s="16" t="s">
        <v>271</v>
      </c>
      <c r="B289" s="17" t="s">
        <v>284</v>
      </c>
      <c r="C289" s="18"/>
      <c r="D289" s="18"/>
      <c r="E289" s="18">
        <f t="shared" si="273"/>
        <v>0</v>
      </c>
      <c r="F289" s="19"/>
      <c r="G289" s="19"/>
      <c r="H289" s="19"/>
      <c r="I289" s="19"/>
      <c r="J289" s="19"/>
      <c r="K289" s="19"/>
      <c r="L289" s="18">
        <f t="shared" si="274"/>
        <v>0</v>
      </c>
      <c r="M289" s="19"/>
      <c r="N289" s="19"/>
      <c r="O289" s="19"/>
      <c r="P289" s="19"/>
      <c r="Q289" s="19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1">
        <f t="shared" si="202"/>
        <v>0</v>
      </c>
      <c r="AE289" s="21"/>
      <c r="AF289" s="21"/>
      <c r="AG289" s="21"/>
      <c r="AH289" s="21"/>
      <c r="AI289" s="21"/>
      <c r="AJ289" s="21"/>
      <c r="AK289" s="19"/>
      <c r="AL289" s="19"/>
      <c r="AM289" s="19"/>
    </row>
    <row r="290" spans="1:39" ht="28.5" x14ac:dyDescent="0.25">
      <c r="A290" s="16" t="s">
        <v>271</v>
      </c>
      <c r="B290" s="17" t="s">
        <v>285</v>
      </c>
      <c r="C290" s="18"/>
      <c r="D290" s="18">
        <f t="shared" ref="D290:P290" si="278">D292+D293+D294+D295</f>
        <v>0</v>
      </c>
      <c r="E290" s="18">
        <f t="shared" si="273"/>
        <v>4</v>
      </c>
      <c r="F290" s="19">
        <f t="shared" si="278"/>
        <v>2</v>
      </c>
      <c r="G290" s="19">
        <f t="shared" si="278"/>
        <v>2</v>
      </c>
      <c r="H290" s="19">
        <f t="shared" si="278"/>
        <v>0</v>
      </c>
      <c r="I290" s="19">
        <f t="shared" si="278"/>
        <v>0</v>
      </c>
      <c r="J290" s="19">
        <f t="shared" si="278"/>
        <v>0</v>
      </c>
      <c r="K290" s="19">
        <f t="shared" si="278"/>
        <v>0</v>
      </c>
      <c r="L290" s="18">
        <f t="shared" si="274"/>
        <v>0</v>
      </c>
      <c r="M290" s="19">
        <f t="shared" si="278"/>
        <v>0</v>
      </c>
      <c r="N290" s="19">
        <f t="shared" si="278"/>
        <v>0</v>
      </c>
      <c r="O290" s="19">
        <f t="shared" si="278"/>
        <v>0</v>
      </c>
      <c r="P290" s="19">
        <f t="shared" si="278"/>
        <v>0</v>
      </c>
      <c r="Q290" s="19"/>
      <c r="R290" s="20">
        <f>R292+R293+R294+R295</f>
        <v>0</v>
      </c>
      <c r="S290" s="20">
        <f t="shared" ref="S290:AJ290" si="279">S292+S293+S294+S295</f>
        <v>0</v>
      </c>
      <c r="T290" s="20">
        <f t="shared" si="279"/>
        <v>0</v>
      </c>
      <c r="U290" s="20">
        <f t="shared" si="279"/>
        <v>0</v>
      </c>
      <c r="V290" s="20">
        <f>V292+V293+V294+V295</f>
        <v>0</v>
      </c>
      <c r="W290" s="20">
        <f t="shared" si="279"/>
        <v>0</v>
      </c>
      <c r="X290" s="20">
        <f t="shared" si="279"/>
        <v>0</v>
      </c>
      <c r="Y290" s="20">
        <f t="shared" si="279"/>
        <v>0</v>
      </c>
      <c r="Z290" s="20">
        <f>Z292+Z293+Z294+Z295</f>
        <v>0</v>
      </c>
      <c r="AA290" s="20">
        <f t="shared" si="279"/>
        <v>0</v>
      </c>
      <c r="AB290" s="20">
        <f t="shared" si="279"/>
        <v>0</v>
      </c>
      <c r="AC290" s="20">
        <f t="shared" si="279"/>
        <v>0</v>
      </c>
      <c r="AD290" s="21">
        <f t="shared" si="202"/>
        <v>0</v>
      </c>
      <c r="AE290" s="21">
        <f t="shared" si="279"/>
        <v>0</v>
      </c>
      <c r="AF290" s="21">
        <f t="shared" si="279"/>
        <v>0</v>
      </c>
      <c r="AG290" s="21">
        <f t="shared" si="279"/>
        <v>0</v>
      </c>
      <c r="AH290" s="21">
        <f t="shared" si="279"/>
        <v>0</v>
      </c>
      <c r="AI290" s="21">
        <f t="shared" si="279"/>
        <v>0</v>
      </c>
      <c r="AJ290" s="21">
        <f t="shared" si="279"/>
        <v>0</v>
      </c>
      <c r="AK290" s="19"/>
      <c r="AL290" s="19"/>
      <c r="AM290" s="19"/>
    </row>
    <row r="291" spans="1:39" ht="19.5" customHeight="1" x14ac:dyDescent="0.25">
      <c r="A291" s="12" t="s">
        <v>274</v>
      </c>
      <c r="B291" s="30" t="s">
        <v>44</v>
      </c>
      <c r="C291" s="31"/>
      <c r="D291" s="31"/>
      <c r="E291" s="31"/>
      <c r="F291" s="15"/>
      <c r="G291" s="15"/>
      <c r="H291" s="15"/>
      <c r="I291" s="15"/>
      <c r="J291" s="15"/>
      <c r="K291" s="15"/>
      <c r="L291" s="31"/>
      <c r="M291" s="15"/>
      <c r="N291" s="15"/>
      <c r="O291" s="15"/>
      <c r="P291" s="15"/>
      <c r="Q291" s="1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52"/>
      <c r="AE291" s="52"/>
      <c r="AF291" s="52"/>
      <c r="AG291" s="52"/>
      <c r="AH291" s="52"/>
      <c r="AI291" s="52"/>
      <c r="AJ291" s="52"/>
      <c r="AK291" s="15"/>
      <c r="AL291" s="15"/>
      <c r="AM291" s="15"/>
    </row>
    <row r="292" spans="1:39" ht="70.5" customHeight="1" x14ac:dyDescent="0.25">
      <c r="A292" s="12" t="s">
        <v>271</v>
      </c>
      <c r="B292" s="70" t="s">
        <v>286</v>
      </c>
      <c r="C292" s="32">
        <v>0</v>
      </c>
      <c r="D292" s="32">
        <v>0</v>
      </c>
      <c r="E292" s="36">
        <f t="shared" ref="E292:E297" si="280">SUM(F292:I292)</f>
        <v>1</v>
      </c>
      <c r="F292" s="15">
        <v>1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36">
        <f t="shared" ref="L292:L297" si="281">SUM(M292:P292)</f>
        <v>0</v>
      </c>
      <c r="M292" s="15">
        <v>0</v>
      </c>
      <c r="N292" s="15">
        <v>0</v>
      </c>
      <c r="O292" s="15">
        <v>0</v>
      </c>
      <c r="P292" s="15">
        <v>0</v>
      </c>
      <c r="Q292" s="15"/>
      <c r="R292" s="38">
        <f t="shared" ref="R292:R295" si="282">SUM(S292:U292)</f>
        <v>0</v>
      </c>
      <c r="S292" s="25">
        <v>0</v>
      </c>
      <c r="T292" s="25">
        <v>0</v>
      </c>
      <c r="U292" s="25">
        <v>0</v>
      </c>
      <c r="V292" s="38">
        <f t="shared" ref="V292:V295" si="283">SUM(W292:Y292)</f>
        <v>0</v>
      </c>
      <c r="W292" s="25">
        <v>0</v>
      </c>
      <c r="X292" s="25">
        <v>0</v>
      </c>
      <c r="Y292" s="25">
        <v>0</v>
      </c>
      <c r="Z292" s="38">
        <f t="shared" ref="Z292:Z295" si="284">SUM(AA292:AC292)</f>
        <v>0</v>
      </c>
      <c r="AA292" s="25">
        <v>0</v>
      </c>
      <c r="AB292" s="25">
        <v>0</v>
      </c>
      <c r="AC292" s="25">
        <v>0</v>
      </c>
      <c r="AD292" s="36">
        <f t="shared" si="202"/>
        <v>0</v>
      </c>
      <c r="AE292" s="52">
        <v>0</v>
      </c>
      <c r="AF292" s="52">
        <v>0</v>
      </c>
      <c r="AG292" s="52">
        <v>0</v>
      </c>
      <c r="AH292" s="52">
        <v>0</v>
      </c>
      <c r="AI292" s="52">
        <v>0</v>
      </c>
      <c r="AJ292" s="52">
        <v>0</v>
      </c>
      <c r="AK292" s="15"/>
      <c r="AL292" s="15"/>
      <c r="AM292" s="15"/>
    </row>
    <row r="293" spans="1:39" ht="91.5" customHeight="1" x14ac:dyDescent="0.25">
      <c r="A293" s="12" t="s">
        <v>271</v>
      </c>
      <c r="B293" s="70" t="s">
        <v>287</v>
      </c>
      <c r="C293" s="32">
        <v>0</v>
      </c>
      <c r="D293" s="32">
        <v>0</v>
      </c>
      <c r="E293" s="36">
        <f t="shared" si="280"/>
        <v>1</v>
      </c>
      <c r="F293" s="15">
        <v>0</v>
      </c>
      <c r="G293" s="15">
        <v>1</v>
      </c>
      <c r="H293" s="15">
        <v>0</v>
      </c>
      <c r="I293" s="15">
        <v>0</v>
      </c>
      <c r="J293" s="15">
        <v>0</v>
      </c>
      <c r="K293" s="15">
        <v>0</v>
      </c>
      <c r="L293" s="36">
        <f t="shared" si="281"/>
        <v>0</v>
      </c>
      <c r="M293" s="15">
        <v>0</v>
      </c>
      <c r="N293" s="15">
        <v>0</v>
      </c>
      <c r="O293" s="15">
        <v>0</v>
      </c>
      <c r="P293" s="15">
        <v>0</v>
      </c>
      <c r="Q293" s="15"/>
      <c r="R293" s="38">
        <f t="shared" si="282"/>
        <v>0</v>
      </c>
      <c r="S293" s="25">
        <v>0</v>
      </c>
      <c r="T293" s="25">
        <v>0</v>
      </c>
      <c r="U293" s="25">
        <v>0</v>
      </c>
      <c r="V293" s="38">
        <f t="shared" si="283"/>
        <v>0</v>
      </c>
      <c r="W293" s="25">
        <v>0</v>
      </c>
      <c r="X293" s="25">
        <v>0</v>
      </c>
      <c r="Y293" s="25">
        <v>0</v>
      </c>
      <c r="Z293" s="38">
        <f t="shared" si="284"/>
        <v>0</v>
      </c>
      <c r="AA293" s="25">
        <v>0</v>
      </c>
      <c r="AB293" s="25">
        <v>0</v>
      </c>
      <c r="AC293" s="25">
        <v>0</v>
      </c>
      <c r="AD293" s="36">
        <f t="shared" si="202"/>
        <v>0</v>
      </c>
      <c r="AE293" s="52">
        <v>0</v>
      </c>
      <c r="AF293" s="52">
        <v>0</v>
      </c>
      <c r="AG293" s="52">
        <v>0</v>
      </c>
      <c r="AH293" s="52">
        <v>0</v>
      </c>
      <c r="AI293" s="52">
        <v>0</v>
      </c>
      <c r="AJ293" s="52">
        <v>0</v>
      </c>
      <c r="AK293" s="15"/>
      <c r="AL293" s="15"/>
      <c r="AM293" s="15"/>
    </row>
    <row r="294" spans="1:39" ht="69" customHeight="1" x14ac:dyDescent="0.25">
      <c r="A294" s="12" t="s">
        <v>271</v>
      </c>
      <c r="B294" s="70" t="s">
        <v>288</v>
      </c>
      <c r="C294" s="32">
        <v>0</v>
      </c>
      <c r="D294" s="32">
        <v>0</v>
      </c>
      <c r="E294" s="36">
        <f t="shared" si="280"/>
        <v>1</v>
      </c>
      <c r="F294" s="15">
        <v>0</v>
      </c>
      <c r="G294" s="15">
        <v>1</v>
      </c>
      <c r="H294" s="15">
        <v>0</v>
      </c>
      <c r="I294" s="15">
        <v>0</v>
      </c>
      <c r="J294" s="15">
        <v>0</v>
      </c>
      <c r="K294" s="15">
        <v>0</v>
      </c>
      <c r="L294" s="36">
        <f t="shared" si="281"/>
        <v>0</v>
      </c>
      <c r="M294" s="15">
        <v>0</v>
      </c>
      <c r="N294" s="15">
        <v>0</v>
      </c>
      <c r="O294" s="15">
        <v>0</v>
      </c>
      <c r="P294" s="15">
        <v>0</v>
      </c>
      <c r="Q294" s="15"/>
      <c r="R294" s="38">
        <f t="shared" si="282"/>
        <v>0</v>
      </c>
      <c r="S294" s="25">
        <v>0</v>
      </c>
      <c r="T294" s="25">
        <v>0</v>
      </c>
      <c r="U294" s="25">
        <v>0</v>
      </c>
      <c r="V294" s="38">
        <f t="shared" si="283"/>
        <v>0</v>
      </c>
      <c r="W294" s="25">
        <v>0</v>
      </c>
      <c r="X294" s="25">
        <v>0</v>
      </c>
      <c r="Y294" s="25">
        <v>0</v>
      </c>
      <c r="Z294" s="38">
        <f t="shared" si="284"/>
        <v>0</v>
      </c>
      <c r="AA294" s="25">
        <v>0</v>
      </c>
      <c r="AB294" s="25">
        <v>0</v>
      </c>
      <c r="AC294" s="25">
        <v>0</v>
      </c>
      <c r="AD294" s="36">
        <f t="shared" si="202"/>
        <v>0</v>
      </c>
      <c r="AE294" s="52">
        <v>0</v>
      </c>
      <c r="AF294" s="52">
        <v>0</v>
      </c>
      <c r="AG294" s="52">
        <v>0</v>
      </c>
      <c r="AH294" s="52">
        <v>0</v>
      </c>
      <c r="AI294" s="52">
        <v>0</v>
      </c>
      <c r="AJ294" s="52">
        <v>0</v>
      </c>
      <c r="AK294" s="15"/>
      <c r="AL294" s="15"/>
      <c r="AM294" s="15"/>
    </row>
    <row r="295" spans="1:39" ht="86.25" customHeight="1" x14ac:dyDescent="0.25">
      <c r="A295" s="12" t="s">
        <v>271</v>
      </c>
      <c r="B295" s="70" t="s">
        <v>289</v>
      </c>
      <c r="C295" s="32">
        <v>0</v>
      </c>
      <c r="D295" s="32">
        <v>0</v>
      </c>
      <c r="E295" s="36">
        <f t="shared" si="280"/>
        <v>1</v>
      </c>
      <c r="F295" s="15">
        <v>1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36">
        <f t="shared" si="281"/>
        <v>0</v>
      </c>
      <c r="M295" s="15">
        <v>0</v>
      </c>
      <c r="N295" s="15">
        <v>0</v>
      </c>
      <c r="O295" s="15">
        <v>0</v>
      </c>
      <c r="P295" s="15">
        <v>0</v>
      </c>
      <c r="Q295" s="15"/>
      <c r="R295" s="38">
        <f t="shared" si="282"/>
        <v>0</v>
      </c>
      <c r="S295" s="25">
        <v>0</v>
      </c>
      <c r="T295" s="25">
        <v>0</v>
      </c>
      <c r="U295" s="25">
        <v>0</v>
      </c>
      <c r="V295" s="38">
        <f t="shared" si="283"/>
        <v>0</v>
      </c>
      <c r="W295" s="25">
        <v>0</v>
      </c>
      <c r="X295" s="25">
        <v>0</v>
      </c>
      <c r="Y295" s="25">
        <v>0</v>
      </c>
      <c r="Z295" s="38">
        <f t="shared" si="284"/>
        <v>0</v>
      </c>
      <c r="AA295" s="25">
        <v>0</v>
      </c>
      <c r="AB295" s="25">
        <v>0</v>
      </c>
      <c r="AC295" s="25">
        <v>0</v>
      </c>
      <c r="AD295" s="36">
        <f t="shared" si="202"/>
        <v>0</v>
      </c>
      <c r="AE295" s="52">
        <v>0</v>
      </c>
      <c r="AF295" s="52">
        <v>0</v>
      </c>
      <c r="AG295" s="52">
        <v>0</v>
      </c>
      <c r="AH295" s="52">
        <v>0</v>
      </c>
      <c r="AI295" s="52">
        <v>0</v>
      </c>
      <c r="AJ295" s="52">
        <v>0</v>
      </c>
      <c r="AK295" s="15"/>
      <c r="AL295" s="15"/>
      <c r="AM295" s="15"/>
    </row>
    <row r="296" spans="1:39" ht="28.5" x14ac:dyDescent="0.25">
      <c r="A296" s="16" t="s">
        <v>271</v>
      </c>
      <c r="B296" s="17" t="s">
        <v>84</v>
      </c>
      <c r="C296" s="18"/>
      <c r="D296" s="18"/>
      <c r="E296" s="18">
        <f t="shared" si="280"/>
        <v>0</v>
      </c>
      <c r="F296" s="19"/>
      <c r="G296" s="19"/>
      <c r="H296" s="19"/>
      <c r="I296" s="19"/>
      <c r="J296" s="19"/>
      <c r="K296" s="19"/>
      <c r="L296" s="18">
        <f t="shared" si="281"/>
        <v>0</v>
      </c>
      <c r="M296" s="19"/>
      <c r="N296" s="19"/>
      <c r="O296" s="19"/>
      <c r="P296" s="19"/>
      <c r="Q296" s="19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1">
        <f t="shared" si="202"/>
        <v>0</v>
      </c>
      <c r="AE296" s="21"/>
      <c r="AF296" s="21"/>
      <c r="AG296" s="21"/>
      <c r="AH296" s="21"/>
      <c r="AI296" s="21"/>
      <c r="AJ296" s="21"/>
      <c r="AK296" s="19"/>
      <c r="AL296" s="19"/>
      <c r="AM296" s="19"/>
    </row>
    <row r="297" spans="1:39" ht="28.5" x14ac:dyDescent="0.25">
      <c r="A297" s="16" t="s">
        <v>271</v>
      </c>
      <c r="B297" s="17" t="s">
        <v>290</v>
      </c>
      <c r="C297" s="18"/>
      <c r="D297" s="18">
        <f t="shared" ref="D297:P297" si="285">D299</f>
        <v>0</v>
      </c>
      <c r="E297" s="18">
        <f t="shared" si="280"/>
        <v>1</v>
      </c>
      <c r="F297" s="19">
        <f t="shared" si="285"/>
        <v>0</v>
      </c>
      <c r="G297" s="19">
        <f t="shared" si="285"/>
        <v>1</v>
      </c>
      <c r="H297" s="19">
        <f t="shared" si="285"/>
        <v>0</v>
      </c>
      <c r="I297" s="19">
        <f t="shared" si="285"/>
        <v>0</v>
      </c>
      <c r="J297" s="19">
        <f t="shared" si="285"/>
        <v>0</v>
      </c>
      <c r="K297" s="19">
        <f t="shared" si="285"/>
        <v>0</v>
      </c>
      <c r="L297" s="18">
        <f t="shared" si="281"/>
        <v>0</v>
      </c>
      <c r="M297" s="19">
        <f t="shared" si="285"/>
        <v>0</v>
      </c>
      <c r="N297" s="19">
        <f t="shared" si="285"/>
        <v>0</v>
      </c>
      <c r="O297" s="19">
        <f t="shared" si="285"/>
        <v>0</v>
      </c>
      <c r="P297" s="19">
        <f t="shared" si="285"/>
        <v>0</v>
      </c>
      <c r="Q297" s="19"/>
      <c r="R297" s="20">
        <f>R299</f>
        <v>0</v>
      </c>
      <c r="S297" s="20">
        <f t="shared" ref="S297:AJ297" si="286">S299</f>
        <v>0</v>
      </c>
      <c r="T297" s="20">
        <f t="shared" si="286"/>
        <v>0</v>
      </c>
      <c r="U297" s="20">
        <f t="shared" si="286"/>
        <v>0</v>
      </c>
      <c r="V297" s="20">
        <f>V299</f>
        <v>0</v>
      </c>
      <c r="W297" s="20">
        <f t="shared" si="286"/>
        <v>0</v>
      </c>
      <c r="X297" s="20">
        <f t="shared" si="286"/>
        <v>0</v>
      </c>
      <c r="Y297" s="20">
        <f t="shared" si="286"/>
        <v>0</v>
      </c>
      <c r="Z297" s="20">
        <f>Z299</f>
        <v>0</v>
      </c>
      <c r="AA297" s="20">
        <f t="shared" si="286"/>
        <v>0</v>
      </c>
      <c r="AB297" s="20">
        <f t="shared" si="286"/>
        <v>0</v>
      </c>
      <c r="AC297" s="20">
        <f t="shared" si="286"/>
        <v>0</v>
      </c>
      <c r="AD297" s="21">
        <f t="shared" si="202"/>
        <v>0</v>
      </c>
      <c r="AE297" s="21">
        <f t="shared" si="286"/>
        <v>0</v>
      </c>
      <c r="AF297" s="21">
        <f t="shared" si="286"/>
        <v>0</v>
      </c>
      <c r="AG297" s="21">
        <f t="shared" si="286"/>
        <v>0</v>
      </c>
      <c r="AH297" s="21">
        <f t="shared" si="286"/>
        <v>0</v>
      </c>
      <c r="AI297" s="21">
        <f t="shared" si="286"/>
        <v>0</v>
      </c>
      <c r="AJ297" s="21">
        <f t="shared" si="286"/>
        <v>0</v>
      </c>
      <c r="AK297" s="19"/>
      <c r="AL297" s="19"/>
      <c r="AM297" s="19"/>
    </row>
    <row r="298" spans="1:39" ht="19.5" customHeight="1" x14ac:dyDescent="0.25">
      <c r="A298" s="12" t="s">
        <v>274</v>
      </c>
      <c r="B298" s="30" t="s">
        <v>44</v>
      </c>
      <c r="C298" s="31"/>
      <c r="D298" s="31"/>
      <c r="E298" s="31"/>
      <c r="F298" s="15"/>
      <c r="G298" s="15"/>
      <c r="H298" s="15"/>
      <c r="I298" s="15"/>
      <c r="J298" s="15"/>
      <c r="K298" s="15"/>
      <c r="L298" s="31"/>
      <c r="M298" s="15"/>
      <c r="N298" s="15"/>
      <c r="O298" s="15"/>
      <c r="P298" s="15"/>
      <c r="Q298" s="1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52"/>
      <c r="AE298" s="52"/>
      <c r="AF298" s="52"/>
      <c r="AG298" s="52"/>
      <c r="AH298" s="52"/>
      <c r="AI298" s="52"/>
      <c r="AJ298" s="52"/>
      <c r="AK298" s="15"/>
      <c r="AL298" s="15"/>
      <c r="AM298" s="15"/>
    </row>
    <row r="299" spans="1:39" ht="50.25" customHeight="1" x14ac:dyDescent="0.25">
      <c r="A299" s="12"/>
      <c r="B299" s="70" t="s">
        <v>291</v>
      </c>
      <c r="C299" s="32">
        <v>0</v>
      </c>
      <c r="D299" s="32">
        <v>0</v>
      </c>
      <c r="E299" s="36">
        <f t="shared" ref="E299:E317" si="287">SUM(F299:I299)</f>
        <v>1</v>
      </c>
      <c r="F299" s="15">
        <v>0</v>
      </c>
      <c r="G299" s="15">
        <v>1</v>
      </c>
      <c r="H299" s="15">
        <v>0</v>
      </c>
      <c r="I299" s="15">
        <v>0</v>
      </c>
      <c r="J299" s="15">
        <v>0</v>
      </c>
      <c r="K299" s="15">
        <v>0</v>
      </c>
      <c r="L299" s="36">
        <f t="shared" ref="L299:L317" si="288">SUM(M299:P299)</f>
        <v>0</v>
      </c>
      <c r="M299" s="15">
        <v>0</v>
      </c>
      <c r="N299" s="15">
        <v>0</v>
      </c>
      <c r="O299" s="15">
        <v>0</v>
      </c>
      <c r="P299" s="15">
        <v>0</v>
      </c>
      <c r="Q299" s="15"/>
      <c r="R299" s="38">
        <f t="shared" ref="R299" si="289">SUM(S299:U299)</f>
        <v>0</v>
      </c>
      <c r="S299" s="25">
        <v>0</v>
      </c>
      <c r="T299" s="25">
        <v>0</v>
      </c>
      <c r="U299" s="25">
        <v>0</v>
      </c>
      <c r="V299" s="38">
        <f t="shared" ref="V299" si="290">SUM(W299:Y299)</f>
        <v>0</v>
      </c>
      <c r="W299" s="25">
        <v>0</v>
      </c>
      <c r="X299" s="25">
        <v>0</v>
      </c>
      <c r="Y299" s="25">
        <v>0</v>
      </c>
      <c r="Z299" s="38">
        <f t="shared" ref="Z299" si="291">SUM(AA299:AC299)</f>
        <v>0</v>
      </c>
      <c r="AA299" s="25">
        <v>0</v>
      </c>
      <c r="AB299" s="25">
        <v>0</v>
      </c>
      <c r="AC299" s="25">
        <v>0</v>
      </c>
      <c r="AD299" s="53">
        <f t="shared" si="202"/>
        <v>0</v>
      </c>
      <c r="AE299" s="52">
        <v>0</v>
      </c>
      <c r="AF299" s="52">
        <v>0</v>
      </c>
      <c r="AG299" s="52">
        <v>0</v>
      </c>
      <c r="AH299" s="52">
        <v>0</v>
      </c>
      <c r="AI299" s="52">
        <v>0</v>
      </c>
      <c r="AJ299" s="52">
        <v>0</v>
      </c>
      <c r="AK299" s="15"/>
      <c r="AL299" s="15"/>
      <c r="AM299" s="15"/>
    </row>
    <row r="300" spans="1:39" ht="77.25" customHeight="1" x14ac:dyDescent="0.25">
      <c r="A300" s="6" t="s">
        <v>292</v>
      </c>
      <c r="B300" s="7" t="s">
        <v>293</v>
      </c>
      <c r="C300" s="26"/>
      <c r="D300" s="26">
        <f t="shared" ref="D300:P300" si="292">D302+D303+D304</f>
        <v>0</v>
      </c>
      <c r="E300" s="26">
        <f t="shared" si="287"/>
        <v>0</v>
      </c>
      <c r="F300" s="11">
        <f t="shared" si="292"/>
        <v>0</v>
      </c>
      <c r="G300" s="11">
        <f t="shared" si="292"/>
        <v>0</v>
      </c>
      <c r="H300" s="11">
        <f t="shared" si="292"/>
        <v>0</v>
      </c>
      <c r="I300" s="11">
        <f t="shared" si="292"/>
        <v>0</v>
      </c>
      <c r="J300" s="11">
        <f t="shared" si="292"/>
        <v>0</v>
      </c>
      <c r="K300" s="11">
        <f t="shared" si="292"/>
        <v>0</v>
      </c>
      <c r="L300" s="26">
        <f t="shared" si="288"/>
        <v>0</v>
      </c>
      <c r="M300" s="11">
        <f t="shared" si="292"/>
        <v>0</v>
      </c>
      <c r="N300" s="11">
        <f t="shared" si="292"/>
        <v>0</v>
      </c>
      <c r="O300" s="11">
        <f t="shared" si="292"/>
        <v>0</v>
      </c>
      <c r="P300" s="11">
        <f t="shared" si="292"/>
        <v>0</v>
      </c>
      <c r="Q300" s="11"/>
      <c r="R300" s="28">
        <f>R302+R303+R304</f>
        <v>0</v>
      </c>
      <c r="S300" s="28">
        <f t="shared" ref="S300:AJ300" si="293">S302+S303+S304</f>
        <v>0</v>
      </c>
      <c r="T300" s="28">
        <f t="shared" si="293"/>
        <v>0</v>
      </c>
      <c r="U300" s="28">
        <f t="shared" si="293"/>
        <v>0</v>
      </c>
      <c r="V300" s="28">
        <f>V302+V303+V304</f>
        <v>0</v>
      </c>
      <c r="W300" s="28">
        <f t="shared" si="293"/>
        <v>0</v>
      </c>
      <c r="X300" s="28">
        <f t="shared" si="293"/>
        <v>0</v>
      </c>
      <c r="Y300" s="28">
        <f t="shared" si="293"/>
        <v>0</v>
      </c>
      <c r="Z300" s="28">
        <f>Z302+Z303+Z304</f>
        <v>0</v>
      </c>
      <c r="AA300" s="28">
        <f t="shared" si="293"/>
        <v>0</v>
      </c>
      <c r="AB300" s="28">
        <f t="shared" si="293"/>
        <v>0</v>
      </c>
      <c r="AC300" s="28">
        <f t="shared" si="293"/>
        <v>0</v>
      </c>
      <c r="AD300" s="28">
        <f t="shared" si="202"/>
        <v>0</v>
      </c>
      <c r="AE300" s="28">
        <f t="shared" si="293"/>
        <v>0</v>
      </c>
      <c r="AF300" s="28">
        <f t="shared" si="293"/>
        <v>0</v>
      </c>
      <c r="AG300" s="28">
        <f t="shared" si="293"/>
        <v>0</v>
      </c>
      <c r="AH300" s="28">
        <f t="shared" si="293"/>
        <v>0</v>
      </c>
      <c r="AI300" s="28">
        <f t="shared" si="293"/>
        <v>0</v>
      </c>
      <c r="AJ300" s="28">
        <f t="shared" si="293"/>
        <v>0</v>
      </c>
      <c r="AK300" s="11"/>
      <c r="AL300" s="11"/>
      <c r="AM300" s="11"/>
    </row>
    <row r="301" spans="1:39" ht="15" customHeight="1" x14ac:dyDescent="0.25">
      <c r="A301" s="12" t="s">
        <v>292</v>
      </c>
      <c r="B301" s="22" t="s">
        <v>42</v>
      </c>
      <c r="C301" s="23"/>
      <c r="D301" s="23"/>
      <c r="E301" s="23">
        <f t="shared" si="287"/>
        <v>0</v>
      </c>
      <c r="F301" s="15"/>
      <c r="G301" s="15"/>
      <c r="H301" s="15"/>
      <c r="I301" s="15"/>
      <c r="J301" s="15"/>
      <c r="K301" s="15"/>
      <c r="L301" s="23">
        <f t="shared" si="288"/>
        <v>0</v>
      </c>
      <c r="M301" s="15"/>
      <c r="N301" s="15"/>
      <c r="O301" s="15"/>
      <c r="P301" s="15"/>
      <c r="Q301" s="1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>
        <f t="shared" si="202"/>
        <v>0</v>
      </c>
      <c r="AE301" s="25"/>
      <c r="AF301" s="25"/>
      <c r="AG301" s="25"/>
      <c r="AH301" s="25"/>
      <c r="AI301" s="25"/>
      <c r="AJ301" s="25"/>
      <c r="AK301" s="15"/>
      <c r="AL301" s="15"/>
      <c r="AM301" s="15"/>
    </row>
    <row r="302" spans="1:39" ht="28.5" x14ac:dyDescent="0.25">
      <c r="A302" s="16" t="s">
        <v>292</v>
      </c>
      <c r="B302" s="17" t="s">
        <v>294</v>
      </c>
      <c r="C302" s="18"/>
      <c r="D302" s="18"/>
      <c r="E302" s="18">
        <f t="shared" si="287"/>
        <v>0</v>
      </c>
      <c r="F302" s="19"/>
      <c r="G302" s="19"/>
      <c r="H302" s="19"/>
      <c r="I302" s="19"/>
      <c r="J302" s="19"/>
      <c r="K302" s="19"/>
      <c r="L302" s="18">
        <f t="shared" si="288"/>
        <v>0</v>
      </c>
      <c r="M302" s="19"/>
      <c r="N302" s="19"/>
      <c r="O302" s="19"/>
      <c r="P302" s="19"/>
      <c r="Q302" s="19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>
        <f t="shared" si="202"/>
        <v>0</v>
      </c>
      <c r="AE302" s="20"/>
      <c r="AF302" s="20"/>
      <c r="AG302" s="20"/>
      <c r="AH302" s="20"/>
      <c r="AI302" s="20"/>
      <c r="AJ302" s="20"/>
      <c r="AK302" s="19"/>
      <c r="AL302" s="19"/>
      <c r="AM302" s="19"/>
    </row>
    <row r="303" spans="1:39" ht="28.5" x14ac:dyDescent="0.25">
      <c r="A303" s="16" t="s">
        <v>292</v>
      </c>
      <c r="B303" s="17" t="s">
        <v>236</v>
      </c>
      <c r="C303" s="18"/>
      <c r="D303" s="18"/>
      <c r="E303" s="18">
        <f t="shared" si="287"/>
        <v>0</v>
      </c>
      <c r="F303" s="19"/>
      <c r="G303" s="19"/>
      <c r="H303" s="19"/>
      <c r="I303" s="19"/>
      <c r="J303" s="19"/>
      <c r="K303" s="19"/>
      <c r="L303" s="18">
        <f t="shared" si="288"/>
        <v>0</v>
      </c>
      <c r="M303" s="19"/>
      <c r="N303" s="19"/>
      <c r="O303" s="19"/>
      <c r="P303" s="19"/>
      <c r="Q303" s="19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>
        <f t="shared" si="202"/>
        <v>0</v>
      </c>
      <c r="AE303" s="20"/>
      <c r="AF303" s="20"/>
      <c r="AG303" s="20"/>
      <c r="AH303" s="20"/>
      <c r="AI303" s="20"/>
      <c r="AJ303" s="20"/>
      <c r="AK303" s="19"/>
      <c r="AL303" s="19"/>
      <c r="AM303" s="19"/>
    </row>
    <row r="304" spans="1:39" ht="47.25" customHeight="1" x14ac:dyDescent="0.25">
      <c r="A304" s="16" t="s">
        <v>292</v>
      </c>
      <c r="B304" s="17" t="s">
        <v>295</v>
      </c>
      <c r="C304" s="18"/>
      <c r="D304" s="18"/>
      <c r="E304" s="18">
        <f t="shared" si="287"/>
        <v>0</v>
      </c>
      <c r="F304" s="19"/>
      <c r="G304" s="19"/>
      <c r="H304" s="19"/>
      <c r="I304" s="19"/>
      <c r="J304" s="19"/>
      <c r="K304" s="19"/>
      <c r="L304" s="18">
        <f t="shared" si="288"/>
        <v>0</v>
      </c>
      <c r="M304" s="19"/>
      <c r="N304" s="19"/>
      <c r="O304" s="19"/>
      <c r="P304" s="19"/>
      <c r="Q304" s="19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>
        <f t="shared" si="202"/>
        <v>0</v>
      </c>
      <c r="AE304" s="20"/>
      <c r="AF304" s="20"/>
      <c r="AG304" s="20"/>
      <c r="AH304" s="20"/>
      <c r="AI304" s="20"/>
      <c r="AJ304" s="20"/>
      <c r="AK304" s="19"/>
      <c r="AL304" s="19"/>
      <c r="AM304" s="19"/>
    </row>
    <row r="305" spans="1:39" ht="83.25" customHeight="1" x14ac:dyDescent="0.25">
      <c r="A305" s="6" t="s">
        <v>296</v>
      </c>
      <c r="B305" s="7" t="s">
        <v>297</v>
      </c>
      <c r="C305" s="26"/>
      <c r="D305" s="26">
        <f t="shared" ref="D305:P305" si="294">D307+D308+D309+D310+D311</f>
        <v>0</v>
      </c>
      <c r="E305" s="26">
        <f t="shared" si="287"/>
        <v>0</v>
      </c>
      <c r="F305" s="11">
        <f t="shared" si="294"/>
        <v>0</v>
      </c>
      <c r="G305" s="11">
        <f t="shared" si="294"/>
        <v>0</v>
      </c>
      <c r="H305" s="11">
        <f t="shared" si="294"/>
        <v>0</v>
      </c>
      <c r="I305" s="11">
        <f t="shared" si="294"/>
        <v>0</v>
      </c>
      <c r="J305" s="11">
        <f t="shared" si="294"/>
        <v>0</v>
      </c>
      <c r="K305" s="11">
        <f t="shared" si="294"/>
        <v>0</v>
      </c>
      <c r="L305" s="26">
        <f t="shared" si="288"/>
        <v>0</v>
      </c>
      <c r="M305" s="11">
        <f t="shared" si="294"/>
        <v>0</v>
      </c>
      <c r="N305" s="11">
        <f t="shared" si="294"/>
        <v>0</v>
      </c>
      <c r="O305" s="11">
        <f t="shared" si="294"/>
        <v>0</v>
      </c>
      <c r="P305" s="11">
        <f t="shared" si="294"/>
        <v>0</v>
      </c>
      <c r="Q305" s="11"/>
      <c r="R305" s="28">
        <f>R307+R308+R309+R310+R311</f>
        <v>0</v>
      </c>
      <c r="S305" s="28">
        <f t="shared" ref="S305:AJ305" si="295">S307+S308+S309+S310+S311</f>
        <v>0</v>
      </c>
      <c r="T305" s="28">
        <f t="shared" si="295"/>
        <v>0</v>
      </c>
      <c r="U305" s="28">
        <f t="shared" si="295"/>
        <v>0</v>
      </c>
      <c r="V305" s="28">
        <f>V307+V308+V309+V310+V311</f>
        <v>0</v>
      </c>
      <c r="W305" s="28">
        <f t="shared" si="295"/>
        <v>0</v>
      </c>
      <c r="X305" s="28">
        <f t="shared" si="295"/>
        <v>0</v>
      </c>
      <c r="Y305" s="28">
        <f t="shared" si="295"/>
        <v>0</v>
      </c>
      <c r="Z305" s="28">
        <f>Z307+Z308+Z309+Z310+Z311</f>
        <v>0</v>
      </c>
      <c r="AA305" s="28">
        <f t="shared" si="295"/>
        <v>0</v>
      </c>
      <c r="AB305" s="28">
        <f t="shared" si="295"/>
        <v>0</v>
      </c>
      <c r="AC305" s="28">
        <f t="shared" si="295"/>
        <v>0</v>
      </c>
      <c r="AD305" s="28">
        <f t="shared" ref="AD305:AD352" si="296">SUM(AE305:AJ305)</f>
        <v>0</v>
      </c>
      <c r="AE305" s="28">
        <f t="shared" si="295"/>
        <v>0</v>
      </c>
      <c r="AF305" s="28">
        <f t="shared" si="295"/>
        <v>0</v>
      </c>
      <c r="AG305" s="28">
        <f t="shared" si="295"/>
        <v>0</v>
      </c>
      <c r="AH305" s="28">
        <f t="shared" si="295"/>
        <v>0</v>
      </c>
      <c r="AI305" s="28">
        <f t="shared" si="295"/>
        <v>0</v>
      </c>
      <c r="AJ305" s="28">
        <f t="shared" si="295"/>
        <v>0</v>
      </c>
      <c r="AK305" s="11"/>
      <c r="AL305" s="11"/>
      <c r="AM305" s="11"/>
    </row>
    <row r="306" spans="1:39" ht="15" customHeight="1" x14ac:dyDescent="0.25">
      <c r="A306" s="12" t="s">
        <v>296</v>
      </c>
      <c r="B306" s="13" t="s">
        <v>42</v>
      </c>
      <c r="C306" s="14"/>
      <c r="D306" s="14"/>
      <c r="E306" s="14">
        <f t="shared" si="287"/>
        <v>0</v>
      </c>
      <c r="F306" s="15"/>
      <c r="G306" s="15"/>
      <c r="H306" s="15"/>
      <c r="I306" s="15"/>
      <c r="J306" s="15"/>
      <c r="K306" s="15"/>
      <c r="L306" s="14">
        <f t="shared" si="288"/>
        <v>0</v>
      </c>
      <c r="M306" s="15"/>
      <c r="N306" s="15"/>
      <c r="O306" s="15"/>
      <c r="P306" s="15"/>
      <c r="Q306" s="1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>
        <f t="shared" si="296"/>
        <v>0</v>
      </c>
      <c r="AE306" s="25"/>
      <c r="AF306" s="25"/>
      <c r="AG306" s="25"/>
      <c r="AH306" s="25"/>
      <c r="AI306" s="25"/>
      <c r="AJ306" s="25"/>
      <c r="AK306" s="15"/>
      <c r="AL306" s="15"/>
      <c r="AM306" s="15"/>
    </row>
    <row r="307" spans="1:39" ht="60" customHeight="1" x14ac:dyDescent="0.25">
      <c r="A307" s="16" t="s">
        <v>296</v>
      </c>
      <c r="B307" s="17" t="s">
        <v>298</v>
      </c>
      <c r="C307" s="18"/>
      <c r="D307" s="18"/>
      <c r="E307" s="18">
        <f t="shared" si="287"/>
        <v>0</v>
      </c>
      <c r="F307" s="19"/>
      <c r="G307" s="19"/>
      <c r="H307" s="19"/>
      <c r="I307" s="19"/>
      <c r="J307" s="19"/>
      <c r="K307" s="19"/>
      <c r="L307" s="18">
        <f t="shared" si="288"/>
        <v>0</v>
      </c>
      <c r="M307" s="19"/>
      <c r="N307" s="19"/>
      <c r="O307" s="19"/>
      <c r="P307" s="19"/>
      <c r="Q307" s="19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>
        <f t="shared" si="296"/>
        <v>0</v>
      </c>
      <c r="AE307" s="20"/>
      <c r="AF307" s="20"/>
      <c r="AG307" s="20"/>
      <c r="AH307" s="20"/>
      <c r="AI307" s="20"/>
      <c r="AJ307" s="20"/>
      <c r="AK307" s="19"/>
      <c r="AL307" s="19"/>
      <c r="AM307" s="19"/>
    </row>
    <row r="308" spans="1:39" ht="15" customHeight="1" x14ac:dyDescent="0.25">
      <c r="A308" s="16" t="s">
        <v>296</v>
      </c>
      <c r="B308" s="17" t="s">
        <v>299</v>
      </c>
      <c r="C308" s="18"/>
      <c r="D308" s="18"/>
      <c r="E308" s="18">
        <f t="shared" si="287"/>
        <v>0</v>
      </c>
      <c r="F308" s="19"/>
      <c r="G308" s="19"/>
      <c r="H308" s="19"/>
      <c r="I308" s="19"/>
      <c r="J308" s="19"/>
      <c r="K308" s="19"/>
      <c r="L308" s="18">
        <f t="shared" si="288"/>
        <v>0</v>
      </c>
      <c r="M308" s="19"/>
      <c r="N308" s="19"/>
      <c r="O308" s="19"/>
      <c r="P308" s="19"/>
      <c r="Q308" s="19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>
        <f t="shared" si="296"/>
        <v>0</v>
      </c>
      <c r="AE308" s="20"/>
      <c r="AF308" s="20"/>
      <c r="AG308" s="20"/>
      <c r="AH308" s="20"/>
      <c r="AI308" s="20"/>
      <c r="AJ308" s="20"/>
      <c r="AK308" s="19"/>
      <c r="AL308" s="19"/>
      <c r="AM308" s="19"/>
    </row>
    <row r="309" spans="1:39" ht="45" customHeight="1" x14ac:dyDescent="0.25">
      <c r="A309" s="16" t="s">
        <v>296</v>
      </c>
      <c r="B309" s="17" t="s">
        <v>300</v>
      </c>
      <c r="C309" s="18"/>
      <c r="D309" s="18"/>
      <c r="E309" s="18">
        <f t="shared" si="287"/>
        <v>0</v>
      </c>
      <c r="F309" s="19"/>
      <c r="G309" s="19"/>
      <c r="H309" s="19"/>
      <c r="I309" s="19"/>
      <c r="J309" s="19"/>
      <c r="K309" s="19"/>
      <c r="L309" s="18">
        <f t="shared" si="288"/>
        <v>0</v>
      </c>
      <c r="M309" s="19"/>
      <c r="N309" s="19"/>
      <c r="O309" s="19"/>
      <c r="P309" s="19"/>
      <c r="Q309" s="19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>
        <f t="shared" si="296"/>
        <v>0</v>
      </c>
      <c r="AE309" s="20"/>
      <c r="AF309" s="20"/>
      <c r="AG309" s="20"/>
      <c r="AH309" s="20"/>
      <c r="AI309" s="20"/>
      <c r="AJ309" s="20"/>
      <c r="AK309" s="19"/>
      <c r="AL309" s="19"/>
      <c r="AM309" s="19"/>
    </row>
    <row r="310" spans="1:39" ht="28.5" x14ac:dyDescent="0.25">
      <c r="A310" s="16" t="s">
        <v>296</v>
      </c>
      <c r="B310" s="17" t="s">
        <v>133</v>
      </c>
      <c r="C310" s="18"/>
      <c r="D310" s="18"/>
      <c r="E310" s="18">
        <f t="shared" si="287"/>
        <v>0</v>
      </c>
      <c r="F310" s="19"/>
      <c r="G310" s="19"/>
      <c r="H310" s="19"/>
      <c r="I310" s="19"/>
      <c r="J310" s="19"/>
      <c r="K310" s="19"/>
      <c r="L310" s="18">
        <f t="shared" si="288"/>
        <v>0</v>
      </c>
      <c r="M310" s="19"/>
      <c r="N310" s="19"/>
      <c r="O310" s="19"/>
      <c r="P310" s="19"/>
      <c r="Q310" s="19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>
        <f t="shared" si="296"/>
        <v>0</v>
      </c>
      <c r="AE310" s="20"/>
      <c r="AF310" s="20"/>
      <c r="AG310" s="20"/>
      <c r="AH310" s="20"/>
      <c r="AI310" s="20"/>
      <c r="AJ310" s="20"/>
      <c r="AK310" s="19"/>
      <c r="AL310" s="19"/>
      <c r="AM310" s="19"/>
    </row>
    <row r="311" spans="1:39" ht="36.75" customHeight="1" x14ac:dyDescent="0.25">
      <c r="A311" s="16" t="s">
        <v>296</v>
      </c>
      <c r="B311" s="57" t="s">
        <v>301</v>
      </c>
      <c r="C311" s="58"/>
      <c r="D311" s="58"/>
      <c r="E311" s="58">
        <f t="shared" si="287"/>
        <v>0</v>
      </c>
      <c r="F311" s="19"/>
      <c r="G311" s="19"/>
      <c r="H311" s="19"/>
      <c r="I311" s="19"/>
      <c r="J311" s="19"/>
      <c r="K311" s="19"/>
      <c r="L311" s="58">
        <f t="shared" si="288"/>
        <v>0</v>
      </c>
      <c r="M311" s="19"/>
      <c r="N311" s="19"/>
      <c r="O311" s="19"/>
      <c r="P311" s="19"/>
      <c r="Q311" s="19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>
        <f t="shared" si="296"/>
        <v>0</v>
      </c>
      <c r="AE311" s="20"/>
      <c r="AF311" s="20"/>
      <c r="AG311" s="20"/>
      <c r="AH311" s="20"/>
      <c r="AI311" s="20"/>
      <c r="AJ311" s="20"/>
      <c r="AK311" s="19"/>
      <c r="AL311" s="19"/>
      <c r="AM311" s="19"/>
    </row>
    <row r="312" spans="1:39" ht="109.5" customHeight="1" x14ac:dyDescent="0.25">
      <c r="A312" s="6" t="s">
        <v>302</v>
      </c>
      <c r="B312" s="7" t="s">
        <v>303</v>
      </c>
      <c r="C312" s="26"/>
      <c r="D312" s="26">
        <f t="shared" ref="D312:P312" si="297">D314+D315+D316</f>
        <v>0</v>
      </c>
      <c r="E312" s="26">
        <f t="shared" si="287"/>
        <v>0</v>
      </c>
      <c r="F312" s="11">
        <f t="shared" si="297"/>
        <v>0</v>
      </c>
      <c r="G312" s="11">
        <f t="shared" si="297"/>
        <v>0</v>
      </c>
      <c r="H312" s="11">
        <f t="shared" si="297"/>
        <v>0</v>
      </c>
      <c r="I312" s="11">
        <f t="shared" si="297"/>
        <v>0</v>
      </c>
      <c r="J312" s="11">
        <f t="shared" si="297"/>
        <v>0</v>
      </c>
      <c r="K312" s="11">
        <f t="shared" si="297"/>
        <v>0</v>
      </c>
      <c r="L312" s="26">
        <f t="shared" si="288"/>
        <v>0</v>
      </c>
      <c r="M312" s="11">
        <f t="shared" si="297"/>
        <v>0</v>
      </c>
      <c r="N312" s="11">
        <f t="shared" si="297"/>
        <v>0</v>
      </c>
      <c r="O312" s="11">
        <f t="shared" si="297"/>
        <v>0</v>
      </c>
      <c r="P312" s="11">
        <f t="shared" si="297"/>
        <v>0</v>
      </c>
      <c r="Q312" s="11"/>
      <c r="R312" s="28">
        <f>R314+R315+R316</f>
        <v>0</v>
      </c>
      <c r="S312" s="28">
        <f t="shared" ref="S312:AJ312" si="298">S314+S315+S316</f>
        <v>0</v>
      </c>
      <c r="T312" s="28">
        <f t="shared" si="298"/>
        <v>0</v>
      </c>
      <c r="U312" s="28">
        <f t="shared" si="298"/>
        <v>0</v>
      </c>
      <c r="V312" s="28">
        <f>V314+V315+V316</f>
        <v>0</v>
      </c>
      <c r="W312" s="28">
        <f t="shared" si="298"/>
        <v>0</v>
      </c>
      <c r="X312" s="28">
        <f t="shared" si="298"/>
        <v>0</v>
      </c>
      <c r="Y312" s="28">
        <f t="shared" si="298"/>
        <v>0</v>
      </c>
      <c r="Z312" s="28">
        <f>Z314+Z315+Z316</f>
        <v>0</v>
      </c>
      <c r="AA312" s="28">
        <f t="shared" si="298"/>
        <v>0</v>
      </c>
      <c r="AB312" s="28">
        <f t="shared" si="298"/>
        <v>0</v>
      </c>
      <c r="AC312" s="28">
        <f t="shared" si="298"/>
        <v>0</v>
      </c>
      <c r="AD312" s="28">
        <f t="shared" si="296"/>
        <v>0</v>
      </c>
      <c r="AE312" s="28">
        <f t="shared" si="298"/>
        <v>0</v>
      </c>
      <c r="AF312" s="28">
        <f t="shared" si="298"/>
        <v>0</v>
      </c>
      <c r="AG312" s="28">
        <f t="shared" si="298"/>
        <v>0</v>
      </c>
      <c r="AH312" s="28">
        <f t="shared" si="298"/>
        <v>0</v>
      </c>
      <c r="AI312" s="28">
        <f t="shared" si="298"/>
        <v>0</v>
      </c>
      <c r="AJ312" s="28">
        <f t="shared" si="298"/>
        <v>0</v>
      </c>
      <c r="AK312" s="11"/>
      <c r="AL312" s="11"/>
      <c r="AM312" s="11"/>
    </row>
    <row r="313" spans="1:39" ht="15" customHeight="1" x14ac:dyDescent="0.25">
      <c r="A313" s="12" t="s">
        <v>302</v>
      </c>
      <c r="B313" s="13" t="s">
        <v>42</v>
      </c>
      <c r="C313" s="14"/>
      <c r="D313" s="14"/>
      <c r="E313" s="14">
        <f t="shared" si="287"/>
        <v>0</v>
      </c>
      <c r="F313" s="15"/>
      <c r="G313" s="15"/>
      <c r="H313" s="15"/>
      <c r="I313" s="15"/>
      <c r="J313" s="15"/>
      <c r="K313" s="15"/>
      <c r="L313" s="14">
        <f t="shared" si="288"/>
        <v>0</v>
      </c>
      <c r="M313" s="15"/>
      <c r="N313" s="15"/>
      <c r="O313" s="15"/>
      <c r="P313" s="15"/>
      <c r="Q313" s="1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>
        <f t="shared" si="296"/>
        <v>0</v>
      </c>
      <c r="AE313" s="25"/>
      <c r="AF313" s="25"/>
      <c r="AG313" s="25"/>
      <c r="AH313" s="25"/>
      <c r="AI313" s="25"/>
      <c r="AJ313" s="25"/>
      <c r="AK313" s="15"/>
      <c r="AL313" s="15"/>
      <c r="AM313" s="15"/>
    </row>
    <row r="314" spans="1:39" ht="50.25" customHeight="1" x14ac:dyDescent="0.25">
      <c r="A314" s="16" t="s">
        <v>302</v>
      </c>
      <c r="B314" s="17" t="s">
        <v>304</v>
      </c>
      <c r="C314" s="18"/>
      <c r="D314" s="18"/>
      <c r="E314" s="18">
        <f t="shared" si="287"/>
        <v>0</v>
      </c>
      <c r="F314" s="19"/>
      <c r="G314" s="19"/>
      <c r="H314" s="19"/>
      <c r="I314" s="19"/>
      <c r="J314" s="19"/>
      <c r="K314" s="19"/>
      <c r="L314" s="18">
        <f t="shared" si="288"/>
        <v>0</v>
      </c>
      <c r="M314" s="19"/>
      <c r="N314" s="19"/>
      <c r="O314" s="19"/>
      <c r="P314" s="19"/>
      <c r="Q314" s="19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>
        <f t="shared" si="296"/>
        <v>0</v>
      </c>
      <c r="AE314" s="20"/>
      <c r="AF314" s="20"/>
      <c r="AG314" s="20"/>
      <c r="AH314" s="20"/>
      <c r="AI314" s="20"/>
      <c r="AJ314" s="20"/>
      <c r="AK314" s="19"/>
      <c r="AL314" s="19"/>
      <c r="AM314" s="19"/>
    </row>
    <row r="315" spans="1:39" ht="28.5" x14ac:dyDescent="0.25">
      <c r="A315" s="16" t="s">
        <v>302</v>
      </c>
      <c r="B315" s="17" t="s">
        <v>305</v>
      </c>
      <c r="C315" s="18"/>
      <c r="D315" s="18"/>
      <c r="E315" s="18">
        <f t="shared" si="287"/>
        <v>0</v>
      </c>
      <c r="F315" s="19"/>
      <c r="G315" s="19"/>
      <c r="H315" s="19"/>
      <c r="I315" s="19"/>
      <c r="J315" s="19"/>
      <c r="K315" s="19"/>
      <c r="L315" s="18">
        <f t="shared" si="288"/>
        <v>0</v>
      </c>
      <c r="M315" s="19"/>
      <c r="N315" s="19"/>
      <c r="O315" s="19"/>
      <c r="P315" s="19"/>
      <c r="Q315" s="19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>
        <f t="shared" si="296"/>
        <v>0</v>
      </c>
      <c r="AE315" s="20"/>
      <c r="AF315" s="20"/>
      <c r="AG315" s="20"/>
      <c r="AH315" s="20"/>
      <c r="AI315" s="20"/>
      <c r="AJ315" s="20"/>
      <c r="AK315" s="19"/>
      <c r="AL315" s="19"/>
      <c r="AM315" s="19"/>
    </row>
    <row r="316" spans="1:39" ht="28.5" x14ac:dyDescent="0.25">
      <c r="A316" s="16" t="s">
        <v>302</v>
      </c>
      <c r="B316" s="17" t="s">
        <v>119</v>
      </c>
      <c r="C316" s="18"/>
      <c r="D316" s="18"/>
      <c r="E316" s="18">
        <f t="shared" si="287"/>
        <v>0</v>
      </c>
      <c r="F316" s="19"/>
      <c r="G316" s="19"/>
      <c r="H316" s="19"/>
      <c r="I316" s="19"/>
      <c r="J316" s="19"/>
      <c r="K316" s="19"/>
      <c r="L316" s="18">
        <f t="shared" si="288"/>
        <v>0</v>
      </c>
      <c r="M316" s="19"/>
      <c r="N316" s="19"/>
      <c r="O316" s="19"/>
      <c r="P316" s="19"/>
      <c r="Q316" s="19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>
        <f t="shared" si="296"/>
        <v>0</v>
      </c>
      <c r="AE316" s="20"/>
      <c r="AF316" s="20"/>
      <c r="AG316" s="20"/>
      <c r="AH316" s="20"/>
      <c r="AI316" s="20"/>
      <c r="AJ316" s="20"/>
      <c r="AK316" s="19"/>
      <c r="AL316" s="19"/>
      <c r="AM316" s="19"/>
    </row>
    <row r="317" spans="1:39" ht="96.75" customHeight="1" x14ac:dyDescent="0.25">
      <c r="A317" s="6" t="s">
        <v>306</v>
      </c>
      <c r="B317" s="7" t="s">
        <v>307</v>
      </c>
      <c r="C317" s="26">
        <f>IF(D317&gt;0,1,0)</f>
        <v>1</v>
      </c>
      <c r="D317" s="26">
        <f t="shared" ref="D317:P317" si="299">D319+D322+D323</f>
        <v>1</v>
      </c>
      <c r="E317" s="26">
        <f t="shared" si="287"/>
        <v>0</v>
      </c>
      <c r="F317" s="11">
        <f t="shared" si="299"/>
        <v>0</v>
      </c>
      <c r="G317" s="11">
        <f t="shared" si="299"/>
        <v>0</v>
      </c>
      <c r="H317" s="11">
        <f t="shared" si="299"/>
        <v>0</v>
      </c>
      <c r="I317" s="11">
        <f t="shared" si="299"/>
        <v>0</v>
      </c>
      <c r="J317" s="11">
        <f t="shared" si="299"/>
        <v>1</v>
      </c>
      <c r="K317" s="11">
        <f t="shared" si="299"/>
        <v>0</v>
      </c>
      <c r="L317" s="26">
        <f t="shared" si="288"/>
        <v>0</v>
      </c>
      <c r="M317" s="11">
        <f t="shared" si="299"/>
        <v>0</v>
      </c>
      <c r="N317" s="11">
        <f t="shared" si="299"/>
        <v>0</v>
      </c>
      <c r="O317" s="11">
        <f t="shared" si="299"/>
        <v>0</v>
      </c>
      <c r="P317" s="11">
        <f t="shared" si="299"/>
        <v>0</v>
      </c>
      <c r="Q317" s="11"/>
      <c r="R317" s="28">
        <f>R319+R322+R323</f>
        <v>2195.61</v>
      </c>
      <c r="S317" s="28">
        <f t="shared" ref="S317:AJ317" si="300">S319+S322+S323</f>
        <v>0</v>
      </c>
      <c r="T317" s="28">
        <f t="shared" si="300"/>
        <v>610.61</v>
      </c>
      <c r="U317" s="28">
        <f t="shared" si="300"/>
        <v>1585</v>
      </c>
      <c r="V317" s="28">
        <f>V319+V322+V323</f>
        <v>2195.61</v>
      </c>
      <c r="W317" s="28">
        <f t="shared" si="300"/>
        <v>0</v>
      </c>
      <c r="X317" s="28">
        <f t="shared" si="300"/>
        <v>610.61</v>
      </c>
      <c r="Y317" s="28">
        <f t="shared" si="300"/>
        <v>1585</v>
      </c>
      <c r="Z317" s="28">
        <f>Z319+Z322+Z323</f>
        <v>2195.61</v>
      </c>
      <c r="AA317" s="28">
        <f t="shared" si="300"/>
        <v>0</v>
      </c>
      <c r="AB317" s="28">
        <f t="shared" si="300"/>
        <v>610.61</v>
      </c>
      <c r="AC317" s="28">
        <f t="shared" si="300"/>
        <v>1585</v>
      </c>
      <c r="AD317" s="49">
        <f t="shared" si="296"/>
        <v>0</v>
      </c>
      <c r="AE317" s="49">
        <f t="shared" si="300"/>
        <v>0</v>
      </c>
      <c r="AF317" s="49">
        <f t="shared" si="300"/>
        <v>0</v>
      </c>
      <c r="AG317" s="49">
        <f t="shared" si="300"/>
        <v>0</v>
      </c>
      <c r="AH317" s="49">
        <f t="shared" si="300"/>
        <v>0</v>
      </c>
      <c r="AI317" s="49">
        <f t="shared" si="300"/>
        <v>0</v>
      </c>
      <c r="AJ317" s="49">
        <f t="shared" si="300"/>
        <v>0</v>
      </c>
      <c r="AK317" s="11"/>
      <c r="AL317" s="11"/>
      <c r="AM317" s="11"/>
    </row>
    <row r="318" spans="1:39" ht="15" customHeight="1" x14ac:dyDescent="0.25">
      <c r="A318" s="12" t="s">
        <v>306</v>
      </c>
      <c r="B318" s="13" t="s">
        <v>42</v>
      </c>
      <c r="C318" s="14"/>
      <c r="D318" s="14"/>
      <c r="E318" s="14"/>
      <c r="F318" s="15"/>
      <c r="G318" s="15"/>
      <c r="H318" s="15"/>
      <c r="I318" s="15"/>
      <c r="J318" s="15"/>
      <c r="K318" s="15"/>
      <c r="L318" s="14"/>
      <c r="M318" s="15"/>
      <c r="N318" s="15"/>
      <c r="O318" s="15"/>
      <c r="P318" s="15"/>
      <c r="Q318" s="1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52"/>
      <c r="AE318" s="52"/>
      <c r="AF318" s="52"/>
      <c r="AG318" s="52"/>
      <c r="AH318" s="52"/>
      <c r="AI318" s="52"/>
      <c r="AJ318" s="52"/>
      <c r="AK318" s="15"/>
      <c r="AL318" s="15"/>
      <c r="AM318" s="15"/>
    </row>
    <row r="319" spans="1:39" ht="48.75" customHeight="1" x14ac:dyDescent="0.25">
      <c r="A319" s="16" t="s">
        <v>306</v>
      </c>
      <c r="B319" s="17" t="s">
        <v>308</v>
      </c>
      <c r="C319" s="18"/>
      <c r="D319" s="18">
        <f t="shared" ref="D319:P319" si="301">D321</f>
        <v>1</v>
      </c>
      <c r="E319" s="18">
        <f>SUM(F319:I319)</f>
        <v>0</v>
      </c>
      <c r="F319" s="19">
        <f t="shared" si="301"/>
        <v>0</v>
      </c>
      <c r="G319" s="19">
        <f t="shared" si="301"/>
        <v>0</v>
      </c>
      <c r="H319" s="19">
        <f t="shared" si="301"/>
        <v>0</v>
      </c>
      <c r="I319" s="19">
        <f t="shared" si="301"/>
        <v>0</v>
      </c>
      <c r="J319" s="19">
        <f t="shared" si="301"/>
        <v>1</v>
      </c>
      <c r="K319" s="19">
        <f t="shared" si="301"/>
        <v>0</v>
      </c>
      <c r="L319" s="18">
        <f>SUM(M319:P319)</f>
        <v>0</v>
      </c>
      <c r="M319" s="19">
        <f t="shared" si="301"/>
        <v>0</v>
      </c>
      <c r="N319" s="19">
        <f t="shared" si="301"/>
        <v>0</v>
      </c>
      <c r="O319" s="19">
        <f t="shared" si="301"/>
        <v>0</v>
      </c>
      <c r="P319" s="19">
        <f t="shared" si="301"/>
        <v>0</v>
      </c>
      <c r="Q319" s="19"/>
      <c r="R319" s="20">
        <f>R321</f>
        <v>2195.61</v>
      </c>
      <c r="S319" s="20">
        <f t="shared" ref="S319:AJ319" si="302">S321</f>
        <v>0</v>
      </c>
      <c r="T319" s="20">
        <f t="shared" si="302"/>
        <v>610.61</v>
      </c>
      <c r="U319" s="20">
        <f t="shared" si="302"/>
        <v>1585</v>
      </c>
      <c r="V319" s="20">
        <f>V321</f>
        <v>2195.61</v>
      </c>
      <c r="W319" s="20">
        <f t="shared" si="302"/>
        <v>0</v>
      </c>
      <c r="X319" s="20">
        <f t="shared" si="302"/>
        <v>610.61</v>
      </c>
      <c r="Y319" s="20">
        <f t="shared" si="302"/>
        <v>1585</v>
      </c>
      <c r="Z319" s="20">
        <f>Z321</f>
        <v>2195.61</v>
      </c>
      <c r="AA319" s="20">
        <f t="shared" si="302"/>
        <v>0</v>
      </c>
      <c r="AB319" s="20">
        <f t="shared" si="302"/>
        <v>610.61</v>
      </c>
      <c r="AC319" s="20">
        <f t="shared" si="302"/>
        <v>1585</v>
      </c>
      <c r="AD319" s="21">
        <f t="shared" si="296"/>
        <v>0</v>
      </c>
      <c r="AE319" s="21">
        <f t="shared" si="302"/>
        <v>0</v>
      </c>
      <c r="AF319" s="21">
        <f t="shared" si="302"/>
        <v>0</v>
      </c>
      <c r="AG319" s="21">
        <f t="shared" si="302"/>
        <v>0</v>
      </c>
      <c r="AH319" s="21">
        <f t="shared" si="302"/>
        <v>0</v>
      </c>
      <c r="AI319" s="21">
        <f t="shared" si="302"/>
        <v>0</v>
      </c>
      <c r="AJ319" s="21">
        <f t="shared" si="302"/>
        <v>0</v>
      </c>
      <c r="AK319" s="19"/>
      <c r="AL319" s="19"/>
      <c r="AM319" s="19"/>
    </row>
    <row r="320" spans="1:39" ht="19.5" customHeight="1" x14ac:dyDescent="0.25">
      <c r="A320" s="12" t="s">
        <v>306</v>
      </c>
      <c r="B320" s="30" t="s">
        <v>44</v>
      </c>
      <c r="C320" s="31"/>
      <c r="D320" s="31"/>
      <c r="E320" s="31"/>
      <c r="F320" s="15"/>
      <c r="G320" s="15"/>
      <c r="H320" s="15"/>
      <c r="I320" s="15"/>
      <c r="J320" s="15"/>
      <c r="K320" s="15"/>
      <c r="L320" s="31"/>
      <c r="M320" s="15"/>
      <c r="N320" s="15"/>
      <c r="O320" s="15"/>
      <c r="P320" s="15"/>
      <c r="Q320" s="1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15"/>
      <c r="AL320" s="15"/>
      <c r="AM320" s="15"/>
    </row>
    <row r="321" spans="1:39" ht="99.75" customHeight="1" x14ac:dyDescent="0.25">
      <c r="A321" s="12" t="s">
        <v>306</v>
      </c>
      <c r="B321" s="70" t="s">
        <v>309</v>
      </c>
      <c r="C321" s="32">
        <v>1</v>
      </c>
      <c r="D321" s="32">
        <v>1</v>
      </c>
      <c r="E321" s="36">
        <f t="shared" ref="E321:E324" si="303">SUM(F321:I321)</f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1</v>
      </c>
      <c r="K321" s="15">
        <v>0</v>
      </c>
      <c r="L321" s="36">
        <f t="shared" ref="L321:L324" si="304">SUM(M321:P321)</f>
        <v>0</v>
      </c>
      <c r="M321" s="15">
        <v>0</v>
      </c>
      <c r="N321" s="15">
        <v>0</v>
      </c>
      <c r="O321" s="15">
        <v>0</v>
      </c>
      <c r="P321" s="15">
        <v>0</v>
      </c>
      <c r="Q321" s="70" t="s">
        <v>418</v>
      </c>
      <c r="R321" s="38">
        <f t="shared" ref="R321" si="305">SUM(S321:U321)</f>
        <v>2195.61</v>
      </c>
      <c r="S321" s="25">
        <v>0</v>
      </c>
      <c r="T321" s="25">
        <v>610.61</v>
      </c>
      <c r="U321" s="25">
        <v>1585</v>
      </c>
      <c r="V321" s="38">
        <f t="shared" ref="V321" si="306">SUM(W321:Y321)</f>
        <v>2195.61</v>
      </c>
      <c r="W321" s="25">
        <v>0</v>
      </c>
      <c r="X321" s="25">
        <v>610.61</v>
      </c>
      <c r="Y321" s="25">
        <v>1585</v>
      </c>
      <c r="Z321" s="38">
        <f t="shared" ref="Z321" si="307">SUM(AA321:AC321)</f>
        <v>2195.61</v>
      </c>
      <c r="AA321" s="25">
        <v>0</v>
      </c>
      <c r="AB321" s="25">
        <v>610.61</v>
      </c>
      <c r="AC321" s="25">
        <v>1585</v>
      </c>
      <c r="AD321" s="53">
        <f t="shared" si="296"/>
        <v>0</v>
      </c>
      <c r="AE321" s="52">
        <v>0</v>
      </c>
      <c r="AF321" s="52">
        <v>0</v>
      </c>
      <c r="AG321" s="52">
        <v>0</v>
      </c>
      <c r="AH321" s="52">
        <v>0</v>
      </c>
      <c r="AI321" s="52">
        <v>0</v>
      </c>
      <c r="AJ321" s="52">
        <v>0</v>
      </c>
      <c r="AK321" s="70" t="s">
        <v>389</v>
      </c>
      <c r="AL321" s="15">
        <v>5</v>
      </c>
      <c r="AM321" s="15"/>
    </row>
    <row r="322" spans="1:39" ht="95.25" customHeight="1" x14ac:dyDescent="0.25">
      <c r="A322" s="16" t="s">
        <v>306</v>
      </c>
      <c r="B322" s="17" t="s">
        <v>310</v>
      </c>
      <c r="C322" s="18"/>
      <c r="D322" s="18"/>
      <c r="E322" s="18">
        <f t="shared" si="303"/>
        <v>0</v>
      </c>
      <c r="F322" s="19"/>
      <c r="G322" s="19"/>
      <c r="H322" s="19"/>
      <c r="I322" s="19"/>
      <c r="J322" s="19"/>
      <c r="K322" s="19"/>
      <c r="L322" s="18">
        <f t="shared" si="304"/>
        <v>0</v>
      </c>
      <c r="M322" s="19"/>
      <c r="N322" s="19"/>
      <c r="O322" s="19"/>
      <c r="P322" s="19"/>
      <c r="Q322" s="19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1">
        <f t="shared" si="296"/>
        <v>0</v>
      </c>
      <c r="AE322" s="21"/>
      <c r="AF322" s="21"/>
      <c r="AG322" s="21"/>
      <c r="AH322" s="21"/>
      <c r="AI322" s="21"/>
      <c r="AJ322" s="21"/>
      <c r="AK322" s="19"/>
      <c r="AL322" s="19"/>
      <c r="AM322" s="19"/>
    </row>
    <row r="323" spans="1:39" ht="28.5" x14ac:dyDescent="0.25">
      <c r="A323" s="16" t="s">
        <v>306</v>
      </c>
      <c r="B323" s="17" t="s">
        <v>119</v>
      </c>
      <c r="C323" s="18"/>
      <c r="D323" s="18"/>
      <c r="E323" s="18">
        <f t="shared" si="303"/>
        <v>0</v>
      </c>
      <c r="F323" s="19"/>
      <c r="G323" s="19"/>
      <c r="H323" s="19"/>
      <c r="I323" s="19"/>
      <c r="J323" s="19"/>
      <c r="K323" s="19"/>
      <c r="L323" s="18">
        <f t="shared" si="304"/>
        <v>0</v>
      </c>
      <c r="M323" s="19"/>
      <c r="N323" s="19"/>
      <c r="O323" s="19"/>
      <c r="P323" s="19"/>
      <c r="Q323" s="19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1">
        <f t="shared" si="296"/>
        <v>0</v>
      </c>
      <c r="AE323" s="21"/>
      <c r="AF323" s="21"/>
      <c r="AG323" s="21"/>
      <c r="AH323" s="21"/>
      <c r="AI323" s="21"/>
      <c r="AJ323" s="21"/>
      <c r="AK323" s="19"/>
      <c r="AL323" s="19"/>
      <c r="AM323" s="19"/>
    </row>
    <row r="324" spans="1:39" ht="114" customHeight="1" x14ac:dyDescent="0.25">
      <c r="A324" s="6" t="s">
        <v>311</v>
      </c>
      <c r="B324" s="7" t="s">
        <v>312</v>
      </c>
      <c r="C324" s="26">
        <f>IF(D324&gt;0,1,0)</f>
        <v>0</v>
      </c>
      <c r="D324" s="26">
        <f t="shared" ref="D324:P324" si="308">D326+D327+D328+D329+D330+D331+D332+D333</f>
        <v>0</v>
      </c>
      <c r="E324" s="26">
        <f t="shared" si="303"/>
        <v>1</v>
      </c>
      <c r="F324" s="11">
        <f t="shared" si="308"/>
        <v>0</v>
      </c>
      <c r="G324" s="11">
        <f t="shared" si="308"/>
        <v>1</v>
      </c>
      <c r="H324" s="11">
        <f t="shared" si="308"/>
        <v>0</v>
      </c>
      <c r="I324" s="11">
        <f t="shared" si="308"/>
        <v>0</v>
      </c>
      <c r="J324" s="11">
        <f t="shared" si="308"/>
        <v>0</v>
      </c>
      <c r="K324" s="11">
        <f t="shared" si="308"/>
        <v>0</v>
      </c>
      <c r="L324" s="26">
        <f t="shared" si="304"/>
        <v>0</v>
      </c>
      <c r="M324" s="11">
        <f t="shared" si="308"/>
        <v>0</v>
      </c>
      <c r="N324" s="11">
        <f t="shared" si="308"/>
        <v>0</v>
      </c>
      <c r="O324" s="11">
        <f t="shared" si="308"/>
        <v>0</v>
      </c>
      <c r="P324" s="11">
        <f t="shared" si="308"/>
        <v>0</v>
      </c>
      <c r="Q324" s="11"/>
      <c r="R324" s="28">
        <f>R326+R327+R328+R329+R330+R331+R332+R333</f>
        <v>0</v>
      </c>
      <c r="S324" s="28">
        <f t="shared" ref="S324:AJ324" si="309">S326+S327+S328+S329+S330+S331+S332+S333</f>
        <v>0</v>
      </c>
      <c r="T324" s="28">
        <f t="shared" si="309"/>
        <v>0</v>
      </c>
      <c r="U324" s="28">
        <f t="shared" si="309"/>
        <v>0</v>
      </c>
      <c r="V324" s="28">
        <f>V326+V327+V328+V329+V330+V331+V332+V333</f>
        <v>0</v>
      </c>
      <c r="W324" s="28">
        <f t="shared" si="309"/>
        <v>0</v>
      </c>
      <c r="X324" s="28">
        <f t="shared" si="309"/>
        <v>0</v>
      </c>
      <c r="Y324" s="28">
        <f t="shared" si="309"/>
        <v>0</v>
      </c>
      <c r="Z324" s="28">
        <f>Z326+Z327+Z328+Z329+Z330+Z331+Z332+Z333</f>
        <v>0</v>
      </c>
      <c r="AA324" s="28">
        <f t="shared" si="309"/>
        <v>0</v>
      </c>
      <c r="AB324" s="28">
        <f t="shared" si="309"/>
        <v>0</v>
      </c>
      <c r="AC324" s="28">
        <f t="shared" si="309"/>
        <v>0</v>
      </c>
      <c r="AD324" s="49">
        <f t="shared" si="296"/>
        <v>0</v>
      </c>
      <c r="AE324" s="49">
        <f t="shared" si="309"/>
        <v>0</v>
      </c>
      <c r="AF324" s="49">
        <f t="shared" si="309"/>
        <v>0</v>
      </c>
      <c r="AG324" s="49">
        <f t="shared" si="309"/>
        <v>0</v>
      </c>
      <c r="AH324" s="49">
        <f t="shared" si="309"/>
        <v>0</v>
      </c>
      <c r="AI324" s="49">
        <f t="shared" si="309"/>
        <v>0</v>
      </c>
      <c r="AJ324" s="49">
        <f t="shared" si="309"/>
        <v>0</v>
      </c>
      <c r="AK324" s="11"/>
      <c r="AL324" s="11"/>
      <c r="AM324" s="11"/>
    </row>
    <row r="325" spans="1:39" ht="15" customHeight="1" x14ac:dyDescent="0.25">
      <c r="A325" s="12" t="s">
        <v>311</v>
      </c>
      <c r="B325" s="22" t="s">
        <v>42</v>
      </c>
      <c r="C325" s="23"/>
      <c r="D325" s="23"/>
      <c r="E325" s="23"/>
      <c r="F325" s="15"/>
      <c r="G325" s="15"/>
      <c r="H325" s="15"/>
      <c r="I325" s="15"/>
      <c r="J325" s="15"/>
      <c r="K325" s="15"/>
      <c r="L325" s="23"/>
      <c r="M325" s="15"/>
      <c r="N325" s="15"/>
      <c r="O325" s="15"/>
      <c r="P325" s="15"/>
      <c r="Q325" s="1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52"/>
      <c r="AE325" s="52"/>
      <c r="AF325" s="52"/>
      <c r="AG325" s="52"/>
      <c r="AH325" s="52"/>
      <c r="AI325" s="52"/>
      <c r="AJ325" s="52"/>
      <c r="AK325" s="15"/>
      <c r="AL325" s="15"/>
      <c r="AM325" s="15"/>
    </row>
    <row r="326" spans="1:39" ht="42.75" x14ac:dyDescent="0.25">
      <c r="A326" s="16" t="s">
        <v>311</v>
      </c>
      <c r="B326" s="17" t="s">
        <v>313</v>
      </c>
      <c r="C326" s="18"/>
      <c r="D326" s="18"/>
      <c r="E326" s="18"/>
      <c r="F326" s="19"/>
      <c r="G326" s="19"/>
      <c r="H326" s="19"/>
      <c r="I326" s="19"/>
      <c r="J326" s="19"/>
      <c r="K326" s="19"/>
      <c r="L326" s="18"/>
      <c r="M326" s="19"/>
      <c r="N326" s="19"/>
      <c r="O326" s="19"/>
      <c r="P326" s="19"/>
      <c r="Q326" s="19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1">
        <f t="shared" si="296"/>
        <v>0</v>
      </c>
      <c r="AE326" s="21"/>
      <c r="AF326" s="21"/>
      <c r="AG326" s="21"/>
      <c r="AH326" s="21"/>
      <c r="AI326" s="21"/>
      <c r="AJ326" s="21"/>
      <c r="AK326" s="19"/>
      <c r="AL326" s="19"/>
      <c r="AM326" s="19"/>
    </row>
    <row r="327" spans="1:39" ht="33.75" customHeight="1" x14ac:dyDescent="0.25">
      <c r="A327" s="16" t="s">
        <v>311</v>
      </c>
      <c r="B327" s="17" t="s">
        <v>314</v>
      </c>
      <c r="C327" s="18"/>
      <c r="D327" s="18"/>
      <c r="E327" s="18"/>
      <c r="F327" s="19"/>
      <c r="G327" s="19"/>
      <c r="H327" s="19"/>
      <c r="I327" s="19"/>
      <c r="J327" s="19"/>
      <c r="K327" s="19"/>
      <c r="L327" s="18"/>
      <c r="M327" s="19"/>
      <c r="N327" s="19"/>
      <c r="O327" s="19"/>
      <c r="P327" s="19"/>
      <c r="Q327" s="19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1">
        <f t="shared" si="296"/>
        <v>0</v>
      </c>
      <c r="AE327" s="21"/>
      <c r="AF327" s="21"/>
      <c r="AG327" s="21"/>
      <c r="AH327" s="21"/>
      <c r="AI327" s="21"/>
      <c r="AJ327" s="21"/>
      <c r="AK327" s="19"/>
      <c r="AL327" s="19"/>
      <c r="AM327" s="19"/>
    </row>
    <row r="328" spans="1:39" ht="28.5" x14ac:dyDescent="0.25">
      <c r="A328" s="16" t="s">
        <v>311</v>
      </c>
      <c r="B328" s="17" t="s">
        <v>315</v>
      </c>
      <c r="C328" s="18"/>
      <c r="D328" s="18"/>
      <c r="E328" s="18"/>
      <c r="F328" s="19"/>
      <c r="G328" s="19"/>
      <c r="H328" s="19"/>
      <c r="I328" s="19"/>
      <c r="J328" s="19"/>
      <c r="K328" s="19"/>
      <c r="L328" s="18"/>
      <c r="M328" s="19"/>
      <c r="N328" s="19"/>
      <c r="O328" s="19"/>
      <c r="P328" s="19"/>
      <c r="Q328" s="19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1">
        <f t="shared" si="296"/>
        <v>0</v>
      </c>
      <c r="AE328" s="21"/>
      <c r="AF328" s="21"/>
      <c r="AG328" s="21"/>
      <c r="AH328" s="21"/>
      <c r="AI328" s="21"/>
      <c r="AJ328" s="21"/>
      <c r="AK328" s="19"/>
      <c r="AL328" s="19"/>
      <c r="AM328" s="19"/>
    </row>
    <row r="329" spans="1:39" ht="28.5" x14ac:dyDescent="0.25">
      <c r="A329" s="16" t="s">
        <v>311</v>
      </c>
      <c r="B329" s="17" t="s">
        <v>316</v>
      </c>
      <c r="C329" s="18"/>
      <c r="D329" s="18"/>
      <c r="E329" s="18"/>
      <c r="F329" s="19"/>
      <c r="G329" s="19"/>
      <c r="H329" s="19"/>
      <c r="I329" s="19"/>
      <c r="J329" s="19"/>
      <c r="K329" s="19"/>
      <c r="L329" s="18"/>
      <c r="M329" s="19"/>
      <c r="N329" s="19"/>
      <c r="O329" s="19"/>
      <c r="P329" s="19"/>
      <c r="Q329" s="19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1">
        <f t="shared" si="296"/>
        <v>0</v>
      </c>
      <c r="AE329" s="21"/>
      <c r="AF329" s="21"/>
      <c r="AG329" s="21"/>
      <c r="AH329" s="21"/>
      <c r="AI329" s="21"/>
      <c r="AJ329" s="21"/>
      <c r="AK329" s="19"/>
      <c r="AL329" s="19"/>
      <c r="AM329" s="19"/>
    </row>
    <row r="330" spans="1:39" ht="28.5" x14ac:dyDescent="0.25">
      <c r="A330" s="16" t="s">
        <v>311</v>
      </c>
      <c r="B330" s="17" t="s">
        <v>317</v>
      </c>
      <c r="C330" s="18"/>
      <c r="D330" s="18"/>
      <c r="E330" s="18"/>
      <c r="F330" s="19"/>
      <c r="G330" s="19"/>
      <c r="H330" s="19"/>
      <c r="I330" s="19"/>
      <c r="J330" s="19"/>
      <c r="K330" s="19"/>
      <c r="L330" s="18"/>
      <c r="M330" s="19"/>
      <c r="N330" s="19"/>
      <c r="O330" s="19"/>
      <c r="P330" s="19"/>
      <c r="Q330" s="19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1">
        <f t="shared" si="296"/>
        <v>0</v>
      </c>
      <c r="AE330" s="21"/>
      <c r="AF330" s="21"/>
      <c r="AG330" s="21"/>
      <c r="AH330" s="21"/>
      <c r="AI330" s="21"/>
      <c r="AJ330" s="21"/>
      <c r="AK330" s="19"/>
      <c r="AL330" s="19"/>
      <c r="AM330" s="19"/>
    </row>
    <row r="331" spans="1:39" ht="42.75" x14ac:dyDescent="0.25">
      <c r="A331" s="16" t="s">
        <v>311</v>
      </c>
      <c r="B331" s="17" t="s">
        <v>318</v>
      </c>
      <c r="C331" s="18"/>
      <c r="D331" s="18"/>
      <c r="E331" s="18"/>
      <c r="F331" s="19"/>
      <c r="G331" s="19"/>
      <c r="H331" s="19"/>
      <c r="I331" s="19"/>
      <c r="J331" s="19"/>
      <c r="K331" s="19"/>
      <c r="L331" s="18"/>
      <c r="M331" s="19"/>
      <c r="N331" s="19"/>
      <c r="O331" s="19"/>
      <c r="P331" s="19"/>
      <c r="Q331" s="19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1">
        <f t="shared" si="296"/>
        <v>0</v>
      </c>
      <c r="AE331" s="21"/>
      <c r="AF331" s="21"/>
      <c r="AG331" s="21"/>
      <c r="AH331" s="21"/>
      <c r="AI331" s="21"/>
      <c r="AJ331" s="21"/>
      <c r="AK331" s="19"/>
      <c r="AL331" s="19"/>
      <c r="AM331" s="19"/>
    </row>
    <row r="332" spans="1:39" ht="42.75" x14ac:dyDescent="0.25">
      <c r="A332" s="16" t="s">
        <v>311</v>
      </c>
      <c r="B332" s="17" t="s">
        <v>319</v>
      </c>
      <c r="C332" s="18"/>
      <c r="D332" s="18"/>
      <c r="E332" s="18"/>
      <c r="F332" s="19"/>
      <c r="G332" s="19"/>
      <c r="H332" s="19"/>
      <c r="I332" s="19"/>
      <c r="J332" s="19"/>
      <c r="K332" s="19"/>
      <c r="L332" s="18"/>
      <c r="M332" s="19"/>
      <c r="N332" s="19"/>
      <c r="O332" s="19"/>
      <c r="P332" s="19"/>
      <c r="Q332" s="19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1">
        <f t="shared" si="296"/>
        <v>0</v>
      </c>
      <c r="AE332" s="21"/>
      <c r="AF332" s="21"/>
      <c r="AG332" s="21"/>
      <c r="AH332" s="21"/>
      <c r="AI332" s="21"/>
      <c r="AJ332" s="21"/>
      <c r="AK332" s="19"/>
      <c r="AL332" s="19"/>
      <c r="AM332" s="19"/>
    </row>
    <row r="333" spans="1:39" ht="42.75" x14ac:dyDescent="0.25">
      <c r="A333" s="16" t="s">
        <v>311</v>
      </c>
      <c r="B333" s="17" t="s">
        <v>320</v>
      </c>
      <c r="C333" s="18"/>
      <c r="D333" s="18">
        <f t="shared" ref="D333:P333" si="310">D335</f>
        <v>0</v>
      </c>
      <c r="E333" s="18">
        <f>SUM(F333:I333)</f>
        <v>1</v>
      </c>
      <c r="F333" s="19">
        <f t="shared" si="310"/>
        <v>0</v>
      </c>
      <c r="G333" s="19">
        <f t="shared" si="310"/>
        <v>1</v>
      </c>
      <c r="H333" s="19">
        <f t="shared" si="310"/>
        <v>0</v>
      </c>
      <c r="I333" s="19">
        <f t="shared" si="310"/>
        <v>0</v>
      </c>
      <c r="J333" s="19">
        <f t="shared" si="310"/>
        <v>0</v>
      </c>
      <c r="K333" s="19">
        <f t="shared" si="310"/>
        <v>0</v>
      </c>
      <c r="L333" s="18">
        <f>SUM(M333:P333)</f>
        <v>0</v>
      </c>
      <c r="M333" s="19">
        <f t="shared" si="310"/>
        <v>0</v>
      </c>
      <c r="N333" s="19">
        <f t="shared" si="310"/>
        <v>0</v>
      </c>
      <c r="O333" s="19">
        <f t="shared" si="310"/>
        <v>0</v>
      </c>
      <c r="P333" s="19">
        <f t="shared" si="310"/>
        <v>0</v>
      </c>
      <c r="Q333" s="19"/>
      <c r="R333" s="20">
        <f>R335</f>
        <v>0</v>
      </c>
      <c r="S333" s="20">
        <f t="shared" ref="S333:AJ333" si="311">S335</f>
        <v>0</v>
      </c>
      <c r="T333" s="20">
        <f t="shared" si="311"/>
        <v>0</v>
      </c>
      <c r="U333" s="20">
        <f t="shared" si="311"/>
        <v>0</v>
      </c>
      <c r="V333" s="20">
        <f>V335</f>
        <v>0</v>
      </c>
      <c r="W333" s="20">
        <f t="shared" si="311"/>
        <v>0</v>
      </c>
      <c r="X333" s="20">
        <f t="shared" si="311"/>
        <v>0</v>
      </c>
      <c r="Y333" s="20">
        <f t="shared" si="311"/>
        <v>0</v>
      </c>
      <c r="Z333" s="20">
        <f>Z335</f>
        <v>0</v>
      </c>
      <c r="AA333" s="20">
        <f t="shared" si="311"/>
        <v>0</v>
      </c>
      <c r="AB333" s="20">
        <f t="shared" si="311"/>
        <v>0</v>
      </c>
      <c r="AC333" s="20">
        <f t="shared" si="311"/>
        <v>0</v>
      </c>
      <c r="AD333" s="21">
        <f t="shared" si="296"/>
        <v>0</v>
      </c>
      <c r="AE333" s="21">
        <f t="shared" si="311"/>
        <v>0</v>
      </c>
      <c r="AF333" s="21">
        <f t="shared" si="311"/>
        <v>0</v>
      </c>
      <c r="AG333" s="21">
        <f t="shared" si="311"/>
        <v>0</v>
      </c>
      <c r="AH333" s="21">
        <f t="shared" si="311"/>
        <v>0</v>
      </c>
      <c r="AI333" s="21">
        <f t="shared" si="311"/>
        <v>0</v>
      </c>
      <c r="AJ333" s="21">
        <f t="shared" si="311"/>
        <v>0</v>
      </c>
      <c r="AK333" s="19"/>
      <c r="AL333" s="19"/>
      <c r="AM333" s="19"/>
    </row>
    <row r="334" spans="1:39" ht="19.5" customHeight="1" x14ac:dyDescent="0.25">
      <c r="A334" s="12" t="s">
        <v>311</v>
      </c>
      <c r="B334" s="30" t="s">
        <v>44</v>
      </c>
      <c r="C334" s="31"/>
      <c r="D334" s="31"/>
      <c r="E334" s="31"/>
      <c r="F334" s="15"/>
      <c r="G334" s="15"/>
      <c r="H334" s="15"/>
      <c r="I334" s="15"/>
      <c r="J334" s="15"/>
      <c r="K334" s="15"/>
      <c r="L334" s="31"/>
      <c r="M334" s="15"/>
      <c r="N334" s="15"/>
      <c r="O334" s="15"/>
      <c r="P334" s="15"/>
      <c r="Q334" s="1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52"/>
      <c r="AE334" s="52"/>
      <c r="AF334" s="52"/>
      <c r="AG334" s="52"/>
      <c r="AH334" s="52"/>
      <c r="AI334" s="52"/>
      <c r="AJ334" s="52"/>
      <c r="AK334" s="15"/>
      <c r="AL334" s="15"/>
      <c r="AM334" s="15"/>
    </row>
    <row r="335" spans="1:39" ht="113.25" customHeight="1" x14ac:dyDescent="0.25">
      <c r="A335" s="12" t="s">
        <v>311</v>
      </c>
      <c r="B335" s="70" t="s">
        <v>321</v>
      </c>
      <c r="C335" s="32">
        <v>0</v>
      </c>
      <c r="D335" s="32">
        <v>0</v>
      </c>
      <c r="E335" s="36">
        <f t="shared" ref="E335:E336" si="312">SUM(F335:I335)</f>
        <v>1</v>
      </c>
      <c r="F335" s="15">
        <v>0</v>
      </c>
      <c r="G335" s="15">
        <v>1</v>
      </c>
      <c r="H335" s="15">
        <v>0</v>
      </c>
      <c r="I335" s="15">
        <v>0</v>
      </c>
      <c r="J335" s="15">
        <v>0</v>
      </c>
      <c r="K335" s="15">
        <v>0</v>
      </c>
      <c r="L335" s="36">
        <f t="shared" ref="L335:L336" si="313">SUM(M335:P335)</f>
        <v>0</v>
      </c>
      <c r="M335" s="15">
        <v>0</v>
      </c>
      <c r="N335" s="15">
        <v>0</v>
      </c>
      <c r="O335" s="15">
        <v>0</v>
      </c>
      <c r="P335" s="15">
        <v>0</v>
      </c>
      <c r="Q335" s="15"/>
      <c r="R335" s="38">
        <f t="shared" ref="R335" si="314">SUM(S335:U335)</f>
        <v>0</v>
      </c>
      <c r="S335" s="25">
        <v>0</v>
      </c>
      <c r="T335" s="25">
        <v>0</v>
      </c>
      <c r="U335" s="25">
        <v>0</v>
      </c>
      <c r="V335" s="38">
        <f t="shared" ref="V335" si="315">SUM(W335:Y335)</f>
        <v>0</v>
      </c>
      <c r="W335" s="25">
        <v>0</v>
      </c>
      <c r="X335" s="25">
        <v>0</v>
      </c>
      <c r="Y335" s="25">
        <v>0</v>
      </c>
      <c r="Z335" s="38">
        <f t="shared" ref="Z335" si="316">SUM(AA335:AC335)</f>
        <v>0</v>
      </c>
      <c r="AA335" s="25">
        <v>0</v>
      </c>
      <c r="AB335" s="25">
        <v>0</v>
      </c>
      <c r="AC335" s="25">
        <v>0</v>
      </c>
      <c r="AD335" s="53">
        <f t="shared" si="296"/>
        <v>0</v>
      </c>
      <c r="AE335" s="52">
        <v>0</v>
      </c>
      <c r="AF335" s="52">
        <v>0</v>
      </c>
      <c r="AG335" s="52">
        <v>0</v>
      </c>
      <c r="AH335" s="52">
        <v>0</v>
      </c>
      <c r="AI335" s="52">
        <v>0</v>
      </c>
      <c r="AJ335" s="52">
        <v>0</v>
      </c>
      <c r="AK335" s="15"/>
      <c r="AL335" s="15"/>
      <c r="AM335" s="15"/>
    </row>
    <row r="336" spans="1:39" ht="115.5" customHeight="1" x14ac:dyDescent="0.25">
      <c r="A336" s="6" t="s">
        <v>322</v>
      </c>
      <c r="B336" s="7" t="s">
        <v>323</v>
      </c>
      <c r="C336" s="26">
        <f>IF(D336&gt;0,1,0)</f>
        <v>1</v>
      </c>
      <c r="D336" s="26">
        <f t="shared" ref="D336:P336" si="317">D338+D339</f>
        <v>2</v>
      </c>
      <c r="E336" s="26">
        <f t="shared" si="312"/>
        <v>5</v>
      </c>
      <c r="F336" s="11">
        <f t="shared" si="317"/>
        <v>0</v>
      </c>
      <c r="G336" s="11">
        <f t="shared" si="317"/>
        <v>5</v>
      </c>
      <c r="H336" s="11">
        <f t="shared" si="317"/>
        <v>0</v>
      </c>
      <c r="I336" s="11">
        <f t="shared" si="317"/>
        <v>0</v>
      </c>
      <c r="J336" s="11">
        <f t="shared" si="317"/>
        <v>2</v>
      </c>
      <c r="K336" s="11">
        <f t="shared" si="317"/>
        <v>0</v>
      </c>
      <c r="L336" s="26">
        <f t="shared" si="313"/>
        <v>2</v>
      </c>
      <c r="M336" s="11">
        <f t="shared" si="317"/>
        <v>0</v>
      </c>
      <c r="N336" s="11">
        <f t="shared" si="317"/>
        <v>0</v>
      </c>
      <c r="O336" s="11">
        <f t="shared" si="317"/>
        <v>0</v>
      </c>
      <c r="P336" s="11">
        <f t="shared" si="317"/>
        <v>2</v>
      </c>
      <c r="Q336" s="11"/>
      <c r="R336" s="28">
        <f>R338+R339</f>
        <v>0</v>
      </c>
      <c r="S336" s="28">
        <f t="shared" ref="S336:AJ336" si="318">S338+S339</f>
        <v>0</v>
      </c>
      <c r="T336" s="28">
        <f t="shared" si="318"/>
        <v>0</v>
      </c>
      <c r="U336" s="28">
        <f t="shared" si="318"/>
        <v>0</v>
      </c>
      <c r="V336" s="28">
        <f>V338+V339</f>
        <v>0</v>
      </c>
      <c r="W336" s="28">
        <f t="shared" si="318"/>
        <v>0</v>
      </c>
      <c r="X336" s="28">
        <f t="shared" si="318"/>
        <v>0</v>
      </c>
      <c r="Y336" s="28">
        <f t="shared" si="318"/>
        <v>0</v>
      </c>
      <c r="Z336" s="28">
        <f>Z338+Z339</f>
        <v>0</v>
      </c>
      <c r="AA336" s="28">
        <f t="shared" si="318"/>
        <v>0</v>
      </c>
      <c r="AB336" s="28">
        <f t="shared" si="318"/>
        <v>0</v>
      </c>
      <c r="AC336" s="28">
        <f t="shared" si="318"/>
        <v>0</v>
      </c>
      <c r="AD336" s="27">
        <f t="shared" si="296"/>
        <v>0</v>
      </c>
      <c r="AE336" s="27">
        <f t="shared" si="318"/>
        <v>0</v>
      </c>
      <c r="AF336" s="27">
        <f t="shared" si="318"/>
        <v>0</v>
      </c>
      <c r="AG336" s="27">
        <f t="shared" si="318"/>
        <v>0</v>
      </c>
      <c r="AH336" s="27">
        <f t="shared" si="318"/>
        <v>0</v>
      </c>
      <c r="AI336" s="27">
        <f t="shared" si="318"/>
        <v>0</v>
      </c>
      <c r="AJ336" s="27">
        <f t="shared" si="318"/>
        <v>0</v>
      </c>
      <c r="AK336" s="11"/>
      <c r="AL336" s="11"/>
      <c r="AM336" s="11"/>
    </row>
    <row r="337" spans="1:39" ht="15" customHeight="1" x14ac:dyDescent="0.25">
      <c r="A337" s="12" t="s">
        <v>322</v>
      </c>
      <c r="B337" s="22" t="s">
        <v>42</v>
      </c>
      <c r="C337" s="23"/>
      <c r="D337" s="23"/>
      <c r="E337" s="23"/>
      <c r="F337" s="15"/>
      <c r="G337" s="15"/>
      <c r="H337" s="15"/>
      <c r="I337" s="15"/>
      <c r="J337" s="15"/>
      <c r="K337" s="15"/>
      <c r="L337" s="23"/>
      <c r="M337" s="15"/>
      <c r="N337" s="15"/>
      <c r="O337" s="15"/>
      <c r="P337" s="15"/>
      <c r="Q337" s="1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33"/>
      <c r="AE337" s="33"/>
      <c r="AF337" s="33"/>
      <c r="AG337" s="33"/>
      <c r="AH337" s="33"/>
      <c r="AI337" s="33"/>
      <c r="AJ337" s="33"/>
      <c r="AK337" s="15"/>
      <c r="AL337" s="15"/>
      <c r="AM337" s="15"/>
    </row>
    <row r="338" spans="1:39" ht="42.75" x14ac:dyDescent="0.25">
      <c r="A338" s="16" t="s">
        <v>322</v>
      </c>
      <c r="B338" s="17" t="s">
        <v>324</v>
      </c>
      <c r="C338" s="18"/>
      <c r="D338" s="18"/>
      <c r="E338" s="18"/>
      <c r="F338" s="19"/>
      <c r="G338" s="19"/>
      <c r="H338" s="19"/>
      <c r="I338" s="19"/>
      <c r="J338" s="19"/>
      <c r="K338" s="19"/>
      <c r="L338" s="18"/>
      <c r="M338" s="19"/>
      <c r="N338" s="19"/>
      <c r="O338" s="19"/>
      <c r="P338" s="19"/>
      <c r="Q338" s="19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9">
        <f t="shared" si="296"/>
        <v>0</v>
      </c>
      <c r="AE338" s="29"/>
      <c r="AF338" s="29"/>
      <c r="AG338" s="29"/>
      <c r="AH338" s="29"/>
      <c r="AI338" s="29"/>
      <c r="AJ338" s="29"/>
      <c r="AK338" s="19"/>
      <c r="AL338" s="19"/>
      <c r="AM338" s="19"/>
    </row>
    <row r="339" spans="1:39" ht="28.5" x14ac:dyDescent="0.25">
      <c r="A339" s="16" t="s">
        <v>322</v>
      </c>
      <c r="B339" s="17" t="s">
        <v>325</v>
      </c>
      <c r="C339" s="18"/>
      <c r="D339" s="18">
        <f t="shared" ref="D339:P339" si="319">D341+D342+D343+D344+D345+D346+D347</f>
        <v>2</v>
      </c>
      <c r="E339" s="18">
        <f>SUM(F339:I339)</f>
        <v>5</v>
      </c>
      <c r="F339" s="19">
        <f t="shared" si="319"/>
        <v>0</v>
      </c>
      <c r="G339" s="19">
        <f t="shared" si="319"/>
        <v>5</v>
      </c>
      <c r="H339" s="19">
        <f t="shared" si="319"/>
        <v>0</v>
      </c>
      <c r="I339" s="19">
        <f t="shared" si="319"/>
        <v>0</v>
      </c>
      <c r="J339" s="19">
        <f t="shared" si="319"/>
        <v>2</v>
      </c>
      <c r="K339" s="19">
        <f t="shared" si="319"/>
        <v>0</v>
      </c>
      <c r="L339" s="18">
        <f>SUM(M339:P339)</f>
        <v>2</v>
      </c>
      <c r="M339" s="19">
        <f t="shared" si="319"/>
        <v>0</v>
      </c>
      <c r="N339" s="19">
        <f t="shared" si="319"/>
        <v>0</v>
      </c>
      <c r="O339" s="19">
        <f t="shared" si="319"/>
        <v>0</v>
      </c>
      <c r="P339" s="19">
        <f t="shared" si="319"/>
        <v>2</v>
      </c>
      <c r="Q339" s="19"/>
      <c r="R339" s="20">
        <f>R341+R342+R343+R344+R345+R346+R347</f>
        <v>0</v>
      </c>
      <c r="S339" s="20">
        <f t="shared" ref="S339:AJ339" si="320">S341+S342+S343+S344+S345+S346+S347</f>
        <v>0</v>
      </c>
      <c r="T339" s="20">
        <f t="shared" si="320"/>
        <v>0</v>
      </c>
      <c r="U339" s="20">
        <f t="shared" si="320"/>
        <v>0</v>
      </c>
      <c r="V339" s="20">
        <f>V341+V342+V343+V344+V345+V346+V347</f>
        <v>0</v>
      </c>
      <c r="W339" s="20">
        <f t="shared" si="320"/>
        <v>0</v>
      </c>
      <c r="X339" s="20">
        <f t="shared" si="320"/>
        <v>0</v>
      </c>
      <c r="Y339" s="20">
        <f t="shared" si="320"/>
        <v>0</v>
      </c>
      <c r="Z339" s="20">
        <f>Z341+Z342+Z343+Z344+Z345+Z346+Z347</f>
        <v>0</v>
      </c>
      <c r="AA339" s="20">
        <f t="shared" si="320"/>
        <v>0</v>
      </c>
      <c r="AB339" s="20">
        <f t="shared" si="320"/>
        <v>0</v>
      </c>
      <c r="AC339" s="20">
        <f t="shared" si="320"/>
        <v>0</v>
      </c>
      <c r="AD339" s="29">
        <f t="shared" si="296"/>
        <v>0</v>
      </c>
      <c r="AE339" s="29">
        <f t="shared" si="320"/>
        <v>0</v>
      </c>
      <c r="AF339" s="29">
        <f t="shared" si="320"/>
        <v>0</v>
      </c>
      <c r="AG339" s="29">
        <f t="shared" si="320"/>
        <v>0</v>
      </c>
      <c r="AH339" s="29">
        <f t="shared" si="320"/>
        <v>0</v>
      </c>
      <c r="AI339" s="29">
        <f t="shared" si="320"/>
        <v>0</v>
      </c>
      <c r="AJ339" s="29">
        <f t="shared" si="320"/>
        <v>0</v>
      </c>
      <c r="AK339" s="19"/>
      <c r="AL339" s="19"/>
      <c r="AM339" s="19"/>
    </row>
    <row r="340" spans="1:39" ht="19.5" customHeight="1" x14ac:dyDescent="0.25">
      <c r="A340" s="12" t="s">
        <v>322</v>
      </c>
      <c r="B340" s="30" t="s">
        <v>44</v>
      </c>
      <c r="C340" s="31"/>
      <c r="D340" s="31"/>
      <c r="E340" s="31"/>
      <c r="F340" s="15"/>
      <c r="G340" s="15"/>
      <c r="H340" s="15"/>
      <c r="I340" s="15"/>
      <c r="J340" s="15"/>
      <c r="K340" s="15"/>
      <c r="L340" s="31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33"/>
      <c r="AE340" s="33"/>
      <c r="AF340" s="33"/>
      <c r="AG340" s="33"/>
      <c r="AH340" s="33"/>
      <c r="AI340" s="33"/>
      <c r="AJ340" s="33"/>
      <c r="AK340" s="15"/>
      <c r="AL340" s="15"/>
      <c r="AM340" s="15"/>
    </row>
    <row r="341" spans="1:39" ht="65.25" customHeight="1" x14ac:dyDescent="0.25">
      <c r="A341" s="12" t="s">
        <v>322</v>
      </c>
      <c r="B341" s="70" t="s">
        <v>326</v>
      </c>
      <c r="C341" s="32">
        <v>0</v>
      </c>
      <c r="D341" s="32">
        <v>0</v>
      </c>
      <c r="E341" s="36">
        <f t="shared" ref="E341:E348" si="321">SUM(F341:I341)</f>
        <v>1</v>
      </c>
      <c r="F341" s="15">
        <v>0</v>
      </c>
      <c r="G341" s="15">
        <v>1</v>
      </c>
      <c r="H341" s="15">
        <v>0</v>
      </c>
      <c r="I341" s="15">
        <v>0</v>
      </c>
      <c r="J341" s="15">
        <v>0</v>
      </c>
      <c r="K341" s="15">
        <v>0</v>
      </c>
      <c r="L341" s="36">
        <f t="shared" ref="L341:L348" si="322">SUM(M341:P341)</f>
        <v>0</v>
      </c>
      <c r="M341" s="15">
        <v>0</v>
      </c>
      <c r="N341" s="15">
        <v>0</v>
      </c>
      <c r="O341" s="15">
        <v>0</v>
      </c>
      <c r="P341" s="15">
        <v>0</v>
      </c>
      <c r="Q341" s="15"/>
      <c r="R341" s="38">
        <f t="shared" ref="R341:R347" si="323">SUM(S341:U341)</f>
        <v>0</v>
      </c>
      <c r="S341" s="15">
        <v>0</v>
      </c>
      <c r="T341" s="15">
        <v>0</v>
      </c>
      <c r="U341" s="15">
        <v>0</v>
      </c>
      <c r="V341" s="38">
        <f t="shared" ref="V341:V347" si="324">SUM(W341:Y341)</f>
        <v>0</v>
      </c>
      <c r="W341" s="15">
        <v>0</v>
      </c>
      <c r="X341" s="15">
        <v>0</v>
      </c>
      <c r="Y341" s="15">
        <v>0</v>
      </c>
      <c r="Z341" s="38">
        <f t="shared" ref="Z341:Z347" si="325">SUM(AA341:AC341)</f>
        <v>0</v>
      </c>
      <c r="AA341" s="15">
        <v>0</v>
      </c>
      <c r="AB341" s="15">
        <v>0</v>
      </c>
      <c r="AC341" s="15">
        <v>0</v>
      </c>
      <c r="AD341" s="36">
        <f t="shared" si="296"/>
        <v>0</v>
      </c>
      <c r="AE341" s="33">
        <v>0</v>
      </c>
      <c r="AF341" s="33">
        <v>0</v>
      </c>
      <c r="AG341" s="33">
        <v>0</v>
      </c>
      <c r="AH341" s="33">
        <v>0</v>
      </c>
      <c r="AI341" s="33">
        <v>0</v>
      </c>
      <c r="AJ341" s="33">
        <v>0</v>
      </c>
      <c r="AK341" s="15"/>
      <c r="AL341" s="15"/>
      <c r="AM341" s="15"/>
    </row>
    <row r="342" spans="1:39" ht="96" customHeight="1" x14ac:dyDescent="0.25">
      <c r="A342" s="12" t="s">
        <v>322</v>
      </c>
      <c r="B342" s="70" t="s">
        <v>327</v>
      </c>
      <c r="C342" s="32">
        <v>0</v>
      </c>
      <c r="D342" s="32">
        <v>0</v>
      </c>
      <c r="E342" s="36">
        <f t="shared" si="321"/>
        <v>1</v>
      </c>
      <c r="F342" s="15">
        <v>0</v>
      </c>
      <c r="G342" s="15">
        <v>1</v>
      </c>
      <c r="H342" s="15">
        <v>0</v>
      </c>
      <c r="I342" s="15">
        <v>0</v>
      </c>
      <c r="J342" s="15">
        <v>0</v>
      </c>
      <c r="K342" s="15">
        <v>0</v>
      </c>
      <c r="L342" s="36">
        <f t="shared" si="322"/>
        <v>0</v>
      </c>
      <c r="M342" s="15">
        <v>0</v>
      </c>
      <c r="N342" s="15">
        <v>0</v>
      </c>
      <c r="O342" s="15">
        <v>0</v>
      </c>
      <c r="P342" s="15">
        <v>0</v>
      </c>
      <c r="Q342" s="15"/>
      <c r="R342" s="38">
        <f t="shared" si="323"/>
        <v>0</v>
      </c>
      <c r="S342" s="15">
        <v>0</v>
      </c>
      <c r="T342" s="15">
        <v>0</v>
      </c>
      <c r="U342" s="15">
        <v>0</v>
      </c>
      <c r="V342" s="38">
        <f t="shared" si="324"/>
        <v>0</v>
      </c>
      <c r="W342" s="15">
        <v>0</v>
      </c>
      <c r="X342" s="15">
        <v>0</v>
      </c>
      <c r="Y342" s="15">
        <v>0</v>
      </c>
      <c r="Z342" s="38">
        <f t="shared" si="325"/>
        <v>0</v>
      </c>
      <c r="AA342" s="15">
        <v>0</v>
      </c>
      <c r="AB342" s="15">
        <v>0</v>
      </c>
      <c r="AC342" s="15">
        <v>0</v>
      </c>
      <c r="AD342" s="36">
        <f t="shared" si="296"/>
        <v>0</v>
      </c>
      <c r="AE342" s="33">
        <v>0</v>
      </c>
      <c r="AF342" s="33">
        <v>0</v>
      </c>
      <c r="AG342" s="33">
        <v>0</v>
      </c>
      <c r="AH342" s="33">
        <v>0</v>
      </c>
      <c r="AI342" s="33">
        <v>0</v>
      </c>
      <c r="AJ342" s="33">
        <v>0</v>
      </c>
      <c r="AK342" s="15"/>
      <c r="AL342" s="15"/>
      <c r="AM342" s="15"/>
    </row>
    <row r="343" spans="1:39" ht="78.75" customHeight="1" x14ac:dyDescent="0.25">
      <c r="A343" s="12" t="s">
        <v>322</v>
      </c>
      <c r="B343" s="70" t="s">
        <v>328</v>
      </c>
      <c r="C343" s="32">
        <v>0</v>
      </c>
      <c r="D343" s="32">
        <v>0</v>
      </c>
      <c r="E343" s="36">
        <f t="shared" si="321"/>
        <v>1</v>
      </c>
      <c r="F343" s="15">
        <v>0</v>
      </c>
      <c r="G343" s="15">
        <v>1</v>
      </c>
      <c r="H343" s="15">
        <v>0</v>
      </c>
      <c r="I343" s="15">
        <v>0</v>
      </c>
      <c r="J343" s="15">
        <v>0</v>
      </c>
      <c r="K343" s="15">
        <v>0</v>
      </c>
      <c r="L343" s="36">
        <f t="shared" si="322"/>
        <v>0</v>
      </c>
      <c r="M343" s="15">
        <v>0</v>
      </c>
      <c r="N343" s="15">
        <v>0</v>
      </c>
      <c r="O343" s="15">
        <v>0</v>
      </c>
      <c r="P343" s="15">
        <v>0</v>
      </c>
      <c r="Q343" s="15"/>
      <c r="R343" s="38">
        <f t="shared" si="323"/>
        <v>0</v>
      </c>
      <c r="S343" s="15">
        <v>0</v>
      </c>
      <c r="T343" s="15">
        <v>0</v>
      </c>
      <c r="U343" s="15">
        <v>0</v>
      </c>
      <c r="V343" s="38">
        <f t="shared" si="324"/>
        <v>0</v>
      </c>
      <c r="W343" s="15">
        <v>0</v>
      </c>
      <c r="X343" s="15">
        <v>0</v>
      </c>
      <c r="Y343" s="15">
        <v>0</v>
      </c>
      <c r="Z343" s="38">
        <f t="shared" si="325"/>
        <v>0</v>
      </c>
      <c r="AA343" s="15">
        <v>0</v>
      </c>
      <c r="AB343" s="15">
        <v>0</v>
      </c>
      <c r="AC343" s="15">
        <v>0</v>
      </c>
      <c r="AD343" s="36">
        <f t="shared" si="296"/>
        <v>0</v>
      </c>
      <c r="AE343" s="33">
        <v>0</v>
      </c>
      <c r="AF343" s="33">
        <v>0</v>
      </c>
      <c r="AG343" s="33">
        <v>0</v>
      </c>
      <c r="AH343" s="33">
        <v>0</v>
      </c>
      <c r="AI343" s="33">
        <v>0</v>
      </c>
      <c r="AJ343" s="33">
        <v>0</v>
      </c>
      <c r="AK343" s="15"/>
      <c r="AL343" s="15"/>
      <c r="AM343" s="15"/>
    </row>
    <row r="344" spans="1:39" s="60" customFormat="1" ht="57.75" customHeight="1" x14ac:dyDescent="0.25">
      <c r="A344" s="12" t="s">
        <v>322</v>
      </c>
      <c r="B344" s="70" t="s">
        <v>329</v>
      </c>
      <c r="C344" s="32">
        <v>0</v>
      </c>
      <c r="D344" s="32">
        <v>0</v>
      </c>
      <c r="E344" s="36">
        <f t="shared" si="321"/>
        <v>1</v>
      </c>
      <c r="F344" s="46">
        <v>0</v>
      </c>
      <c r="G344" s="46">
        <v>1</v>
      </c>
      <c r="H344" s="46">
        <v>0</v>
      </c>
      <c r="I344" s="46">
        <v>0</v>
      </c>
      <c r="J344" s="46">
        <v>0</v>
      </c>
      <c r="K344" s="46">
        <v>0</v>
      </c>
      <c r="L344" s="36">
        <f t="shared" si="322"/>
        <v>0</v>
      </c>
      <c r="M344" s="46">
        <v>0</v>
      </c>
      <c r="N344" s="46">
        <v>0</v>
      </c>
      <c r="O344" s="46">
        <v>0</v>
      </c>
      <c r="P344" s="46">
        <v>0</v>
      </c>
      <c r="Q344" s="46"/>
      <c r="R344" s="38">
        <f t="shared" si="323"/>
        <v>0</v>
      </c>
      <c r="S344" s="46">
        <v>0</v>
      </c>
      <c r="T344" s="46">
        <v>0</v>
      </c>
      <c r="U344" s="46">
        <v>0</v>
      </c>
      <c r="V344" s="38">
        <f t="shared" si="324"/>
        <v>0</v>
      </c>
      <c r="W344" s="46">
        <v>0</v>
      </c>
      <c r="X344" s="46">
        <v>0</v>
      </c>
      <c r="Y344" s="46">
        <v>0</v>
      </c>
      <c r="Z344" s="38">
        <f t="shared" si="325"/>
        <v>0</v>
      </c>
      <c r="AA344" s="46">
        <v>0</v>
      </c>
      <c r="AB344" s="46">
        <v>0</v>
      </c>
      <c r="AC344" s="46">
        <v>0</v>
      </c>
      <c r="AD344" s="36">
        <f t="shared" si="296"/>
        <v>0</v>
      </c>
      <c r="AE344" s="42">
        <v>0</v>
      </c>
      <c r="AF344" s="42">
        <v>0</v>
      </c>
      <c r="AG344" s="42">
        <v>0</v>
      </c>
      <c r="AH344" s="42">
        <v>0</v>
      </c>
      <c r="AI344" s="42">
        <v>0</v>
      </c>
      <c r="AJ344" s="42">
        <v>0</v>
      </c>
      <c r="AK344" s="46"/>
      <c r="AL344" s="46"/>
      <c r="AM344" s="46"/>
    </row>
    <row r="345" spans="1:39" s="60" customFormat="1" ht="67.5" customHeight="1" x14ac:dyDescent="0.25">
      <c r="A345" s="12" t="s">
        <v>322</v>
      </c>
      <c r="B345" s="70" t="s">
        <v>330</v>
      </c>
      <c r="C345" s="32">
        <v>1</v>
      </c>
      <c r="D345" s="32">
        <v>1</v>
      </c>
      <c r="E345" s="36">
        <f t="shared" si="321"/>
        <v>0</v>
      </c>
      <c r="F345" s="46">
        <v>0</v>
      </c>
      <c r="G345" s="46">
        <v>0</v>
      </c>
      <c r="H345" s="46">
        <v>0</v>
      </c>
      <c r="I345" s="46">
        <v>0</v>
      </c>
      <c r="J345" s="46">
        <v>1</v>
      </c>
      <c r="K345" s="46">
        <v>0</v>
      </c>
      <c r="L345" s="36">
        <f t="shared" si="322"/>
        <v>1</v>
      </c>
      <c r="M345" s="46">
        <v>0</v>
      </c>
      <c r="N345" s="46">
        <v>0</v>
      </c>
      <c r="O345" s="46">
        <v>0</v>
      </c>
      <c r="P345" s="46">
        <v>1</v>
      </c>
      <c r="Q345" s="46"/>
      <c r="R345" s="38">
        <f t="shared" si="323"/>
        <v>0</v>
      </c>
      <c r="S345" s="46">
        <v>0</v>
      </c>
      <c r="T345" s="46">
        <v>0</v>
      </c>
      <c r="U345" s="46">
        <v>0</v>
      </c>
      <c r="V345" s="38">
        <f t="shared" si="324"/>
        <v>0</v>
      </c>
      <c r="W345" s="46">
        <v>0</v>
      </c>
      <c r="X345" s="46">
        <v>0</v>
      </c>
      <c r="Y345" s="46">
        <v>0</v>
      </c>
      <c r="Z345" s="38">
        <f t="shared" si="325"/>
        <v>0</v>
      </c>
      <c r="AA345" s="46">
        <v>0</v>
      </c>
      <c r="AB345" s="46">
        <v>0</v>
      </c>
      <c r="AC345" s="46">
        <v>0</v>
      </c>
      <c r="AD345" s="36">
        <f t="shared" si="296"/>
        <v>0</v>
      </c>
      <c r="AE345" s="42">
        <v>0</v>
      </c>
      <c r="AF345" s="42">
        <v>0</v>
      </c>
      <c r="AG345" s="42">
        <v>0</v>
      </c>
      <c r="AH345" s="42">
        <v>0</v>
      </c>
      <c r="AI345" s="42">
        <v>0</v>
      </c>
      <c r="AJ345" s="42">
        <v>0</v>
      </c>
      <c r="AK345" s="70" t="s">
        <v>362</v>
      </c>
      <c r="AL345" s="46"/>
      <c r="AM345" s="46"/>
    </row>
    <row r="346" spans="1:39" s="60" customFormat="1" ht="107.25" customHeight="1" x14ac:dyDescent="0.25">
      <c r="A346" s="12" t="s">
        <v>322</v>
      </c>
      <c r="B346" s="70" t="s">
        <v>331</v>
      </c>
      <c r="C346" s="32">
        <v>0</v>
      </c>
      <c r="D346" s="32">
        <v>0</v>
      </c>
      <c r="E346" s="36">
        <f t="shared" si="321"/>
        <v>1</v>
      </c>
      <c r="F346" s="46">
        <v>0</v>
      </c>
      <c r="G346" s="46">
        <v>1</v>
      </c>
      <c r="H346" s="46">
        <v>0</v>
      </c>
      <c r="I346" s="46">
        <v>0</v>
      </c>
      <c r="J346" s="46">
        <v>0</v>
      </c>
      <c r="K346" s="46">
        <v>0</v>
      </c>
      <c r="L346" s="36">
        <f t="shared" si="322"/>
        <v>0</v>
      </c>
      <c r="M346" s="46">
        <v>0</v>
      </c>
      <c r="N346" s="46">
        <v>0</v>
      </c>
      <c r="O346" s="46">
        <v>0</v>
      </c>
      <c r="P346" s="46">
        <v>0</v>
      </c>
      <c r="Q346" s="46"/>
      <c r="R346" s="38">
        <f t="shared" si="323"/>
        <v>0</v>
      </c>
      <c r="S346" s="46">
        <v>0</v>
      </c>
      <c r="T346" s="46">
        <v>0</v>
      </c>
      <c r="U346" s="46">
        <v>0</v>
      </c>
      <c r="V346" s="38">
        <f t="shared" si="324"/>
        <v>0</v>
      </c>
      <c r="W346" s="46">
        <v>0</v>
      </c>
      <c r="X346" s="46">
        <v>0</v>
      </c>
      <c r="Y346" s="46">
        <v>0</v>
      </c>
      <c r="Z346" s="38">
        <f t="shared" si="325"/>
        <v>0</v>
      </c>
      <c r="AA346" s="46">
        <v>0</v>
      </c>
      <c r="AB346" s="46">
        <v>0</v>
      </c>
      <c r="AC346" s="46">
        <v>0</v>
      </c>
      <c r="AD346" s="36">
        <f t="shared" si="296"/>
        <v>0</v>
      </c>
      <c r="AE346" s="42">
        <v>0</v>
      </c>
      <c r="AF346" s="42">
        <v>0</v>
      </c>
      <c r="AG346" s="42">
        <v>0</v>
      </c>
      <c r="AH346" s="42">
        <v>0</v>
      </c>
      <c r="AI346" s="42">
        <v>0</v>
      </c>
      <c r="AJ346" s="42">
        <v>0</v>
      </c>
      <c r="AK346" s="46"/>
      <c r="AL346" s="46"/>
      <c r="AM346" s="46"/>
    </row>
    <row r="347" spans="1:39" ht="83.25" customHeight="1" x14ac:dyDescent="0.25">
      <c r="A347" s="12" t="s">
        <v>322</v>
      </c>
      <c r="B347" s="70" t="s">
        <v>332</v>
      </c>
      <c r="C347" s="32">
        <v>1</v>
      </c>
      <c r="D347" s="32">
        <v>1</v>
      </c>
      <c r="E347" s="36">
        <f t="shared" si="321"/>
        <v>0</v>
      </c>
      <c r="F347" s="15">
        <v>0</v>
      </c>
      <c r="G347" s="15">
        <v>0</v>
      </c>
      <c r="H347" s="15">
        <v>0</v>
      </c>
      <c r="I347" s="15">
        <v>0</v>
      </c>
      <c r="J347" s="15">
        <v>1</v>
      </c>
      <c r="K347" s="15">
        <v>0</v>
      </c>
      <c r="L347" s="36">
        <f t="shared" si="322"/>
        <v>1</v>
      </c>
      <c r="M347" s="15">
        <v>0</v>
      </c>
      <c r="N347" s="15">
        <v>0</v>
      </c>
      <c r="O347" s="15">
        <v>0</v>
      </c>
      <c r="P347" s="15">
        <v>1</v>
      </c>
      <c r="Q347" s="46"/>
      <c r="R347" s="38">
        <f t="shared" si="323"/>
        <v>0</v>
      </c>
      <c r="S347" s="15">
        <v>0</v>
      </c>
      <c r="T347" s="15">
        <v>0</v>
      </c>
      <c r="U347" s="15">
        <v>0</v>
      </c>
      <c r="V347" s="38">
        <f t="shared" si="324"/>
        <v>0</v>
      </c>
      <c r="W347" s="15">
        <v>0</v>
      </c>
      <c r="X347" s="15">
        <v>0</v>
      </c>
      <c r="Y347" s="15">
        <v>0</v>
      </c>
      <c r="Z347" s="38">
        <f t="shared" si="325"/>
        <v>0</v>
      </c>
      <c r="AA347" s="15">
        <v>0</v>
      </c>
      <c r="AB347" s="15">
        <v>0</v>
      </c>
      <c r="AC347" s="15">
        <v>0</v>
      </c>
      <c r="AD347" s="36">
        <f t="shared" si="296"/>
        <v>0</v>
      </c>
      <c r="AE347" s="33">
        <v>0</v>
      </c>
      <c r="AF347" s="33">
        <v>0</v>
      </c>
      <c r="AG347" s="33">
        <v>0</v>
      </c>
      <c r="AH347" s="33">
        <v>0</v>
      </c>
      <c r="AI347" s="33">
        <v>0</v>
      </c>
      <c r="AJ347" s="33">
        <v>0</v>
      </c>
      <c r="AK347" s="70" t="s">
        <v>363</v>
      </c>
      <c r="AL347" s="15"/>
      <c r="AM347" s="15"/>
    </row>
    <row r="348" spans="1:39" ht="104.25" customHeight="1" x14ac:dyDescent="0.25">
      <c r="A348" s="6" t="s">
        <v>333</v>
      </c>
      <c r="B348" s="7" t="s">
        <v>334</v>
      </c>
      <c r="C348" s="26">
        <f>IF(D348&gt;0,1,0)</f>
        <v>0</v>
      </c>
      <c r="D348" s="26">
        <f t="shared" ref="D348:P348" si="326">D350+D353+D354</f>
        <v>0</v>
      </c>
      <c r="E348" s="26">
        <f t="shared" si="321"/>
        <v>1</v>
      </c>
      <c r="F348" s="11">
        <f t="shared" si="326"/>
        <v>0</v>
      </c>
      <c r="G348" s="11">
        <f t="shared" si="326"/>
        <v>1</v>
      </c>
      <c r="H348" s="11">
        <f t="shared" si="326"/>
        <v>0</v>
      </c>
      <c r="I348" s="11">
        <f t="shared" si="326"/>
        <v>0</v>
      </c>
      <c r="J348" s="11">
        <f t="shared" si="326"/>
        <v>0</v>
      </c>
      <c r="K348" s="11">
        <f t="shared" si="326"/>
        <v>0</v>
      </c>
      <c r="L348" s="26">
        <f t="shared" si="322"/>
        <v>0</v>
      </c>
      <c r="M348" s="11">
        <f t="shared" si="326"/>
        <v>0</v>
      </c>
      <c r="N348" s="11">
        <f t="shared" si="326"/>
        <v>0</v>
      </c>
      <c r="O348" s="11">
        <f t="shared" si="326"/>
        <v>0</v>
      </c>
      <c r="P348" s="11">
        <f t="shared" si="326"/>
        <v>0</v>
      </c>
      <c r="Q348" s="11"/>
      <c r="R348" s="28">
        <f>R350+R353+R354</f>
        <v>0</v>
      </c>
      <c r="S348" s="28">
        <f t="shared" ref="S348:AJ348" si="327">S350+S353+S354</f>
        <v>0</v>
      </c>
      <c r="T348" s="28">
        <f t="shared" si="327"/>
        <v>0</v>
      </c>
      <c r="U348" s="28">
        <f t="shared" si="327"/>
        <v>0</v>
      </c>
      <c r="V348" s="28">
        <f>V350+V353+V354</f>
        <v>0</v>
      </c>
      <c r="W348" s="28">
        <f t="shared" si="327"/>
        <v>0</v>
      </c>
      <c r="X348" s="28">
        <f t="shared" si="327"/>
        <v>0</v>
      </c>
      <c r="Y348" s="28">
        <f t="shared" si="327"/>
        <v>0</v>
      </c>
      <c r="Z348" s="28">
        <f>Z350+Z353+Z354</f>
        <v>0</v>
      </c>
      <c r="AA348" s="28">
        <f t="shared" si="327"/>
        <v>0</v>
      </c>
      <c r="AB348" s="28">
        <f t="shared" si="327"/>
        <v>0</v>
      </c>
      <c r="AC348" s="28">
        <f t="shared" si="327"/>
        <v>0</v>
      </c>
      <c r="AD348" s="27">
        <f t="shared" si="296"/>
        <v>0</v>
      </c>
      <c r="AE348" s="27">
        <f t="shared" si="327"/>
        <v>0</v>
      </c>
      <c r="AF348" s="27">
        <f t="shared" si="327"/>
        <v>0</v>
      </c>
      <c r="AG348" s="27">
        <f t="shared" si="327"/>
        <v>0</v>
      </c>
      <c r="AH348" s="27">
        <f t="shared" si="327"/>
        <v>0</v>
      </c>
      <c r="AI348" s="27">
        <f t="shared" si="327"/>
        <v>0</v>
      </c>
      <c r="AJ348" s="27">
        <f t="shared" si="327"/>
        <v>0</v>
      </c>
      <c r="AK348" s="11"/>
      <c r="AL348" s="11"/>
      <c r="AM348" s="11"/>
    </row>
    <row r="349" spans="1:39" s="60" customFormat="1" ht="17.25" customHeight="1" x14ac:dyDescent="0.25">
      <c r="A349" s="12" t="s">
        <v>333</v>
      </c>
      <c r="B349" s="22" t="s">
        <v>42</v>
      </c>
      <c r="C349" s="23"/>
      <c r="D349" s="23"/>
      <c r="E349" s="23"/>
      <c r="F349" s="46"/>
      <c r="G349" s="46"/>
      <c r="H349" s="46"/>
      <c r="I349" s="46"/>
      <c r="J349" s="46"/>
      <c r="K349" s="46"/>
      <c r="L349" s="23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2"/>
      <c r="AE349" s="42"/>
      <c r="AF349" s="42"/>
      <c r="AG349" s="42"/>
      <c r="AH349" s="42"/>
      <c r="AI349" s="42"/>
      <c r="AJ349" s="42"/>
      <c r="AK349" s="46"/>
      <c r="AL349" s="46"/>
      <c r="AM349" s="46"/>
    </row>
    <row r="350" spans="1:39" ht="42.75" customHeight="1" x14ac:dyDescent="0.25">
      <c r="A350" s="16" t="s">
        <v>333</v>
      </c>
      <c r="B350" s="17" t="s">
        <v>335</v>
      </c>
      <c r="C350" s="18"/>
      <c r="D350" s="18">
        <f t="shared" ref="D350:P350" si="328">D352</f>
        <v>0</v>
      </c>
      <c r="E350" s="18">
        <f>SUM(F350:I350)</f>
        <v>1</v>
      </c>
      <c r="F350" s="19">
        <f t="shared" si="328"/>
        <v>0</v>
      </c>
      <c r="G350" s="19">
        <f t="shared" si="328"/>
        <v>1</v>
      </c>
      <c r="H350" s="19">
        <f t="shared" si="328"/>
        <v>0</v>
      </c>
      <c r="I350" s="19">
        <f t="shared" si="328"/>
        <v>0</v>
      </c>
      <c r="J350" s="19">
        <f t="shared" si="328"/>
        <v>0</v>
      </c>
      <c r="K350" s="19">
        <f t="shared" si="328"/>
        <v>0</v>
      </c>
      <c r="L350" s="18">
        <f>SUM(M350:P350)</f>
        <v>0</v>
      </c>
      <c r="M350" s="19">
        <f t="shared" si="328"/>
        <v>0</v>
      </c>
      <c r="N350" s="19">
        <f t="shared" si="328"/>
        <v>0</v>
      </c>
      <c r="O350" s="19">
        <f t="shared" si="328"/>
        <v>0</v>
      </c>
      <c r="P350" s="19">
        <f t="shared" si="328"/>
        <v>0</v>
      </c>
      <c r="Q350" s="19"/>
      <c r="R350" s="20">
        <f>R352</f>
        <v>0</v>
      </c>
      <c r="S350" s="20">
        <f t="shared" ref="S350:AJ350" si="329">S352</f>
        <v>0</v>
      </c>
      <c r="T350" s="20">
        <f t="shared" si="329"/>
        <v>0</v>
      </c>
      <c r="U350" s="20">
        <f t="shared" si="329"/>
        <v>0</v>
      </c>
      <c r="V350" s="20">
        <f>V352</f>
        <v>0</v>
      </c>
      <c r="W350" s="20">
        <f t="shared" si="329"/>
        <v>0</v>
      </c>
      <c r="X350" s="20">
        <f t="shared" si="329"/>
        <v>0</v>
      </c>
      <c r="Y350" s="20">
        <f t="shared" si="329"/>
        <v>0</v>
      </c>
      <c r="Z350" s="20">
        <f>Z352</f>
        <v>0</v>
      </c>
      <c r="AA350" s="20">
        <f t="shared" si="329"/>
        <v>0</v>
      </c>
      <c r="AB350" s="20">
        <f t="shared" si="329"/>
        <v>0</v>
      </c>
      <c r="AC350" s="20">
        <f t="shared" si="329"/>
        <v>0</v>
      </c>
      <c r="AD350" s="29">
        <f t="shared" si="296"/>
        <v>0</v>
      </c>
      <c r="AE350" s="29">
        <f t="shared" si="329"/>
        <v>0</v>
      </c>
      <c r="AF350" s="29">
        <f t="shared" si="329"/>
        <v>0</v>
      </c>
      <c r="AG350" s="29">
        <f t="shared" si="329"/>
        <v>0</v>
      </c>
      <c r="AH350" s="29">
        <f t="shared" si="329"/>
        <v>0</v>
      </c>
      <c r="AI350" s="29">
        <f t="shared" si="329"/>
        <v>0</v>
      </c>
      <c r="AJ350" s="29">
        <f t="shared" si="329"/>
        <v>0</v>
      </c>
      <c r="AK350" s="19"/>
      <c r="AL350" s="19"/>
      <c r="AM350" s="19"/>
    </row>
    <row r="351" spans="1:39" s="60" customFormat="1" ht="21" customHeight="1" x14ac:dyDescent="0.25">
      <c r="A351" s="12" t="s">
        <v>333</v>
      </c>
      <c r="B351" s="30" t="s">
        <v>44</v>
      </c>
      <c r="C351" s="31"/>
      <c r="D351" s="31"/>
      <c r="E351" s="31"/>
      <c r="F351" s="46"/>
      <c r="G351" s="46"/>
      <c r="H351" s="46"/>
      <c r="I351" s="46"/>
      <c r="J351" s="46"/>
      <c r="K351" s="46"/>
      <c r="L351" s="31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  <c r="AH351" s="46"/>
      <c r="AI351" s="46"/>
      <c r="AJ351" s="46"/>
      <c r="AK351" s="46"/>
      <c r="AL351" s="46"/>
      <c r="AM351" s="46"/>
    </row>
    <row r="352" spans="1:39" s="60" customFormat="1" ht="73.5" customHeight="1" x14ac:dyDescent="0.25">
      <c r="A352" s="12" t="s">
        <v>333</v>
      </c>
      <c r="B352" s="22" t="s">
        <v>336</v>
      </c>
      <c r="C352" s="23">
        <v>0</v>
      </c>
      <c r="D352" s="23">
        <v>0</v>
      </c>
      <c r="E352" s="80">
        <f>SUM(F352:I352)</f>
        <v>1</v>
      </c>
      <c r="F352" s="46">
        <v>0</v>
      </c>
      <c r="G352" s="46">
        <v>1</v>
      </c>
      <c r="H352" s="46">
        <v>0</v>
      </c>
      <c r="I352" s="46">
        <v>0</v>
      </c>
      <c r="J352" s="46">
        <v>0</v>
      </c>
      <c r="K352" s="46">
        <v>0</v>
      </c>
      <c r="L352" s="80">
        <f>SUM(M352:P352)</f>
        <v>0</v>
      </c>
      <c r="M352" s="46">
        <v>0</v>
      </c>
      <c r="N352" s="46">
        <v>0</v>
      </c>
      <c r="O352" s="46">
        <v>0</v>
      </c>
      <c r="P352" s="46">
        <v>0</v>
      </c>
      <c r="Q352" s="46"/>
      <c r="R352" s="38">
        <f t="shared" ref="R352" si="330">SUM(S352:U352)</f>
        <v>0</v>
      </c>
      <c r="S352" s="46">
        <v>0</v>
      </c>
      <c r="T352" s="46">
        <v>0</v>
      </c>
      <c r="U352" s="46">
        <v>0</v>
      </c>
      <c r="V352" s="38">
        <f t="shared" ref="V352" si="331">SUM(W352:Y352)</f>
        <v>0</v>
      </c>
      <c r="W352" s="46">
        <v>0</v>
      </c>
      <c r="X352" s="46">
        <v>0</v>
      </c>
      <c r="Y352" s="46">
        <v>0</v>
      </c>
      <c r="Z352" s="38">
        <f t="shared" ref="Z352" si="332">SUM(AA352:AC352)</f>
        <v>0</v>
      </c>
      <c r="AA352" s="46">
        <v>0</v>
      </c>
      <c r="AB352" s="46">
        <v>0</v>
      </c>
      <c r="AC352" s="46">
        <v>0</v>
      </c>
      <c r="AD352" s="37">
        <f t="shared" si="296"/>
        <v>0</v>
      </c>
      <c r="AE352" s="46">
        <v>0</v>
      </c>
      <c r="AF352" s="46">
        <v>0</v>
      </c>
      <c r="AG352" s="46">
        <v>0</v>
      </c>
      <c r="AH352" s="46">
        <v>0</v>
      </c>
      <c r="AI352" s="46">
        <v>0</v>
      </c>
      <c r="AJ352" s="46">
        <v>0</v>
      </c>
      <c r="AK352" s="46"/>
      <c r="AL352" s="46"/>
      <c r="AM352" s="46"/>
    </row>
    <row r="353" spans="1:39" ht="42.75" customHeight="1" x14ac:dyDescent="0.25">
      <c r="A353" s="16" t="s">
        <v>333</v>
      </c>
      <c r="B353" s="17" t="s">
        <v>337</v>
      </c>
      <c r="C353" s="18"/>
      <c r="D353" s="18"/>
      <c r="E353" s="18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19"/>
      <c r="AF353" s="19"/>
      <c r="AG353" s="19"/>
      <c r="AH353" s="19"/>
      <c r="AI353" s="19"/>
      <c r="AJ353" s="19"/>
      <c r="AK353" s="19"/>
      <c r="AL353" s="19"/>
      <c r="AM353" s="19"/>
    </row>
    <row r="354" spans="1:39" s="60" customFormat="1" ht="18.75" customHeight="1" x14ac:dyDescent="0.25">
      <c r="A354" s="16" t="s">
        <v>333</v>
      </c>
      <c r="B354" s="17" t="s">
        <v>338</v>
      </c>
      <c r="C354" s="18"/>
      <c r="D354" s="18"/>
      <c r="E354" s="18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20">
        <f>R355+R356</f>
        <v>0</v>
      </c>
      <c r="S354" s="20">
        <f t="shared" ref="S354:AC354" si="333">S355+S356</f>
        <v>0</v>
      </c>
      <c r="T354" s="20">
        <f t="shared" si="333"/>
        <v>0</v>
      </c>
      <c r="U354" s="20">
        <f t="shared" si="333"/>
        <v>0</v>
      </c>
      <c r="V354" s="20">
        <f t="shared" si="333"/>
        <v>0</v>
      </c>
      <c r="W354" s="20">
        <f t="shared" si="333"/>
        <v>0</v>
      </c>
      <c r="X354" s="20">
        <f t="shared" si="333"/>
        <v>0</v>
      </c>
      <c r="Y354" s="20">
        <f t="shared" si="333"/>
        <v>0</v>
      </c>
      <c r="Z354" s="20">
        <f t="shared" si="333"/>
        <v>0</v>
      </c>
      <c r="AA354" s="20">
        <f t="shared" si="333"/>
        <v>0</v>
      </c>
      <c r="AB354" s="20">
        <f t="shared" si="333"/>
        <v>0</v>
      </c>
      <c r="AC354" s="20">
        <f t="shared" si="333"/>
        <v>0</v>
      </c>
      <c r="AD354" s="20"/>
      <c r="AE354" s="19"/>
      <c r="AF354" s="19"/>
      <c r="AG354" s="19"/>
      <c r="AH354" s="19"/>
      <c r="AI354" s="19"/>
      <c r="AJ354" s="19"/>
      <c r="AK354" s="19"/>
      <c r="AL354" s="19"/>
      <c r="AM354" s="19"/>
    </row>
    <row r="355" spans="1:39" s="60" customFormat="1" ht="93" customHeight="1" x14ac:dyDescent="0.25">
      <c r="A355" s="12" t="s">
        <v>333</v>
      </c>
      <c r="B355" s="22" t="s">
        <v>339</v>
      </c>
      <c r="C355" s="23">
        <v>0</v>
      </c>
      <c r="D355" s="23">
        <v>0</v>
      </c>
      <c r="E355" s="80">
        <v>0</v>
      </c>
      <c r="F355" s="46">
        <v>0</v>
      </c>
      <c r="G355" s="46">
        <v>1</v>
      </c>
      <c r="H355" s="46">
        <v>0</v>
      </c>
      <c r="I355" s="46">
        <v>0</v>
      </c>
      <c r="J355" s="46">
        <v>0</v>
      </c>
      <c r="K355" s="46">
        <v>0</v>
      </c>
      <c r="L355" s="80"/>
      <c r="M355" s="46">
        <v>0</v>
      </c>
      <c r="N355" s="46">
        <v>0</v>
      </c>
      <c r="O355" s="46">
        <v>0</v>
      </c>
      <c r="P355" s="46">
        <v>0</v>
      </c>
      <c r="Q355" s="46"/>
      <c r="R355" s="38">
        <f t="shared" ref="R355" si="334">SUM(S355:U355)</f>
        <v>0</v>
      </c>
      <c r="S355" s="46">
        <v>0</v>
      </c>
      <c r="T355" s="46">
        <v>0</v>
      </c>
      <c r="U355" s="46">
        <v>0</v>
      </c>
      <c r="V355" s="38">
        <f t="shared" ref="V355" si="335">SUM(W355:Y355)</f>
        <v>0</v>
      </c>
      <c r="W355" s="46">
        <v>0</v>
      </c>
      <c r="X355" s="46">
        <v>0</v>
      </c>
      <c r="Y355" s="46">
        <v>0</v>
      </c>
      <c r="Z355" s="38">
        <f t="shared" ref="Z355" si="336">SUM(AA355:AC355)</f>
        <v>0</v>
      </c>
      <c r="AA355" s="46">
        <v>0</v>
      </c>
      <c r="AB355" s="46">
        <v>0</v>
      </c>
      <c r="AC355" s="46">
        <v>0</v>
      </c>
      <c r="AD355" s="37">
        <f t="shared" ref="AD355" si="337">SUM(AE355:AJ355)</f>
        <v>0</v>
      </c>
      <c r="AE355" s="46">
        <v>0</v>
      </c>
      <c r="AF355" s="46">
        <v>0</v>
      </c>
      <c r="AG355" s="46">
        <v>0</v>
      </c>
      <c r="AH355" s="46">
        <v>0</v>
      </c>
      <c r="AI355" s="46">
        <v>0</v>
      </c>
      <c r="AJ355" s="46">
        <v>0</v>
      </c>
      <c r="AK355" s="46"/>
      <c r="AL355" s="46"/>
      <c r="AM355" s="46"/>
    </row>
    <row r="356" spans="1:39" s="60" customFormat="1" ht="108.75" customHeight="1" x14ac:dyDescent="0.25">
      <c r="A356" s="12" t="s">
        <v>333</v>
      </c>
      <c r="B356" s="22" t="s">
        <v>340</v>
      </c>
      <c r="C356" s="23">
        <v>0</v>
      </c>
      <c r="D356" s="23">
        <v>0</v>
      </c>
      <c r="E356" s="80">
        <v>0</v>
      </c>
      <c r="F356" s="46">
        <v>0</v>
      </c>
      <c r="G356" s="46">
        <v>1</v>
      </c>
      <c r="H356" s="46">
        <v>0</v>
      </c>
      <c r="I356" s="46">
        <v>0</v>
      </c>
      <c r="J356" s="46">
        <v>0</v>
      </c>
      <c r="K356" s="46">
        <v>0</v>
      </c>
      <c r="L356" s="80"/>
      <c r="M356" s="46">
        <v>0</v>
      </c>
      <c r="N356" s="46">
        <v>0</v>
      </c>
      <c r="O356" s="46">
        <v>0</v>
      </c>
      <c r="P356" s="46">
        <v>0</v>
      </c>
      <c r="Q356" s="46"/>
      <c r="R356" s="38">
        <f t="shared" ref="R356" si="338">SUM(S356:U356)</f>
        <v>0</v>
      </c>
      <c r="S356" s="46">
        <v>0</v>
      </c>
      <c r="T356" s="46">
        <v>0</v>
      </c>
      <c r="U356" s="46">
        <v>0</v>
      </c>
      <c r="V356" s="38">
        <f t="shared" ref="V356" si="339">SUM(W356:Y356)</f>
        <v>0</v>
      </c>
      <c r="W356" s="46">
        <v>0</v>
      </c>
      <c r="X356" s="46">
        <v>0</v>
      </c>
      <c r="Y356" s="46">
        <v>0</v>
      </c>
      <c r="Z356" s="38">
        <f t="shared" ref="Z356" si="340">SUM(AA356:AC356)</f>
        <v>0</v>
      </c>
      <c r="AA356" s="46">
        <v>0</v>
      </c>
      <c r="AB356" s="46">
        <v>0</v>
      </c>
      <c r="AC356" s="46">
        <v>0</v>
      </c>
      <c r="AD356" s="37">
        <f t="shared" ref="AD356" si="341">SUM(AE356:AJ356)</f>
        <v>0</v>
      </c>
      <c r="AE356" s="46">
        <v>0</v>
      </c>
      <c r="AF356" s="46">
        <v>0</v>
      </c>
      <c r="AG356" s="46">
        <v>0</v>
      </c>
      <c r="AH356" s="46">
        <v>0</v>
      </c>
      <c r="AI356" s="46">
        <v>0</v>
      </c>
      <c r="AJ356" s="46">
        <v>0</v>
      </c>
      <c r="AK356" s="46"/>
      <c r="AL356" s="46"/>
      <c r="AM356" s="46"/>
    </row>
    <row r="891" spans="4:4" x14ac:dyDescent="0.25">
      <c r="D891" s="60">
        <f>SUM(D892:D952)</f>
        <v>0</v>
      </c>
    </row>
    <row r="1015" spans="31:31" x14ac:dyDescent="0.25">
      <c r="AE1015" s="59">
        <f>SUM(AE1016:AE1076)</f>
        <v>0</v>
      </c>
    </row>
  </sheetData>
  <autoFilter ref="A7:AM356"/>
  <mergeCells count="15">
    <mergeCell ref="AM4:AM5"/>
    <mergeCell ref="A2:AL2"/>
    <mergeCell ref="A4:A5"/>
    <mergeCell ref="B4:B5"/>
    <mergeCell ref="C4:C5"/>
    <mergeCell ref="D4:D5"/>
    <mergeCell ref="E4:I4"/>
    <mergeCell ref="J4:K4"/>
    <mergeCell ref="L4:P4"/>
    <mergeCell ref="Q4:Q5"/>
    <mergeCell ref="R4:U4"/>
    <mergeCell ref="V4:Y4"/>
    <mergeCell ref="Z4:AC4"/>
    <mergeCell ref="AD4:AJ4"/>
    <mergeCell ref="AK4:AL4"/>
  </mergeCells>
  <pageMargins left="0.7" right="0.7" top="0.75" bottom="0.75" header="0.3" footer="0.3"/>
  <pageSetup paperSize="9" scale="2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G10"/>
  <sheetViews>
    <sheetView topLeftCell="A9" workbookViewId="0">
      <selection activeCell="B5" sqref="B5:G10"/>
    </sheetView>
  </sheetViews>
  <sheetFormatPr defaultRowHeight="15" x14ac:dyDescent="0.25"/>
  <cols>
    <col min="3" max="3" width="28.5703125" customWidth="1"/>
    <col min="4" max="4" width="23" customWidth="1"/>
    <col min="5" max="5" width="24.28515625" customWidth="1"/>
    <col min="6" max="6" width="17.7109375" customWidth="1"/>
    <col min="7" max="7" width="26.42578125" customWidth="1"/>
  </cols>
  <sheetData>
    <row r="5" spans="2:7" ht="42.75" x14ac:dyDescent="0.25">
      <c r="B5" s="16" t="s">
        <v>271</v>
      </c>
      <c r="C5" s="17" t="s">
        <v>273</v>
      </c>
      <c r="D5" s="91" t="s">
        <v>17</v>
      </c>
      <c r="E5" s="92" t="s">
        <v>18</v>
      </c>
      <c r="F5" s="92" t="s">
        <v>19</v>
      </c>
      <c r="G5" s="92" t="s">
        <v>20</v>
      </c>
    </row>
    <row r="6" spans="2:7" ht="35.25" customHeight="1" x14ac:dyDescent="0.25">
      <c r="B6" s="12" t="s">
        <v>274</v>
      </c>
      <c r="C6" s="30" t="s">
        <v>44</v>
      </c>
      <c r="D6" s="93"/>
      <c r="E6" s="93"/>
      <c r="F6" s="93"/>
      <c r="G6" s="93"/>
    </row>
    <row r="7" spans="2:7" ht="93" customHeight="1" x14ac:dyDescent="0.25">
      <c r="B7" s="12" t="s">
        <v>271</v>
      </c>
      <c r="C7" s="70" t="s">
        <v>275</v>
      </c>
      <c r="D7" s="93"/>
      <c r="E7" s="93"/>
      <c r="F7" s="93"/>
      <c r="G7" s="93"/>
    </row>
    <row r="8" spans="2:7" ht="150" x14ac:dyDescent="0.25">
      <c r="B8" s="12" t="s">
        <v>271</v>
      </c>
      <c r="C8" s="70" t="s">
        <v>276</v>
      </c>
      <c r="D8" s="93"/>
      <c r="E8" s="93"/>
      <c r="F8" s="93"/>
      <c r="G8" s="93"/>
    </row>
    <row r="9" spans="2:7" ht="150" x14ac:dyDescent="0.25">
      <c r="B9" s="12" t="s">
        <v>271</v>
      </c>
      <c r="C9" s="70" t="s">
        <v>277</v>
      </c>
      <c r="D9" s="93"/>
      <c r="E9" s="93"/>
      <c r="F9" s="93"/>
      <c r="G9" s="93"/>
    </row>
    <row r="10" spans="2:7" ht="120" customHeight="1" x14ac:dyDescent="0.25">
      <c r="B10" s="12" t="s">
        <v>271</v>
      </c>
      <c r="C10" s="70" t="s">
        <v>278</v>
      </c>
      <c r="D10" s="93"/>
      <c r="E10" s="93"/>
      <c r="F10" s="93"/>
      <c r="G10" s="93"/>
    </row>
  </sheetData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ladmin</dc:creator>
  <cp:lastModifiedBy>kom8</cp:lastModifiedBy>
  <cp:lastPrinted>2024-03-04T03:22:30Z</cp:lastPrinted>
  <dcterms:created xsi:type="dcterms:W3CDTF">2024-01-16T08:41:32Z</dcterms:created>
  <dcterms:modified xsi:type="dcterms:W3CDTF">2024-03-04T08:14:45Z</dcterms:modified>
</cp:coreProperties>
</file>