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kom5\Desktop\"/>
    </mc:Choice>
  </mc:AlternateContent>
  <bookViews>
    <workbookView xWindow="-120" yWindow="-120" windowWidth="24240" windowHeight="16440"/>
  </bookViews>
  <sheets>
    <sheet name="Запрос МО по ГП за 2022" sheetId="1" r:id="rId1"/>
  </sheets>
  <definedNames>
    <definedName name="_xlnm._FilterDatabase" localSheetId="0" hidden="1">'Запрос МО по ГП за 2022'!$A$6:$U$351</definedName>
    <definedName name="_xlnm.Print_Titles" localSheetId="0">'Запрос МО по ГП за 2022'!$6:$6</definedName>
  </definedNames>
  <calcPr calcId="162913"/>
</workbook>
</file>

<file path=xl/calcChain.xml><?xml version="1.0" encoding="utf-8"?>
<calcChain xmlns="http://schemas.openxmlformats.org/spreadsheetml/2006/main">
  <c r="K175" i="1" l="1"/>
  <c r="G175" i="1"/>
  <c r="O149" i="1"/>
  <c r="K149" i="1"/>
  <c r="G149" i="1"/>
  <c r="K146" i="1"/>
  <c r="G146" i="1"/>
  <c r="O141" i="1"/>
  <c r="K141" i="1"/>
  <c r="G141" i="1"/>
  <c r="O139" i="1"/>
  <c r="K139" i="1"/>
  <c r="G139" i="1"/>
  <c r="O265" i="1" l="1"/>
  <c r="K265" i="1"/>
  <c r="G265" i="1"/>
  <c r="O251" i="1"/>
  <c r="K251" i="1"/>
  <c r="G251" i="1"/>
  <c r="O250" i="1"/>
  <c r="K250" i="1"/>
  <c r="G250" i="1"/>
  <c r="O249" i="1"/>
  <c r="K249" i="1"/>
  <c r="G249" i="1"/>
  <c r="O224" i="1"/>
  <c r="K224" i="1"/>
  <c r="G224" i="1"/>
  <c r="O96" i="1"/>
  <c r="K96" i="1"/>
  <c r="G96" i="1"/>
  <c r="O66" i="1"/>
  <c r="K66" i="1"/>
  <c r="G66" i="1"/>
  <c r="O169" i="1" l="1"/>
  <c r="K169" i="1"/>
  <c r="G169" i="1"/>
  <c r="O160" i="1" l="1"/>
  <c r="K160" i="1"/>
  <c r="G160" i="1"/>
  <c r="O159" i="1"/>
  <c r="K159" i="1"/>
  <c r="G159" i="1"/>
  <c r="Q345" i="1" l="1"/>
  <c r="Q343" i="1" s="1"/>
  <c r="P345" i="1"/>
  <c r="P343" i="1" s="1"/>
  <c r="O345" i="1"/>
  <c r="O343" i="1" s="1"/>
  <c r="N345" i="1"/>
  <c r="N343" i="1" s="1"/>
  <c r="M345" i="1"/>
  <c r="M343" i="1" s="1"/>
  <c r="L345" i="1"/>
  <c r="L343" i="1" s="1"/>
  <c r="K345" i="1"/>
  <c r="K343" i="1" s="1"/>
  <c r="J345" i="1"/>
  <c r="I345" i="1"/>
  <c r="I343" i="1" s="1"/>
  <c r="H345" i="1"/>
  <c r="H343" i="1" s="1"/>
  <c r="G345" i="1"/>
  <c r="G343" i="1" s="1"/>
  <c r="J343" i="1"/>
  <c r="R334" i="1"/>
  <c r="Q334" i="1"/>
  <c r="P334" i="1"/>
  <c r="O334" i="1"/>
  <c r="N334" i="1"/>
  <c r="M334" i="1"/>
  <c r="L334" i="1"/>
  <c r="K334" i="1"/>
  <c r="K331" i="1" s="1"/>
  <c r="J334" i="1"/>
  <c r="J331" i="1" s="1"/>
  <c r="I334" i="1"/>
  <c r="I331" i="1" s="1"/>
  <c r="H334" i="1"/>
  <c r="H331" i="1" s="1"/>
  <c r="G334" i="1"/>
  <c r="G331" i="1" s="1"/>
  <c r="R331" i="1"/>
  <c r="Q331" i="1"/>
  <c r="P331" i="1"/>
  <c r="O331" i="1"/>
  <c r="N331" i="1"/>
  <c r="M331" i="1"/>
  <c r="L331" i="1"/>
  <c r="R328" i="1"/>
  <c r="Q328" i="1"/>
  <c r="P328" i="1"/>
  <c r="O328" i="1"/>
  <c r="N328" i="1"/>
  <c r="M328" i="1"/>
  <c r="L328" i="1"/>
  <c r="K328" i="1"/>
  <c r="K319" i="1" s="1"/>
  <c r="J328" i="1"/>
  <c r="J319" i="1" s="1"/>
  <c r="I328" i="1"/>
  <c r="I319" i="1" s="1"/>
  <c r="H328" i="1"/>
  <c r="H319" i="1" s="1"/>
  <c r="G328" i="1"/>
  <c r="G319" i="1" s="1"/>
  <c r="R319" i="1"/>
  <c r="Q319" i="1"/>
  <c r="P319" i="1"/>
  <c r="O319" i="1"/>
  <c r="N319" i="1"/>
  <c r="M319" i="1"/>
  <c r="L319" i="1"/>
  <c r="R314" i="1"/>
  <c r="Q314" i="1"/>
  <c r="P314" i="1"/>
  <c r="O314" i="1"/>
  <c r="N314" i="1"/>
  <c r="M314" i="1"/>
  <c r="M312" i="1" s="1"/>
  <c r="L314" i="1"/>
  <c r="L312" i="1" s="1"/>
  <c r="K314" i="1"/>
  <c r="K312" i="1" s="1"/>
  <c r="J314" i="1"/>
  <c r="J312" i="1" s="1"/>
  <c r="I314" i="1"/>
  <c r="I312" i="1" s="1"/>
  <c r="H314" i="1"/>
  <c r="H312" i="1" s="1"/>
  <c r="G314" i="1"/>
  <c r="G312" i="1" s="1"/>
  <c r="R312" i="1"/>
  <c r="Q312" i="1"/>
  <c r="P312" i="1"/>
  <c r="O312" i="1"/>
  <c r="N312" i="1"/>
  <c r="R307" i="1"/>
  <c r="Q307" i="1"/>
  <c r="P307" i="1"/>
  <c r="O307" i="1"/>
  <c r="N307" i="1"/>
  <c r="M307" i="1"/>
  <c r="L307" i="1"/>
  <c r="K307" i="1"/>
  <c r="J307" i="1"/>
  <c r="I307" i="1"/>
  <c r="H307" i="1"/>
  <c r="G307" i="1"/>
  <c r="R300" i="1"/>
  <c r="Q300" i="1"/>
  <c r="P300" i="1"/>
  <c r="O300" i="1"/>
  <c r="N300" i="1"/>
  <c r="M300" i="1"/>
  <c r="L300" i="1"/>
  <c r="K300" i="1"/>
  <c r="J300" i="1"/>
  <c r="I300" i="1"/>
  <c r="H300" i="1"/>
  <c r="G300" i="1"/>
  <c r="R295" i="1"/>
  <c r="Q295" i="1"/>
  <c r="P295" i="1"/>
  <c r="O295" i="1"/>
  <c r="N295" i="1"/>
  <c r="M295" i="1"/>
  <c r="L295" i="1"/>
  <c r="K295" i="1"/>
  <c r="J295" i="1"/>
  <c r="I295" i="1"/>
  <c r="H295" i="1"/>
  <c r="G295" i="1"/>
  <c r="R287" i="1"/>
  <c r="Q287" i="1"/>
  <c r="P287" i="1"/>
  <c r="O287" i="1"/>
  <c r="N287" i="1"/>
  <c r="M287" i="1"/>
  <c r="L287" i="1"/>
  <c r="K287" i="1"/>
  <c r="J287" i="1"/>
  <c r="I287" i="1"/>
  <c r="H287" i="1"/>
  <c r="G287" i="1"/>
  <c r="R280" i="1"/>
  <c r="Q280" i="1"/>
  <c r="P280" i="1"/>
  <c r="O280" i="1"/>
  <c r="N280" i="1"/>
  <c r="M280" i="1"/>
  <c r="L280" i="1"/>
  <c r="K280" i="1"/>
  <c r="J280" i="1"/>
  <c r="I280" i="1"/>
  <c r="H280" i="1"/>
  <c r="G280" i="1"/>
  <c r="R273" i="1"/>
  <c r="R271" i="1" s="1"/>
  <c r="Q273" i="1"/>
  <c r="P273" i="1"/>
  <c r="O273" i="1"/>
  <c r="O271" i="1" s="1"/>
  <c r="N273" i="1"/>
  <c r="N271" i="1" s="1"/>
  <c r="M273" i="1"/>
  <c r="M271" i="1" s="1"/>
  <c r="L273" i="1"/>
  <c r="L271" i="1" s="1"/>
  <c r="K273" i="1"/>
  <c r="K271" i="1" s="1"/>
  <c r="J273" i="1"/>
  <c r="J271" i="1" s="1"/>
  <c r="I273" i="1"/>
  <c r="I271" i="1" s="1"/>
  <c r="H273" i="1"/>
  <c r="H271" i="1" s="1"/>
  <c r="G273" i="1"/>
  <c r="G271" i="1" s="1"/>
  <c r="R266" i="1"/>
  <c r="Q266" i="1"/>
  <c r="P266" i="1"/>
  <c r="O266" i="1"/>
  <c r="N266" i="1"/>
  <c r="M266" i="1"/>
  <c r="L266" i="1"/>
  <c r="K266" i="1"/>
  <c r="J266" i="1"/>
  <c r="I266" i="1"/>
  <c r="H266" i="1"/>
  <c r="G266" i="1"/>
  <c r="R263" i="1"/>
  <c r="Q263" i="1"/>
  <c r="P263" i="1"/>
  <c r="O263" i="1"/>
  <c r="N263" i="1"/>
  <c r="M263" i="1"/>
  <c r="L263" i="1"/>
  <c r="K263" i="1"/>
  <c r="J263" i="1"/>
  <c r="I263" i="1"/>
  <c r="H263" i="1"/>
  <c r="G263" i="1"/>
  <c r="R260" i="1"/>
  <c r="Q260" i="1"/>
  <c r="P260" i="1"/>
  <c r="O260" i="1"/>
  <c r="N260" i="1"/>
  <c r="M260" i="1"/>
  <c r="L260" i="1"/>
  <c r="K260" i="1"/>
  <c r="J260" i="1"/>
  <c r="I260" i="1"/>
  <c r="H260" i="1"/>
  <c r="G260" i="1"/>
  <c r="R256" i="1"/>
  <c r="Q256" i="1"/>
  <c r="P256" i="1"/>
  <c r="O256" i="1"/>
  <c r="N256" i="1"/>
  <c r="M256" i="1"/>
  <c r="L256" i="1"/>
  <c r="K256" i="1"/>
  <c r="J256" i="1"/>
  <c r="I256" i="1"/>
  <c r="H256" i="1"/>
  <c r="G256" i="1"/>
  <c r="R253" i="1"/>
  <c r="Q253" i="1"/>
  <c r="P253" i="1"/>
  <c r="O253" i="1"/>
  <c r="N253" i="1"/>
  <c r="M253" i="1"/>
  <c r="L253" i="1"/>
  <c r="K253" i="1"/>
  <c r="J253" i="1"/>
  <c r="I253" i="1"/>
  <c r="H253" i="1"/>
  <c r="G253" i="1"/>
  <c r="R247" i="1"/>
  <c r="R245" i="1" s="1"/>
  <c r="Q247" i="1"/>
  <c r="Q245" i="1" s="1"/>
  <c r="P247" i="1"/>
  <c r="P245" i="1" s="1"/>
  <c r="O247" i="1"/>
  <c r="O245" i="1" s="1"/>
  <c r="N247" i="1"/>
  <c r="N245" i="1" s="1"/>
  <c r="M247" i="1"/>
  <c r="M245" i="1" s="1"/>
  <c r="L247" i="1"/>
  <c r="L245" i="1" s="1"/>
  <c r="K247" i="1"/>
  <c r="K245" i="1" s="1"/>
  <c r="J247" i="1"/>
  <c r="J245" i="1" s="1"/>
  <c r="I247" i="1"/>
  <c r="I245" i="1" s="1"/>
  <c r="H247" i="1"/>
  <c r="H245" i="1" s="1"/>
  <c r="G247" i="1"/>
  <c r="G245" i="1" s="1"/>
  <c r="R241" i="1"/>
  <c r="Q241" i="1"/>
  <c r="P241" i="1"/>
  <c r="O241" i="1"/>
  <c r="N241" i="1"/>
  <c r="M241" i="1"/>
  <c r="L241" i="1"/>
  <c r="K241" i="1"/>
  <c r="J241" i="1"/>
  <c r="I241" i="1"/>
  <c r="H241" i="1"/>
  <c r="G241" i="1"/>
  <c r="R237" i="1"/>
  <c r="Q237" i="1"/>
  <c r="P237" i="1"/>
  <c r="O237" i="1"/>
  <c r="N237" i="1"/>
  <c r="M237" i="1"/>
  <c r="M228" i="1" s="1"/>
  <c r="L237" i="1"/>
  <c r="L228" i="1" s="1"/>
  <c r="K237" i="1"/>
  <c r="K228" i="1" s="1"/>
  <c r="J237" i="1"/>
  <c r="J228" i="1" s="1"/>
  <c r="I237" i="1"/>
  <c r="I228" i="1" s="1"/>
  <c r="H237" i="1"/>
  <c r="H228" i="1" s="1"/>
  <c r="G237" i="1"/>
  <c r="G228" i="1" s="1"/>
  <c r="R228" i="1"/>
  <c r="Q228" i="1"/>
  <c r="P228" i="1"/>
  <c r="O228" i="1"/>
  <c r="R222" i="1"/>
  <c r="Q222" i="1"/>
  <c r="P222" i="1"/>
  <c r="O222" i="1"/>
  <c r="N222" i="1"/>
  <c r="M222" i="1"/>
  <c r="L222" i="1"/>
  <c r="L220" i="1" s="1"/>
  <c r="K222" i="1"/>
  <c r="K220" i="1" s="1"/>
  <c r="J222" i="1"/>
  <c r="J220" i="1" s="1"/>
  <c r="I222" i="1"/>
  <c r="I220" i="1" s="1"/>
  <c r="H222" i="1"/>
  <c r="H220" i="1" s="1"/>
  <c r="G222" i="1"/>
  <c r="G220" i="1" s="1"/>
  <c r="R220" i="1"/>
  <c r="Q220" i="1"/>
  <c r="P220" i="1"/>
  <c r="O220" i="1"/>
  <c r="N220" i="1"/>
  <c r="M220" i="1"/>
  <c r="R209" i="1"/>
  <c r="Q209" i="1"/>
  <c r="P209" i="1"/>
  <c r="O209" i="1"/>
  <c r="N209" i="1"/>
  <c r="M209" i="1"/>
  <c r="L209" i="1"/>
  <c r="K209" i="1"/>
  <c r="J209" i="1"/>
  <c r="I209" i="1"/>
  <c r="H209" i="1"/>
  <c r="G209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R195" i="1"/>
  <c r="R193" i="1" s="1"/>
  <c r="Q195" i="1"/>
  <c r="Q193" i="1" s="1"/>
  <c r="P195" i="1"/>
  <c r="O195" i="1"/>
  <c r="N195" i="1"/>
  <c r="N193" i="1" s="1"/>
  <c r="M195" i="1"/>
  <c r="M193" i="1" s="1"/>
  <c r="L195" i="1"/>
  <c r="K195" i="1"/>
  <c r="J195" i="1"/>
  <c r="J193" i="1" s="1"/>
  <c r="I195" i="1"/>
  <c r="I193" i="1" s="1"/>
  <c r="H195" i="1"/>
  <c r="H193" i="1" s="1"/>
  <c r="G195" i="1"/>
  <c r="R186" i="1"/>
  <c r="R183" i="1" s="1"/>
  <c r="Q186" i="1"/>
  <c r="Q183" i="1" s="1"/>
  <c r="P186" i="1"/>
  <c r="P183" i="1" s="1"/>
  <c r="O186" i="1"/>
  <c r="O183" i="1" s="1"/>
  <c r="N186" i="1"/>
  <c r="N183" i="1" s="1"/>
  <c r="M186" i="1"/>
  <c r="M183" i="1" s="1"/>
  <c r="L186" i="1"/>
  <c r="L183" i="1" s="1"/>
  <c r="K186" i="1"/>
  <c r="K183" i="1" s="1"/>
  <c r="J186" i="1"/>
  <c r="J183" i="1" s="1"/>
  <c r="I186" i="1"/>
  <c r="I183" i="1" s="1"/>
  <c r="H186" i="1"/>
  <c r="H183" i="1" s="1"/>
  <c r="G186" i="1"/>
  <c r="G183" i="1" s="1"/>
  <c r="R180" i="1"/>
  <c r="Q180" i="1"/>
  <c r="P180" i="1"/>
  <c r="O180" i="1"/>
  <c r="N180" i="1"/>
  <c r="M180" i="1"/>
  <c r="L180" i="1"/>
  <c r="K180" i="1"/>
  <c r="J180" i="1"/>
  <c r="I180" i="1"/>
  <c r="H180" i="1"/>
  <c r="G180" i="1"/>
  <c r="R173" i="1"/>
  <c r="Q173" i="1"/>
  <c r="Q171" i="1" s="1"/>
  <c r="P173" i="1"/>
  <c r="O173" i="1"/>
  <c r="O171" i="1" s="1"/>
  <c r="N173" i="1"/>
  <c r="M173" i="1"/>
  <c r="M171" i="1" s="1"/>
  <c r="L173" i="1"/>
  <c r="L171" i="1" s="1"/>
  <c r="K173" i="1"/>
  <c r="K171" i="1" s="1"/>
  <c r="J173" i="1"/>
  <c r="J171" i="1" s="1"/>
  <c r="I173" i="1"/>
  <c r="I171" i="1" s="1"/>
  <c r="H173" i="1"/>
  <c r="H171" i="1" s="1"/>
  <c r="G173" i="1"/>
  <c r="G171" i="1" s="1"/>
  <c r="R171" i="1"/>
  <c r="R165" i="1"/>
  <c r="Q165" i="1"/>
  <c r="P165" i="1"/>
  <c r="O165" i="1"/>
  <c r="N165" i="1"/>
  <c r="M165" i="1"/>
  <c r="L165" i="1"/>
  <c r="K165" i="1"/>
  <c r="J165" i="1"/>
  <c r="I165" i="1"/>
  <c r="H165" i="1"/>
  <c r="G165" i="1"/>
  <c r="R156" i="1"/>
  <c r="Q156" i="1"/>
  <c r="P156" i="1"/>
  <c r="P154" i="1" s="1"/>
  <c r="O156" i="1"/>
  <c r="O154" i="1" s="1"/>
  <c r="N156" i="1"/>
  <c r="M156" i="1"/>
  <c r="L156" i="1"/>
  <c r="L154" i="1" s="1"/>
  <c r="K156" i="1"/>
  <c r="J156" i="1"/>
  <c r="J154" i="1" s="1"/>
  <c r="I156" i="1"/>
  <c r="I154" i="1" s="1"/>
  <c r="H156" i="1"/>
  <c r="H154" i="1" s="1"/>
  <c r="G156" i="1"/>
  <c r="G154" i="1" s="1"/>
  <c r="R154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R116" i="1"/>
  <c r="Q116" i="1"/>
  <c r="Q114" i="1" s="1"/>
  <c r="P116" i="1"/>
  <c r="P114" i="1" s="1"/>
  <c r="O116" i="1"/>
  <c r="N116" i="1"/>
  <c r="M116" i="1"/>
  <c r="M114" i="1" s="1"/>
  <c r="L116" i="1"/>
  <c r="L114" i="1" s="1"/>
  <c r="K116" i="1"/>
  <c r="J116" i="1"/>
  <c r="I116" i="1"/>
  <c r="I114" i="1" s="1"/>
  <c r="H116" i="1"/>
  <c r="H114" i="1" s="1"/>
  <c r="G116" i="1"/>
  <c r="G114" i="1" s="1"/>
  <c r="R110" i="1"/>
  <c r="Q110" i="1"/>
  <c r="P110" i="1"/>
  <c r="O110" i="1"/>
  <c r="N110" i="1"/>
  <c r="M110" i="1"/>
  <c r="L110" i="1"/>
  <c r="K110" i="1"/>
  <c r="J110" i="1"/>
  <c r="I110" i="1"/>
  <c r="H110" i="1"/>
  <c r="G110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R97" i="1"/>
  <c r="Q97" i="1"/>
  <c r="P97" i="1"/>
  <c r="O97" i="1"/>
  <c r="N97" i="1"/>
  <c r="M97" i="1"/>
  <c r="L97" i="1"/>
  <c r="K97" i="1"/>
  <c r="J97" i="1"/>
  <c r="I97" i="1"/>
  <c r="H97" i="1"/>
  <c r="G97" i="1"/>
  <c r="R93" i="1"/>
  <c r="R91" i="1" s="1"/>
  <c r="Q93" i="1"/>
  <c r="P93" i="1"/>
  <c r="P91" i="1" s="1"/>
  <c r="O93" i="1"/>
  <c r="O91" i="1" s="1"/>
  <c r="N93" i="1"/>
  <c r="M93" i="1"/>
  <c r="L93" i="1"/>
  <c r="L91" i="1" s="1"/>
  <c r="K93" i="1"/>
  <c r="K91" i="1" s="1"/>
  <c r="J93" i="1"/>
  <c r="J91" i="1" s="1"/>
  <c r="I93" i="1"/>
  <c r="H93" i="1"/>
  <c r="G93" i="1"/>
  <c r="G91" i="1" s="1"/>
  <c r="R83" i="1"/>
  <c r="R81" i="1" s="1"/>
  <c r="Q83" i="1"/>
  <c r="Q81" i="1" s="1"/>
  <c r="P83" i="1"/>
  <c r="P81" i="1" s="1"/>
  <c r="O83" i="1"/>
  <c r="O81" i="1" s="1"/>
  <c r="N83" i="1"/>
  <c r="N81" i="1" s="1"/>
  <c r="M83" i="1"/>
  <c r="M81" i="1" s="1"/>
  <c r="L83" i="1"/>
  <c r="L81" i="1" s="1"/>
  <c r="K83" i="1"/>
  <c r="K81" i="1" s="1"/>
  <c r="J83" i="1"/>
  <c r="J81" i="1" s="1"/>
  <c r="I83" i="1"/>
  <c r="I81" i="1" s="1"/>
  <c r="H83" i="1"/>
  <c r="H81" i="1" s="1"/>
  <c r="G83" i="1"/>
  <c r="G81" i="1" s="1"/>
  <c r="R76" i="1"/>
  <c r="Q76" i="1"/>
  <c r="P76" i="1"/>
  <c r="O76" i="1"/>
  <c r="N76" i="1"/>
  <c r="M76" i="1"/>
  <c r="L76" i="1"/>
  <c r="K76" i="1"/>
  <c r="J76" i="1"/>
  <c r="I76" i="1"/>
  <c r="H76" i="1"/>
  <c r="G76" i="1"/>
  <c r="R69" i="1"/>
  <c r="Q69" i="1"/>
  <c r="P69" i="1"/>
  <c r="O69" i="1"/>
  <c r="N69" i="1"/>
  <c r="M69" i="1"/>
  <c r="L69" i="1"/>
  <c r="K69" i="1"/>
  <c r="J69" i="1"/>
  <c r="I69" i="1"/>
  <c r="H69" i="1"/>
  <c r="G69" i="1"/>
  <c r="R64" i="1"/>
  <c r="R62" i="1" s="1"/>
  <c r="Q64" i="1"/>
  <c r="P64" i="1"/>
  <c r="P62" i="1" s="1"/>
  <c r="O64" i="1"/>
  <c r="O62" i="1" s="1"/>
  <c r="N64" i="1"/>
  <c r="M64" i="1"/>
  <c r="M62" i="1" s="1"/>
  <c r="L64" i="1"/>
  <c r="L62" i="1" s="1"/>
  <c r="K64" i="1"/>
  <c r="K62" i="1" s="1"/>
  <c r="J64" i="1"/>
  <c r="I64" i="1"/>
  <c r="I62" i="1" s="1"/>
  <c r="H64" i="1"/>
  <c r="H62" i="1" s="1"/>
  <c r="G64" i="1"/>
  <c r="R54" i="1"/>
  <c r="Q54" i="1"/>
  <c r="P54" i="1"/>
  <c r="O54" i="1"/>
  <c r="N54" i="1"/>
  <c r="M54" i="1"/>
  <c r="L54" i="1"/>
  <c r="K54" i="1"/>
  <c r="J54" i="1"/>
  <c r="I54" i="1"/>
  <c r="H54" i="1"/>
  <c r="G54" i="1"/>
  <c r="R47" i="1"/>
  <c r="R24" i="1" s="1"/>
  <c r="R21" i="1" s="1"/>
  <c r="Q47" i="1"/>
  <c r="Q24" i="1" s="1"/>
  <c r="Q21" i="1" s="1"/>
  <c r="P47" i="1"/>
  <c r="P24" i="1" s="1"/>
  <c r="P21" i="1" s="1"/>
  <c r="O47" i="1"/>
  <c r="O24" i="1" s="1"/>
  <c r="O21" i="1" s="1"/>
  <c r="N47" i="1"/>
  <c r="N24" i="1" s="1"/>
  <c r="N21" i="1" s="1"/>
  <c r="M47" i="1"/>
  <c r="M24" i="1" s="1"/>
  <c r="M21" i="1" s="1"/>
  <c r="L47" i="1"/>
  <c r="L24" i="1" s="1"/>
  <c r="L21" i="1" s="1"/>
  <c r="K47" i="1"/>
  <c r="K24" i="1" s="1"/>
  <c r="K21" i="1" s="1"/>
  <c r="J47" i="1"/>
  <c r="J24" i="1" s="1"/>
  <c r="J21" i="1" s="1"/>
  <c r="I47" i="1"/>
  <c r="I24" i="1" s="1"/>
  <c r="I21" i="1" s="1"/>
  <c r="H47" i="1"/>
  <c r="H24" i="1" s="1"/>
  <c r="H21" i="1" s="1"/>
  <c r="G47" i="1"/>
  <c r="G24" i="1" s="1"/>
  <c r="G21" i="1" s="1"/>
  <c r="R10" i="1"/>
  <c r="R8" i="1" s="1"/>
  <c r="Q10" i="1"/>
  <c r="Q8" i="1" s="1"/>
  <c r="P10" i="1"/>
  <c r="P8" i="1" s="1"/>
  <c r="O10" i="1"/>
  <c r="O8" i="1" s="1"/>
  <c r="N10" i="1"/>
  <c r="N8" i="1" s="1"/>
  <c r="M10" i="1"/>
  <c r="M8" i="1" s="1"/>
  <c r="L10" i="1"/>
  <c r="L8" i="1" s="1"/>
  <c r="K10" i="1"/>
  <c r="K8" i="1" s="1"/>
  <c r="J10" i="1"/>
  <c r="J8" i="1" s="1"/>
  <c r="I10" i="1"/>
  <c r="I8" i="1" s="1"/>
  <c r="H10" i="1"/>
  <c r="H8" i="1" s="1"/>
  <c r="G10" i="1"/>
  <c r="G8" i="1" s="1"/>
  <c r="P271" i="1" l="1"/>
  <c r="N154" i="1"/>
  <c r="R114" i="1"/>
  <c r="J114" i="1"/>
  <c r="O114" i="1"/>
  <c r="I91" i="1"/>
  <c r="G193" i="1"/>
  <c r="K193" i="1"/>
  <c r="Q91" i="1"/>
  <c r="N62" i="1"/>
  <c r="L193" i="1"/>
  <c r="P171" i="1"/>
  <c r="J62" i="1"/>
  <c r="H91" i="1"/>
  <c r="H7" i="1" s="1"/>
  <c r="Q154" i="1"/>
  <c r="N114" i="1"/>
  <c r="Q62" i="1"/>
  <c r="O193" i="1"/>
  <c r="N91" i="1"/>
  <c r="K114" i="1"/>
  <c r="P193" i="1"/>
  <c r="M91" i="1"/>
  <c r="Q271" i="1"/>
  <c r="N228" i="1"/>
  <c r="G62" i="1"/>
  <c r="N171" i="1"/>
  <c r="R7" i="1"/>
  <c r="M154" i="1"/>
  <c r="K154" i="1"/>
  <c r="I7" i="1"/>
  <c r="L7" i="1"/>
  <c r="G7" i="1" l="1"/>
  <c r="O7" i="1"/>
  <c r="J7" i="1"/>
  <c r="M7" i="1"/>
  <c r="P7" i="1"/>
  <c r="Q7" i="1"/>
  <c r="K7" i="1"/>
  <c r="N7" i="1"/>
</calcChain>
</file>

<file path=xl/sharedStrings.xml><?xml version="1.0" encoding="utf-8"?>
<sst xmlns="http://schemas.openxmlformats.org/spreadsheetml/2006/main" count="1082" uniqueCount="471">
  <si>
    <t>Наименование муниципального образования</t>
  </si>
  <si>
    <t>N п/п</t>
  </si>
  <si>
    <t>Перечень подпрограмм и отдельных мероприятий государственной программы Красноярского края/Наименование мероприятий подпрограммы</t>
  </si>
  <si>
    <t>Причины не участия в мероприятиях госпрограмм (подпрограмм)</t>
  </si>
  <si>
    <t>Факт подачи пакета документов для участия в мероприятии 
(да, нет)</t>
  </si>
  <si>
    <t>Причина отказа  в допуске к участию в конкурсе/
в предоставлении средств по результатам конкурсного отбора</t>
  </si>
  <si>
    <t>Наименование нормативного правового акта предусматривающий распределение субсидии (дата, №)</t>
  </si>
  <si>
    <t>Предусмотрено финансирование в 2022 году, тыс. рублей</t>
  </si>
  <si>
    <t>Профинансировано в 2022 году, тыс. рублей</t>
  </si>
  <si>
    <t>Освоено в 2022 году, тыс. рублей</t>
  </si>
  <si>
    <t xml:space="preserve">Причины неосвоения </t>
  </si>
  <si>
    <t>Результат от реализации мероприятия 
(в натуральном выражении)</t>
  </si>
  <si>
    <t>Всего</t>
  </si>
  <si>
    <t>Федеральный бюджет</t>
  </si>
  <si>
    <t>Краевой бюджет</t>
  </si>
  <si>
    <t>Местный бюджет</t>
  </si>
  <si>
    <t>план</t>
  </si>
  <si>
    <t>факт</t>
  </si>
  <si>
    <t>ВСЕГО по государственным программам:</t>
  </si>
  <si>
    <t>ГП 1</t>
  </si>
  <si>
    <t>Государственная программа Красноярского края "Развитие здравоохранения". Постановление Правительства Красноярского края  от 30.09.2013 № 516-п, ИТОГО:</t>
  </si>
  <si>
    <t>подпрограммы:</t>
  </si>
  <si>
    <t>1. "Профилактика заболеваний и формирование здорового образа жизни. Развитие первичной медико-санитарной помощи, паллиативной помощи и совершенствование системы лекарственного обеспечения".</t>
  </si>
  <si>
    <t>в том числе по мероприятиям подпрограммы</t>
  </si>
  <si>
    <t>Субсидии бюджетам муниципальных образований Красноярского края на организацию и проведение акарицидных обработок мест массового отдыха населения (мероприятие 2.3)</t>
  </si>
  <si>
    <t>2. "Совершенствование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эвакуации".</t>
  </si>
  <si>
    <t>3. "Охрана здоровья матери и ребенка".</t>
  </si>
  <si>
    <t>4. "Развитие медицинской реабилитации и санаторно-курортного лечения, в том числе детям".</t>
  </si>
  <si>
    <t>5. "Кадровое обеспечение системы здравоохранения".</t>
  </si>
  <si>
    <t>6. "Развитие информатизации в здравоохранении".</t>
  </si>
  <si>
    <t>7. "Совершенствование схемы территориального планирования здравоохранения".</t>
  </si>
  <si>
    <t>8. "Обеспечение реализации государственной программы и прочие мероприятия".</t>
  </si>
  <si>
    <t>9. "Развитие сельского здравоохранения"</t>
  </si>
  <si>
    <t>ГП 2</t>
  </si>
  <si>
    <t xml:space="preserve">Государственная программа Красноярского края "Развитие образования". Постановление Правительства Красноярского края  от 30.09.2013 № 508-п, ИТОГО: </t>
  </si>
  <si>
    <t>1. "Развитие профессионального образования".</t>
  </si>
  <si>
    <t>2. "Развитие дошкольного, общего и дополнительного образования".</t>
  </si>
  <si>
    <t xml:space="preserve">Создание дополнительных мест для детей в возрасте от 1,5 лет до 3 лет в образовательных организациях, осуществляющих образовательную деятельность по образовательным программам дошкольного образования (мероприятие 2.1.7)
</t>
  </si>
  <si>
    <t>Создание дополнительных мест в образовательных организациях, осуществляющих деятельность по образовательным программам дошкольного образования (мероприятие 2.1.8.1)</t>
  </si>
  <si>
    <t>Субсидии бюджетам муниципальных образований на проведение реконструкции или капитального ремонта зданий муниципальных общеобразовательных организаций Красноярского края, находящихся в аварийном состоянии
(мероприятие 2.2.1)</t>
  </si>
  <si>
    <t>Субсидии бюджетам муниципальных образований на приведение зданий и сооружений общеобразовательных организаций в соответствие с требованиями законодательства (мероприятие 2.2.3)</t>
  </si>
  <si>
    <t>Субсидия бюджету Эвенкийского муниципального района на строительство школы в с. Ванавара (мероприятие 2.2.3.1)</t>
  </si>
  <si>
    <t>Создание новых мест в общеобразовательных организациях города Красноярска
(мероприятия 2.2.15=2.2.15.1)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</si>
  <si>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 (мероприятие 2.2.16=2.2.16.1)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</si>
  <si>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 (мероприятие 2.2.16=2.2.16.2)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</si>
  <si>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 (мероприятие 2.2.20)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</si>
  <si>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городах, за счет средств краевого бюджета
(мероприятие 2.2.20.1)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</si>
  <si>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(мероприятие 2.2.24)</t>
  </si>
  <si>
    <t>Субсидии бюджетам муниципальных образований края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 (мероприятие 2.2.25)</t>
  </si>
  <si>
    <t>Субсидии бюджетам муниципальных образований на приобретение (выкуп) зданий под общеобразовательные организации
(мероприятие 2.2.26)</t>
  </si>
  <si>
    <t>Субсидии бюджетам муниципальных образований на создание условий для предоставления горячего питания обучающимся общеобразовательных организаций (мероприятие 2.2.27)</t>
  </si>
  <si>
    <t>Субсидии бюджетам муниципальных образований на реализацию мероприятий по модернизации школьных систем образования
(мероприятие 2.2.29.1)</t>
  </si>
  <si>
    <t>Субсидии бюджетам муниципальных образований края на проведение мероприятий по обеспечению антитеррористической защищенности объектов образования (мероприятие 2.2.30)</t>
  </si>
  <si>
    <t>Создание детских технопарков "Кванториум"
(мероприятие 2.3.13)</t>
  </si>
  <si>
    <t>Субсидии бюджетам муниципальных образований на модернизацию материально-технической базы организаций дополнительного образования с целью создания новых мест для реализации дополнительных общеразвивающих программ
(мероприятие 2.3.14)</t>
  </si>
  <si>
    <t>Субсидии бюджетам муниципальных образований на увеличение охвата детей, обучающихся по дополнительным общеразвивающим программам
(мероприятие 2.3.15)</t>
  </si>
  <si>
    <t>Субсидии бюджетам муниципальных районов и городских округов на содержание детей, обучающихся в физико-математических классах (мероприятие 2.4.4)</t>
  </si>
  <si>
    <t>Субсидии бюджетам муниципальных образований на частичное финансирование (возмещение) расходов муниципальных образований края на выплаты врачам (включая санитарных врачей), медицинским сестрам диетическим, шеф-поварам, старшим воспитателям муниципальных загородных оздоровительных лагерей, оплату услуг по санитарно-эпидемиологической оценке обстановки муниципальных загородных оздоровительных лагерей, оказанных на договорной основе, в случае отсутствия в муниципальных загородных оздоровительных лагерях санитарных врачей (мероприятие 2.5.4)</t>
  </si>
  <si>
    <t>Субсидии бюджетам муниципальных образований на финансирование (возмещение) расходов, направленных на сохранение и развитие материально-технической базы муниципальных загородных оздоровительных лагерей (мероприятие 2.5.5 подпункты 2.5.5.1-2.5.5.5)</t>
  </si>
  <si>
    <t xml:space="preserve"> Субсидия в целях финансовой поддержки деятельности муниципальных загородных оздоровительных лагерей (мероприятие 2.5.5 подпункт 2.5.5.1)</t>
  </si>
  <si>
    <t xml:space="preserve"> Средства субсидии на приобретение и монтаж модульных зданий медицинских пунктов в муниципальных загородных оздоровительных лагерях (мероприятие 2.5.5 подпункты 2.5.5.2)</t>
  </si>
  <si>
    <t>Средства субсидии на приобретение и монтаж модульных зданий жилых корпусов в муниципальных загородных оздоровительных лагерях (мероприятие 2.5.5 подпункты 2.5.5.3)</t>
  </si>
  <si>
    <t>3. "Развитие кадрового потенциала отрасли".</t>
  </si>
  <si>
    <t>4. "Государственная поддержка детей-сирот, расширение практики применения семейных форм воспитания".</t>
  </si>
  <si>
    <t>5. "Обеспечение реализации государственной программы и прочие мероприятия"</t>
  </si>
  <si>
    <t>ГП 3</t>
  </si>
  <si>
    <t>Государственная программа Красноярского края "Развитие системы социальной поддержки граждан". Постановление Правительства Красноярского края  от 30.09.2013 № 507-п, ИТОГО:</t>
  </si>
  <si>
    <t>1. "Повышение качества жизни отдельных категорий граждан, степени их социальной защищенности".</t>
  </si>
  <si>
    <t>2. "Социальная поддержка семей, имеющих детей".</t>
  </si>
  <si>
    <t>3. "Доступная среда".</t>
  </si>
  <si>
    <t>4. "Повышение социальной защищенности и уровня жизни граждан, проживающих в территориях с особым статусом".</t>
  </si>
  <si>
    <t>5. "Повышение качества и доступности социальных услуг".</t>
  </si>
  <si>
    <t>6. "Формирование и совершенствование системы комплексной реабилитации и абилитации инвалидов, в том числе детей-инвалидов"</t>
  </si>
  <si>
    <t>ГП 4</t>
  </si>
  <si>
    <t xml:space="preserve">Государственная программа Красноярского края "Реформирование и модернизация жилищно-коммунального хозяйства и повышение энергетической эффективности". Постановление Правительства Красноярского края  от 30.09.2013 № 503-п, ИТОГО: </t>
  </si>
  <si>
    <t>1. "Модернизация, реконструкция и капитальный ремонт объектов коммунальной инфраструктуры муниципальных образований".</t>
  </si>
  <si>
    <t>Мероприятие 1. Субсидии бюджетам муниципальных образований на 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</t>
  </si>
  <si>
    <t>Мероприятие 3. Субсидии бюджету муниципального образования город Норильск на проведение мероприятий по капитальному ремонту основного технологического оборудования канализационно-насосной станции</t>
  </si>
  <si>
    <t xml:space="preserve">Мероприятие 4. Субсидия бюджету муниципального образования город Норильск на реконструкцию, капитальный ремонт (модернизацию) коллекторного хозяйства
</t>
  </si>
  <si>
    <t>2. "Чистая вода".</t>
  </si>
  <si>
    <t>Мероприятие 1. Субсидии бюджетам муниципальных образований на строительство и (или) реконструкцию объектов коммунальной инфраструктуры, находящихся в муниципальной собственности, используемых в сфере водоснабжения, водоотведения</t>
  </si>
  <si>
    <t>Мероприятие 2. Строительство и реконструкция (модернизация) объектов питьевого водоснабжения</t>
  </si>
  <si>
    <t xml:space="preserve">Мероприятие 5. Субсидии бюджетам муниципальных образований края на строительство и реконструкцию (модернизацию) объектов питьевого водоснабжения за счет средств резервного фонда Правительства Российской Федерации </t>
  </si>
  <si>
    <t>3. "Энергоэффективность и развитие энергетики".</t>
  </si>
  <si>
    <t>4. "Обеспечение реализации государственной программы и прочие мероприятия"</t>
  </si>
  <si>
    <t>5. "Обеспечение доступности платы граждан в условиях развития жилищных отношений"</t>
  </si>
  <si>
    <t>Мероприятие 5. Иные межбюджетные трансферты бюджетам закрытых административно-территориальных образований края на возмещение затрат теплоснабжающих организаций, осуществляющих производство и (или) реализацию тепловой энергии, возникших вследствие разницы между фактической стоимостью мазута и стоимостью мазута, учтенной в тарифах на тепловую энергию на 2021 год</t>
  </si>
  <si>
    <t>Мероприятие 6. Иные межбюджетные трансферты бюджетам муниципальных образований края на финансовое обеспечение (возмещение) затрат теплоснабжающих и энергосбытовых организаций, осуществляющих производство и (или) реализацию тепловой и электрической энергии, возникших вследствие разницы между фактической стоимостью топлива и стоимостью топлива, учтенной в тарифах на тепловую и электрическую энергию на 2022 год</t>
  </si>
  <si>
    <t>Мероприятие 7. Иные межбюджетные трансферты бюджетам закрытых административно-территориальных образований края на финансовое обеспечение (возмещение) затрат теплоснабжающих организаций, осуществляющих производство и (или) реализацию тепловой энергии, возникших вследствие разницы между фактической стоимостью мазута и стоимостью мазута, учтенной в тарифах на тепловую энергию на 2022 год</t>
  </si>
  <si>
    <t>ГП 5</t>
  </si>
  <si>
    <t xml:space="preserve">Государственная программа Красноярского края "Защита от чрезвычайных ситуаций природного и техногенного характера и обеспечение безопасности населения". Постановление Правительства Красноярского края  от 30.09.2013 № 515-п, ИТОГО: </t>
  </si>
  <si>
    <t>1. "Предупреждение, спасение, помощь населению в чрезвычайных ситуациях".</t>
  </si>
  <si>
    <t>Мероприятие 1.8. Субсидии бюджетам муниципальных образований Красноярского края на частичное финансирование (возмещение) расходов на содержание единых дежурно-диспетчерских служб муниципальных образований Красноярского края</t>
  </si>
  <si>
    <t>Мероприятие 2.4. Субсидии бюджетам муниципальных образований Красноярского края на обеспечение первичных мер пожарной безопасности</t>
  </si>
  <si>
    <t>Мероприятие 2.5. Субсидии бюджетам муниципальных образований Красноярского края на мероприятия по развитию добровольной пожарной охраны</t>
  </si>
  <si>
    <t>Мероприятие 2.7. Субсидии бюджетам муниципальных образований Красноярского края на создание пожарных водоемов</t>
  </si>
  <si>
    <t>2. "Профилактика правонарушений".</t>
  </si>
  <si>
    <t>3. "Обеспечение реализации государственной программы и прочие мероприятия"</t>
  </si>
  <si>
    <t>ГП 6</t>
  </si>
  <si>
    <t xml:space="preserve">Государственная программа Красноярского края "Охрана окружающей среды, воспроизводство природных ресурсов". Постановление Правительства Красноярского края  от 30.09.2013 № 512-п, ИТОГО: </t>
  </si>
  <si>
    <t>1. "Обращение с отходами".</t>
  </si>
  <si>
    <t>Мероприятие 1.1. Субсидии бюджетам муниципальных образований на строительство (реконструкцию) объектов размещения отходов</t>
  </si>
  <si>
    <t>Мероприятие 2.1. Субсидии бюджетам муниципальных образований Красноярского края на обустройство мест (площадок) накопления отходов потребления и (или) приобретение контейнерного оборудования</t>
  </si>
  <si>
    <t>2. "Обеспечение радиационной безопасности населения края и улучшение социально-экономических условий его проживания".</t>
  </si>
  <si>
    <t>Мероприятие 3.1. Субсидии бюджетам муниципальных образований на приобретение и монтаж установок по очистке и обеззараживанию воды на системах водоснабжения</t>
  </si>
  <si>
    <t>3. "Охрана природных комплексов и объектов".</t>
  </si>
  <si>
    <t>4. "Использование и охрана водных ресурсов".</t>
  </si>
  <si>
    <t>Мероприятие 1.1. Реализация мероприятий в области использования и охраны водных объектов (капитальный ремонт гидротехнических сооружений, находящихся в собственности субъектов Российской Федерации, муниципальной собственности, капитальный ремонт и ликвидация бесхозяйных гидротехнических сооружений)</t>
  </si>
  <si>
    <t>Мероприятие 1.2 Субсидии бюджетам муниципальных образований на мероприятия в области обеспечения капитального ремонта, реконструкции и строительства гидротехнических сооружений</t>
  </si>
  <si>
    <t>Мероприятие 3.3. Субсидия бюджету муниципального образования Таймырский Долгано-Ненецкий муниципальный район на капитальный ремонт плотины на ручье Портовый в поселке Диксон</t>
  </si>
  <si>
    <t>5. "Охрана, государственный надзор и регулирование использования объектов животного мира и среды их обитания".</t>
  </si>
  <si>
    <t>6. "Обеспечение реализации государственной программы и прочие мероприятия".</t>
  </si>
  <si>
    <t>7. "Охрана атмосферного воздуха, мониторинг окружающей среды".</t>
  </si>
  <si>
    <t>8. "Экологическое образование и воспитание"</t>
  </si>
  <si>
    <t>ГП 7</t>
  </si>
  <si>
    <t>Государственная программа Красноярского края "Развитие лесного хозяйства". Постановление Правительства Красноярского края  от 30.09.2013 № 513-п, ИТОГО:</t>
  </si>
  <si>
    <t>1. "Обеспечение использования, охраны, защиты и воспроизводства лесов".</t>
  </si>
  <si>
    <t>2. "Обеспечение реализации государственной программы и прочие мероприятия"</t>
  </si>
  <si>
    <t>ГП 8</t>
  </si>
  <si>
    <t>Государственная программа Красноярского края "Развитие культуры и туризма". Постановление Правительства Красноярского края  от 30.09.2013 № 511-п, ИТОГО:</t>
  </si>
  <si>
    <t>1. "Сохранение культурного наследия".</t>
  </si>
  <si>
    <r>
      <t>Субсидии бюджетам муниципальных образований на выполнение работ по сохранению объектов культурного наследия, находящихся в собственности муниципальных образований Красноярского края, увековечивающих память погибших в годы Великой Отечественной войны
(мероприятие 1.5</t>
    </r>
    <r>
      <rPr>
        <b/>
        <sz val="11"/>
        <rFont val="Times New Roman"/>
        <family val="1"/>
        <charset val="204"/>
      </rPr>
      <t>)</t>
    </r>
  </si>
  <si>
    <t>Субсидия бюджету городского поселения Диксон Таймырского Долгано-Ненецкого муниципального района на содержание памятников и памятных знаков, установленных в честь героической обороны поселка Диксон (мероприятие 1.6)</t>
  </si>
  <si>
    <t>Субсидия бюджету муниципального образования город Минусинск на поддержку комплексного развития муниципального бюджетного учреждения культуры "Минусинский региональный краеведческий музей им. Н.М. Мартьянова
(мероприятие 1.7)</t>
  </si>
  <si>
    <t>Субсидия бюджету муниципального образования город Минусинск на проведение работ по сохранению объектов культурного наследия (мероприятие 1.8)</t>
  </si>
  <si>
    <t>Субсидия бюджету сельского поселения Погодаевский сельсовет Енисейского района на проведение работ по сохранению объекта культурного наследия регионального значения "Церковь Николаевская", 1881 г., расположенного по адресу: Красноярский край, Енисейский район, д. Анциферово, ул. Шаробаева, 9а (мероприятие 1.11)</t>
  </si>
  <si>
    <t>Иные межбюджетные трансферты бюджетам муниципальных образований на создание модельных муниципальных библиотек
(мероприятие 2.2)</t>
  </si>
  <si>
    <t>Субсидии бюджетам муниципальных образований на техническое оснащение муниципальных музеев
(мероприятие 3.3 пункты 3.3.1 и 3.3.2)</t>
  </si>
  <si>
    <t>2. "Развитие архивного дела".</t>
  </si>
  <si>
    <t>Субсидии бюджетам муниципальных образований на обеспечение деятельности муниципальных архивов края (мероприятие 1.2)</t>
  </si>
  <si>
    <t>3. "Поддержка искусства и народного творчества".</t>
  </si>
  <si>
    <t>Поддержка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 за счет средств краевого бюджета, поступивших из федерального и краевого бюджета бюджета (мероприятия 1.3.3 и 1.3.4)</t>
  </si>
  <si>
    <r>
      <t xml:space="preserve">Иные межбюджетные трансферты бюджетам муниципальных образований на создание виртуальных концертных залов
</t>
    </r>
    <r>
      <rPr>
        <b/>
        <sz val="11"/>
        <rFont val="Times New Roman"/>
        <family val="1"/>
        <charset val="204"/>
      </rPr>
      <t>(мероприятие 1.5 пункт 1.5.1)</t>
    </r>
  </si>
  <si>
    <t>Предоставление бюджетам муниципальных образований Красноярского края субсидий на приобретение специального оборудования, сырья и расходных материалов для муниципальных домов ремесел и муниципальных клубных формирований по ремеслам, а также на обеспечение их участия в региональных, федеральных, международных фестивалях (мероприятиях), выставках, ярмарках, смотрах, конкурсах по художественным народным ремеслам (мероприятие 2.2.2)</t>
  </si>
  <si>
    <t>Предоставление субсидий бюджетам муниципальных образований для постоянно действующих коллективов самодеятельного художественного творчества Красноярского края (любительским творческим коллективам) на поддержку творческих фестивалей и конкурсов, в том числе для детей и молодежи (мероприятие 3.5)</t>
  </si>
  <si>
    <t>4. "Обеспечение реализации государственной программы и прочие мероприятия".</t>
  </si>
  <si>
    <t>Государственная поддержка отрасли культуры (оснащение образовательных учреждений в сфере культуры музыкальными инструментами, оборудованием и учебными материалами) (мероприятие 1.7 подпункты 1.7.1 (ФБ) и 1.7.2 (КБ)</t>
  </si>
  <si>
    <r>
      <t xml:space="preserve">Иные межбюджетные трансферты бюджетам муниципальных образований на государственную поддержку лучших сельских учреждений культуры
</t>
    </r>
    <r>
      <rPr>
        <b/>
        <sz val="11"/>
        <rFont val="Times New Roman"/>
        <family val="1"/>
        <charset val="204"/>
      </rPr>
      <t>(мероприятие 2.3)</t>
    </r>
  </si>
  <si>
    <r>
      <t xml:space="preserve">Иные межбюджетные трансферты бюджетам муниципальных образований на государственную поддержку лучших работников сельских учреждений культуры
</t>
    </r>
    <r>
      <rPr>
        <b/>
        <sz val="11"/>
        <rFont val="Times New Roman"/>
        <family val="1"/>
        <charset val="204"/>
      </rPr>
      <t>(мероприятие 2.4)</t>
    </r>
  </si>
  <si>
    <t>Субсидии бюджетам муниципальных образований на комплектование книжных фондов библиотек муниципальных образований Красноярского края (мероприятие 3.2)</t>
  </si>
  <si>
    <t>Субсидии бюджетам муниципальных образований на государственную поддержку комплексного развития муниципальных учреждений культуры и образовательных организаций в области культуры (мероприятие 3.3 подпункты 3.3.1-3.3.2)</t>
  </si>
  <si>
    <t>Обеспечение развития и укрепления материально-технической базы домов культуры в населенных пунктах с числом жителей до 50 тысяч человек (мероприятие 3.4 подпункты 3.4.1 (КБ), 3.4.2 (ФБ).</t>
  </si>
  <si>
    <t>Предоставление субсидий бюджетам муниципальных образований на оснащение музыкальными инструментами детских школ искусств (мероприятие 3.6)</t>
  </si>
  <si>
    <r>
      <t xml:space="preserve">Субсидия бюджету муниципального образования город Красноярск на увековечение исторического события, связанного с освоением в годы Великой Отечественной войны авиатрассы "Аляска - Сибирь", в виде произведения монументального искусства </t>
    </r>
    <r>
      <rPr>
        <b/>
        <sz val="11"/>
        <rFont val="Times New Roman"/>
        <family val="1"/>
        <charset val="204"/>
      </rPr>
      <t>(мероприятие 3.7)</t>
    </r>
    <r>
      <rPr>
        <sz val="11"/>
        <rFont val="Times New Roman"/>
        <family val="1"/>
        <charset val="204"/>
      </rPr>
      <t xml:space="preserve">
</t>
    </r>
  </si>
  <si>
    <r>
      <t xml:space="preserve">Субсидия бюджету муниципального образования город Минусинск на укрепление материально-технической базы центра культурного развития г. Минусинска 
</t>
    </r>
    <r>
      <rPr>
        <b/>
        <sz val="11"/>
        <rFont val="Times New Roman"/>
        <family val="1"/>
        <charset val="204"/>
      </rPr>
      <t>(мероприятие 3.9)</t>
    </r>
  </si>
  <si>
    <r>
      <t xml:space="preserve">Субсидии бюджетам муниципальных образований на государственную поддержку отрасли культуры (обеспечение учреждений культуры специализированным автотранспортом для обслуживания населения, в том числе сельского населения) </t>
    </r>
    <r>
      <rPr>
        <b/>
        <sz val="11"/>
        <rFont val="Times New Roman"/>
        <family val="1"/>
        <charset val="204"/>
      </rPr>
      <t>(мероприятие 3.10 пункты 3.10.1 и 3.10.2)</t>
    </r>
  </si>
  <si>
    <r>
      <t xml:space="preserve">Субсидии бюджетам муниципальных образований на государственную поддержку отрасли культуры (модернизация библиотек в части комплектования книжных фондов)
</t>
    </r>
    <r>
      <rPr>
        <b/>
        <sz val="11"/>
        <rFont val="Times New Roman"/>
        <family val="1"/>
        <charset val="204"/>
      </rPr>
      <t>(мероприятие 3.12 пункты 3.12.1 и 3.12.2)</t>
    </r>
  </si>
  <si>
    <r>
      <t xml:space="preserve">Субсидии бюджетам муниципальных образований на обеспечение учреждений культуры специализированным автотранспортом для обслуживания населения, в том числе сельского населения
</t>
    </r>
    <r>
      <rPr>
        <b/>
        <sz val="11"/>
        <rFont val="Times New Roman"/>
        <family val="1"/>
        <charset val="204"/>
      </rPr>
      <t>(мероприятие 3.13)</t>
    </r>
  </si>
  <si>
    <r>
      <t xml:space="preserve">Субсидия бюджету муниципального образования город Минусинск на организационную и материально-техническую модернизацию муниципальных библиотек
</t>
    </r>
    <r>
      <rPr>
        <b/>
        <sz val="11"/>
        <rFont val="Times New Roman"/>
        <family val="1"/>
        <charset val="204"/>
      </rPr>
      <t>(мероприятие 3.14)</t>
    </r>
  </si>
  <si>
    <t>Предоставление субсидий бюджетам муниципальных образований на создание (реконструкцию) и капитальный ремонт культурно-досуговых учреждений в сельской местности (мероприятие 4.1 подпункт 4.1.1)</t>
  </si>
  <si>
    <r>
      <t xml:space="preserve">Субсидии бюджетам муниципальных образований на развитие сети учреждений культурно-досугового типа </t>
    </r>
    <r>
      <rPr>
        <b/>
        <sz val="11"/>
        <rFont val="Times New Roman"/>
        <family val="1"/>
        <charset val="204"/>
      </rPr>
      <t>(мероприятие 4.2 подпункты 4.2.1, 4.2.2)</t>
    </r>
  </si>
  <si>
    <t>5. "Развитие внутреннего и въездного туризма"</t>
  </si>
  <si>
    <t>Предоставление субсидий бюджетам муниципальных образований на организацию туристско-рекреационных зон на территории Красноярского края (мероприятие 1.2)</t>
  </si>
  <si>
    <t>ГП 9</t>
  </si>
  <si>
    <t xml:space="preserve">Государственная программа Красноярского края"Развитие физической культуры и спорта". Постановление Правительства Красноярского края  от 30.09.2013 № 518-п, ИТОГО: </t>
  </si>
  <si>
    <t>1. "Развитие массовой физической культуры и спорта".</t>
  </si>
  <si>
    <t>Субсидии бюджетам муниципальных районов и городских округов Красноярского края на модернизацию и укрепление материально-технической базы муниципальных физкультурно-спортивных организаций и муниципальных образовательных организаций, осуществляющих деятельность в области физической культуры и спорта (мероприятие 1.1)</t>
  </si>
  <si>
    <t>Субсидии бюджетам муниципальных районов и городских округов Красноярского края на поддержку физкультурно-спортивных клубов по месту жительства (мероприятие 1.4)</t>
  </si>
  <si>
    <t>Субсидии бюджетам муниципальных районов и городских округов Красноярского края на устройство плоскостных спортивных сооружений в сельской местности (мероприятие 1.5)</t>
  </si>
  <si>
    <r>
      <t xml:space="preserve">Субсидии бюджетам муниципальных образований на устройство быстровозводимых крытых конструкций </t>
    </r>
    <r>
      <rPr>
        <b/>
        <sz val="11"/>
        <rFont val="Times New Roman"/>
        <family val="1"/>
        <charset val="204"/>
      </rPr>
      <t>(мероприятие 1.6)</t>
    </r>
  </si>
  <si>
    <t>Реализация мероприятий по оснащению объектов спортивной инфраструктуры спортивно-технологическим оборудованием (мероприятие 3.4)</t>
  </si>
  <si>
    <r>
      <t xml:space="preserve">Субсидия бюджету муниципального образования город Минусинск на реконструкцию стадиона "Электрон"
</t>
    </r>
    <r>
      <rPr>
        <b/>
        <sz val="11"/>
        <rFont val="Times New Roman"/>
        <family val="1"/>
        <charset val="204"/>
      </rPr>
      <t>(мероприятие 3.7)</t>
    </r>
  </si>
  <si>
    <t>2. "Развитие спорта высших достижений".</t>
  </si>
  <si>
    <t>3. "Развитие системы подготовки спортивного резерва".</t>
  </si>
  <si>
    <t>Субсидии бюджетам муниципальных районов и городских округов Красноярского края на приобретение специализированных транспортных средств для перевозки инвалидов, спортивного оборудования, инвентаря, экипировки для занятий физической культурой и спортом лиц с ограниченными возможностями здоровья и инвалидов в муниципальных физкультурно-спортивных организациях  (мероприятие 1.3)</t>
  </si>
  <si>
    <t xml:space="preserve"> Субсидии бюджетам муниципальных образований Красноярского края на развитие детско-юношеского спорта (мероприятие 1.10)</t>
  </si>
  <si>
    <t>Выполнение требований федеральных стандартов спортивной подготовки (мероприятие 1.17)</t>
  </si>
  <si>
    <t>ГП 10</t>
  </si>
  <si>
    <t>Государственная программа Красноярского края "Молодежь Красноярского края в XXI веке". Постановление Правительства Красноярского края  от 30.09.2013 № 519-п, ИТОГО:</t>
  </si>
  <si>
    <t>1. "Вовлечение молодежи в социальную практику".</t>
  </si>
  <si>
    <t>Мероприятие 2.3. Предоставление субсидий бюджетам муниципальных образований Красноярского края на поддержку деятельности муниципальных молодежных центров</t>
  </si>
  <si>
    <t>Мероприятие 2.4. Предоставление субсидий бюджетам муниципальных образований края на реализацию отдельных мероприятий муниципальных программ, подпрограмм молодежной политики</t>
  </si>
  <si>
    <t>Мероприятие 2.5. Предоставление субсидий бюджетам муниципальных образований Красноярского края на организационную и материально-техническую модернизацию муниципальных молодежных центров</t>
  </si>
  <si>
    <t>Мероприятие 2.6. Субсидии бюджетам муниципальных образований Красноярского края на поддержку деятельности муниципальных ресурсных центров поддержки добровольчества (волонтерства)</t>
  </si>
  <si>
    <t xml:space="preserve">Мероприятие 2.7. Субсидии бюджетам муниципальных образований Красноярского края наразвитие экстремальных видов спортав рамках деятельности муниципальных молодежных центров
</t>
  </si>
  <si>
    <t>2. "Патриотическое воспитание молодежи"</t>
  </si>
  <si>
    <t>Мероприятие 1.4. Предоставление субсидий бюджетам муниципальных образований на развитие системы патриотического воспитания в рамках деятельности муниципальных молодежных центров</t>
  </si>
  <si>
    <t>ГП 11</t>
  </si>
  <si>
    <t>Государственная программа Красноярского края "Развитие инвестиционной деятельности, малого и среднего предпринимательства". Постановление Правительства Красноярского края  от 30.09.2013 № 505-п, ИТОГО:</t>
  </si>
  <si>
    <t>Подпрограммы:</t>
  </si>
  <si>
    <t>1. "Развитие инновационной деятельности".</t>
  </si>
  <si>
    <t>2. "Развитие субъектов малого и среднего предпринимательства"</t>
  </si>
  <si>
    <t xml:space="preserve">ГП 11 </t>
  </si>
  <si>
    <t>Субсидии бюджетам муниципальных образований на реализацию инвестиционных проектов  субъектами малого и среднего предпринимательства в приоритетных отраслях
(мероприятие 2.1)</t>
  </si>
  <si>
    <t>Субсидии бюджетам муниципальных образований на реализацию муниципальных программ развития субъектов малого и среднего предпринимательства
(мероприятие 2.2)</t>
  </si>
  <si>
    <t>Субсидии бюджетам муниципальных образований края 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
(мероприятие 2.7.)</t>
  </si>
  <si>
    <t>Субсидии бюджетам муниципальных образований на реализацию муниципальных программ развития субъектов малого и среднего предпринимательства в целях предоставления грантовой поддержки субъектам малого и среднего предпринимательства, пострадавшим в результате пожаров, возникших на территории Красноярского края 7 мая 2022 года в муниципальных образованиях (мероприятие 2.8)</t>
  </si>
  <si>
    <t>ГП 12</t>
  </si>
  <si>
    <t xml:space="preserve">Государственная программа Красноярского края "Развитие транспортной системы". Постановление Правительства Красноярского края  от 30.09.2013 № 510-п, ИТОГО: </t>
  </si>
  <si>
    <t>1. "Дороги Красноярья".</t>
  </si>
  <si>
    <t xml:space="preserve">ГП 12 </t>
  </si>
  <si>
    <t>Мероприятие 2.1. Субсидия бюджету Эвенкийского муниципального района на устройство и содержание зимних автомобильных дорог общего пользования местного значения за счет средств дорожного фонда Красноярского края</t>
  </si>
  <si>
    <t>Мероприятие 2.2. Субсидии бюджетам муниципальных образований на ремонт автомобильных дорог общего пользования местного значения, являющихся подъездами к садоводческим, огородническим некоммерческим товариществам, за счет средств дорожного фонда Красноярского края</t>
  </si>
  <si>
    <t>Мероприятие 2.3. Субсидии бюджетам муниципальных образований на содержание автомобильных дорог общего пользования местного значения за счет средств дорожного фонда Красноярского края</t>
  </si>
  <si>
    <t>Мероприятие 2.4. Субсидии бюджетам муниципальных образований на осуществление дорожной деятельности в целях решения задач социально-экономического развития территорий за счет средств дорожного фонда Красноярского края</t>
  </si>
  <si>
    <t>Мероприятие 2.5. Субсидии бюджетам муниципальных образований на разработку проектной документации по восстановлению мостов и путепроводов на автомобильных дорогах местного значения, находящихся в аварийном и предаварийном состоянии, за счет средств дорожного фонда Красноярского края</t>
  </si>
  <si>
    <t>Мероприятие 2.6. Субсидии бюджетам муниципальных образований на строительство и реконструкцию автомобильных дорог общего пользования местного значения в новых микрорайонах за счет средств дорожного фонда Красноярского края</t>
  </si>
  <si>
    <t>Мероприятие 2.7.Иные межбюджетные трансферты бюджетам муниципальных образований на содержание автомобильных дорог общего пользования местного значения за счет средств дорожного фонда Красноярского края</t>
  </si>
  <si>
    <t xml:space="preserve">Мероприятие 2.8. Субсидия бюджету городского округа город Ачинск на возмещение расходов по осуществлению дорожной деятельности в отношении автомобильных дорог общего пользования местного значения за счет средств дорожного фонда Красноярского края
</t>
  </si>
  <si>
    <t>2. "Развитие транспортного комплекса".</t>
  </si>
  <si>
    <t xml:space="preserve">Мероприятие 1.12. Субсидия бюджету муниципального образования город Красноярск на строительство участка первой линии метрополитена в г. Красноярске </t>
  </si>
  <si>
    <t>Мероприятие 1.17. Субсидия бюджету городского округа город Красноярск на приобретение электротранспорта российского производства</t>
  </si>
  <si>
    <t>3. "Региональные проекты в области дорожного хозяйства и повышения безопасности дорожного движения, реализуемые в рамках национальных проектов".</t>
  </si>
  <si>
    <t>Мероприятие 1.3. Иной межбюджетный трансферт бюджету городского округа город Красноярск на ремонт, капитальный ремонт, реконструкцию, строительство автомобильных дорог общего пользования местного значения за счет средств дорожного фонда Красноярского края</t>
  </si>
  <si>
    <t xml:space="preserve">Мероприятие 3.1. Субсидии бюджетам муниципальных образований на капитальный ремонт и ремонт искусственных сооружений на автомобильных дорогах общего пользования местного значения за счет средств дорожного фонда Красноярского края
</t>
  </si>
  <si>
    <r>
      <t xml:space="preserve">Мероприятие 6.2.Внедрение интеллектуальных транспортных систем, предусматривающих автоматизацию процессов управления дорожным движением на автомобильных дорогах общего пользования регионального, межмуниципального и местного значения Красноярской агломерации за счет средств дорожного фонда Красноярского края
</t>
    </r>
    <r>
      <rPr>
        <b/>
        <sz val="11"/>
        <rFont val="Times New Roman"/>
        <family val="1"/>
        <charset val="204"/>
      </rPr>
      <t>(мероприятие 6.2)</t>
    </r>
  </si>
  <si>
    <t>Мероприятие 6.2.1. Иной межбюджетный трансферт бюджету городского округа город Красноярск на внедрение интеллектуальных транспортных систем, предусматривающих автоматизацию процессов управления дорожным движением в городских агломерациях, за счет средств дорожного фонда Красноярского края</t>
  </si>
  <si>
    <t>Мероприятие 7.1. Субсидии бюджетам муниципальных образований на реализацию мероприятий, направленных на повышение безопасности дорожного движения, за счет средств дорожного фонда Красноярского края</t>
  </si>
  <si>
    <t>Мероприятие 7.2.1. Субсидии бюджетам муниципальных образований на проведение мероприятий, направленных на обеспечение безопасного участия детей в дорожном движении
(мероприятие7.2, подпункт 7.2.1 На приобретение электронных стендов с изображениями схем безопасного движения к общеобразовательным организациям)</t>
  </si>
  <si>
    <t>Мероприятие 7.2.2. Субсидии бюджетам муниципальных образований на проведение мероприятий, направленных на обеспечение безопасного участия детей в дорожном движении
(мероприятие 7.2., подпункт 7.2.2 На приобретение для дошкольных образовательных организаций оборудования, позволяющего в игровой форме формировать навыки безопасного поведения на дороге)</t>
  </si>
  <si>
    <t>Мероприятие 7.2.3. Субсидии бюджетам муниципальных образований на проведение мероприятий, направленных на обеспечение безопасного участия детей в дорожном движении
(мероприятие 7.2, подпункт 7.2.3 На приобретение и распространение световозвращающих приспособлений среди учащихся первых классов муниципальных общеобразовательных организаций)</t>
  </si>
  <si>
    <t>ГП 13</t>
  </si>
  <si>
    <t xml:space="preserve">Государственная программа Красноярского края "Развитие информационного общества". Постановление Правительства Красноярского края  от 30.09.2013 № 504-п, ИТОГО: </t>
  </si>
  <si>
    <t>1. "Инфраструктура информационного общества и электронного правительства".</t>
  </si>
  <si>
    <t xml:space="preserve">ГП 13 </t>
  </si>
  <si>
    <t>Мероприятие 1.2. Субсидии бюджетам муниципальных образований на создание условий для обеспечения услугами связи малочисленных и труднодоступных населенных пунктов Красноярского края</t>
  </si>
  <si>
    <t>2. "Обеспечение реализации государственной программы и прочие мероприятия".</t>
  </si>
  <si>
    <t>3. "Использование информационно-коммуникационных технологий для обеспечения безопасности населения"</t>
  </si>
  <si>
    <t>4. Цифровая трансформация</t>
  </si>
  <si>
    <t>ГП 14</t>
  </si>
  <si>
    <t xml:space="preserve">Государственная программа Красноярского края "Развитие сельского хозяйства и регулирование рынков сельскохозяйственной продукции, сырья и продовольствия". Постановление Правительства Красноярского края  от 30.09.2013 № 506-п, ИТОГО: </t>
  </si>
  <si>
    <t>1. "Развитие отраслей агропромышленного комплекса".</t>
  </si>
  <si>
    <t>2. "Развитие малых форм хозяйствования и сельскохозяйственной кооперации".</t>
  </si>
  <si>
    <t>3. "Обеспечение общих условий функционирования отраслей агропромышленного комплекса".</t>
  </si>
  <si>
    <t>4. "Стимулирование инвестиционной деятельности в агропромышленном комплексе".</t>
  </si>
  <si>
    <t>5. "Техническая и технологическая модернизация".</t>
  </si>
  <si>
    <t>6. "Развитие мелиорации земель сельскохозяйственного назначения".</t>
  </si>
  <si>
    <t>7. "Кадровое обеспечение агропромышленного комплекса".</t>
  </si>
  <si>
    <t>8. "Комплексное развитие сельских территорий".</t>
  </si>
  <si>
    <t xml:space="preserve">ГП 14 </t>
  </si>
  <si>
    <t>Субсидии бюджетам муниципальных образований на предоставление социальных выплат гражданам, проживающим и работающим в сельской местности и являющимся участниками муниципальных программ (подпрограмм муниципальных программ), в том числе молодым семьям и молодым специалистам, проживающим и работающим на селе либо изъявившим желание переехать на постоянное место жительства в сельскую местность и работать там и являющимся участниками муниципальных программ (подпрограмм муниципальных программ), на строительство или приобретение жилья в сельской местности (мероприятие 1.4)</t>
  </si>
  <si>
    <t>Иные межбюджетные трансферты бюджетам муниципальных районов, муниципальных округов края на реализацию мероприятий муниципальных программ (подпрограмм муниципальных программ), направленных на развитие сельских территорий (мероприятие 6.1)</t>
  </si>
  <si>
    <t>9. "Поддержка садоводства и огородничества".</t>
  </si>
  <si>
    <t>Субсидии бюджетам муниципальных образований края на строительство, и (или) реконструкцию, и (или) ремонт объектов электроснабжения, водоснабжения, находящихся в собственности муниципальных образований, для обеспечения подключения некоммерческих товариществ к источникам электроснабжения, водоснабжения (мероприятие 1.1)</t>
  </si>
  <si>
    <t>10. "Обеспечение реализации государственной программы и прочие мероприятия"</t>
  </si>
  <si>
    <t>ГП 15</t>
  </si>
  <si>
    <t>Государственная программа Красноярского края "Содействие развитию местного самоуправления". Постановление Правительства Красноярского края  от 30.09.2013 № 517-п, ИТОГО:</t>
  </si>
  <si>
    <t>1. "Поддержка муниципальных проектов по благоустройству территорий и повышению активности населения в решении вопросов местного значения".</t>
  </si>
  <si>
    <t xml:space="preserve">ГП 15 </t>
  </si>
  <si>
    <t>Предоставление субсидий бюджетам муниципальных образований края на реализацию комплексных проектов по благоустройству территорий (мероприятие 1)</t>
  </si>
  <si>
    <t>Иные межбюджетные трансферты бюджетам муниципальных образований на благоустройство кладбищ (мероприятие 2)</t>
  </si>
  <si>
    <t>Иные межбюджетные трансферты бюджетам муниципальных образований края на реализацию проектов по решению вопросов местного значения, осуществляемых непосредственно населением на территории населенного пункта (мероприятие 3)</t>
  </si>
  <si>
    <t>Субсидии бюджетам муниципальных образований на обустройство и восстановление воинских захоронений (мероприятие 4)</t>
  </si>
  <si>
    <t>2. "Поддержка внедрения стандартов предоставления (оказания) муниципальных услуг и повышения качества жизни населения".</t>
  </si>
  <si>
    <t>Предоставление субсидий бюджетам муниципальных образований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 (мероприятие 1)</t>
  </si>
  <si>
    <t>3. "Содействие развитию налогового потенциала муниципальных образований".</t>
  </si>
  <si>
    <t>Предоставление иных межбюджетных трансфертов бюджетам муниципальных образований Красноярского края за содействие развитию налогового потенциала (мероприятие 1)</t>
  </si>
  <si>
    <t>4. "Повышение качества оказания услуг на базе многофункциональных центров предоставления государственных и муниципальных услуг".</t>
  </si>
  <si>
    <t>5. "Стимулирование органов местного самоуправления края к эффективной реализации полномочий, закрепленных за муниципальными образованиями".</t>
  </si>
  <si>
    <t>Предоставление иных межбюджетных трансфертов бюджетам муниципальных образований в целях содействия достижению и (или) поощрения достижения наилучших значений показателей эффективности деятельности органов местного самоуправления городских округов и муниципальных районов (мероприятие 1)</t>
  </si>
  <si>
    <t>6. "Поддержка местных инициатив".</t>
  </si>
  <si>
    <t>Иные межбюджетные трансферты бюджетам муниципальных образований Красноярского края на осуществление расходов, направленных на реализацию мероприятий по поддержке местных инициатив (мероприятие 1)</t>
  </si>
  <si>
    <t>Отдельные мероприятия:</t>
  </si>
  <si>
    <t>1. Обеспечение консультационной и методической поддержки органов местного самоуправления, организация и проведение повышения квалификации лиц, замещающих выборные муниципальные должности, муниципальных служащих и работников муниципальных учреждений, а также организация подготовки лиц, включенных в резерв управленческих кадров Красноярского края.</t>
  </si>
  <si>
    <t>2. Поддержка самообложения граждан.</t>
  </si>
  <si>
    <t>3. Совершенствование территориальной организации местного самоуправления"</t>
  </si>
  <si>
    <t>4. Содействие решению отдельных вопросов содержания и благоустройства сельских территорий</t>
  </si>
  <si>
    <t>ГП 16</t>
  </si>
  <si>
    <t xml:space="preserve">Государственная программа Красноярского края "Создание условий для обеспечения доступным и комфортным жильем граждан". Постановление Правительства Красноярского края  от 30.09.2013 № 514-п, ИТОГО: </t>
  </si>
  <si>
    <t>1. "Стимулирование жилищного строительства".</t>
  </si>
  <si>
    <t xml:space="preserve">ГП 16 </t>
  </si>
  <si>
    <t>Мероприятие 1. Субсидии бюджетам муниципальных образований на строительство муниципальных объектов коммунальной и транспортной инфраструктуры</t>
  </si>
  <si>
    <t>Мероприятие 2. Субсидии бюджетам муниципальных образований на подготовку документов территориального планирования и градостроительного зонирования (внесение в них изменений), на разработку документации по планировке территории</t>
  </si>
  <si>
    <t>Мероприятие 4. Субсидия бюджету муниципального образования город Красноярск на реализацию проектов по развитию территорий, расположенных в границах населенных пунктов, предусматривающих строительство жилья</t>
  </si>
  <si>
    <t>Мероприятие 5. Субсидия бюджету муниципального образования город Красноярск на реализацию проектов развития улично-дорожной сети, расположенных в границах населенных пунктов, предусматривающих жилищное строительство</t>
  </si>
  <si>
    <t>Мероприятие 7. Субсидии бюджетам муниципальных образований на подготовку описаний местоположения границ населенных пунктов и территориальных зон по Красноярскому краю</t>
  </si>
  <si>
    <t>2. "Переселение граждан из аварийного жилищного фонда".</t>
  </si>
  <si>
    <t>Мероприятие 1. Субсидии бюджетам муниципальных образований на обеспечение мероприятий по переселению граждан из аварийного жилищного фонда</t>
  </si>
  <si>
    <t>Мероприятие 2. Субсидии бюджетам муниципальных образований на обеспечение мероприятий по переселению граждан из аварийного жилищного фонда за счет средств государственной корпорации - Фонда содействия реформированию жилищно-коммунального хозяйства</t>
  </si>
  <si>
    <t>Мероприятие 3. Субсидии бюджетам муниципальных образований на реализацию мероприятий по переселению граждан, проживающих в жилых помещениях, непригодных для проживания, в многоквартирных домах, признанных аварийными и подлежащими сносу или реконструкции</t>
  </si>
  <si>
    <t>Мероприятие 4. Субсидии бюджетам муниципальных образований на оплату разницы между стоимостью строительства многоквартирного дома, определенной разработанной проектно-сметной документацией, стоимостью жилых помещений при приобретении у застройщиков, сформированной заказчиком, и стоимостью общей площади жилых помещений, рассчитанной по предельной стоимости квадратного метра</t>
  </si>
  <si>
    <t>3. "Повышение доступности ипотечного кредитования".</t>
  </si>
  <si>
    <t>4. "Улучшение жилищных условий отдельных категорий граждан".</t>
  </si>
  <si>
    <t>Мероприятие 6. Субсидии бюджетам муниципальных образований на предоставление социальных выплат молодым семьям на приобретение (строительство) жилья</t>
  </si>
  <si>
    <t>Мероприятие 10. Субсидии бюджетам муниципальных образований на переселение граждан из не предназначенных для проживания строений, созданных в период промышленного освоения Сибири и Дальнего Востока</t>
  </si>
  <si>
    <t>Мероприятие 13. Субсидия бюджету муниципального образования город Норильск на строительство (реконструкцию) малоэтажных и среднеэтажных жилых домов</t>
  </si>
  <si>
    <t>Мероприятие 30. Субсидии бюджетам муниципальных образований на строительство (приобретение) административно-жилых комплексов для предоставления жилых помещений и обеспечения деятельности участковых уполномоченных полиции</t>
  </si>
  <si>
    <t xml:space="preserve">6. "Развитие земельных отношений муниципальных образований" </t>
  </si>
  <si>
    <t>ГП 17</t>
  </si>
  <si>
    <t xml:space="preserve">Государственная программа Красноярского края "Содействие занятости населения". Постановление Правительства Красноярского края  от 30.09.2013 № 502-п, ИТОГО: </t>
  </si>
  <si>
    <t>1. "Активная политика занятости населения и социальная поддержка безработных граждан".</t>
  </si>
  <si>
    <t>3. "Оказание содействия добровольному переселению соотечественников, проживающих за рубежом"</t>
  </si>
  <si>
    <t>ГП 18</t>
  </si>
  <si>
    <t>Государственная программа Красноярского края "Управление государственными финансами". Постановление Правительства Красноярского края  от 30.09.2013 № 501-п, ИТОГО:</t>
  </si>
  <si>
    <t>1. "Создание условий для эффективного и ответственного управления муниципальными финансами, повышения устойчивости бюджетов муниципальных образований".</t>
  </si>
  <si>
    <t>2. "Управление государственным долгом".</t>
  </si>
  <si>
    <t>3. "Организация и осуществление внутреннего государственного финансового контроля и контроля в сфере закупок".</t>
  </si>
  <si>
    <t>5. "Повышение уровня финансовой грамотности населения"</t>
  </si>
  <si>
    <t>ГП 19</t>
  </si>
  <si>
    <t xml:space="preserve">Государственная программа Красноярского края "Сохранение и развитие традиционного образа жизни и хозяйственной деятельности коренных малочисленных народов". Постановление Правительства Красноярского края  от 30.09.2013 № 520-п, ИТОГО: </t>
  </si>
  <si>
    <t>1. "Поддержка лиц из числа коренных малочисленных народов и лиц, ведущих традиционный образ жизни".</t>
  </si>
  <si>
    <t>2. "Развитие домашнего северного оленеводства".</t>
  </si>
  <si>
    <t>ГП 20</t>
  </si>
  <si>
    <t>Государственная программа Красноярского края "Содействие развитию гражданского общества". Постановление Правительства Красноярского края  от 30.09.2013 № 509-п, ИТОГО:</t>
  </si>
  <si>
    <t>1. "Обеспечение реализации общественных и гражданских инициатив и поддержка институтов гражданского общества".</t>
  </si>
  <si>
    <t>Мероприятие 2.4.
Предоставление на конкурсной основе субсидий бюджетам муниципальных образований края на реализацию муниципальных программ (подпрограмм) поддержки социально ориентированных некоммерческих организаций</t>
  </si>
  <si>
    <t>2. "Открытость власти и информирование населения о деятельности и решениях органов государственной власти Красноярского края и информационно-разъяснительная работа по актуальным социально значимым вопросам".</t>
  </si>
  <si>
    <t>ГП 21</t>
  </si>
  <si>
    <t xml:space="preserve">Государственная программа Красноярского края "Укрепление единства российской нации и этнокультурное развитие народов Красноярского края". Постановление Правительства Красноярского края  от 30.09.2014 № 442-п, ИТОГО: </t>
  </si>
  <si>
    <t>1. "Государственно-общественное партнерство в сфере государственной национальной политики".</t>
  </si>
  <si>
    <t>2. "Общероссийская гражданская идентичность".</t>
  </si>
  <si>
    <t>3. "Этнокультурное и языковое развитие народов края".</t>
  </si>
  <si>
    <t>4. "Развитие русского этноса, русской культуры, традиций и языка".</t>
  </si>
  <si>
    <t>5. "Российское казачество Красноярского края".</t>
  </si>
  <si>
    <t>6. "Содействие социально-культурной адаптации и интеграции иностранных граждан".</t>
  </si>
  <si>
    <t>7. "Противодействие распространению радикальной, экстремистской идеологии
на национальной и религиозной почве".</t>
  </si>
  <si>
    <t xml:space="preserve">
8. "Обеспечение реализации государственной программы и прочие мероприятия"</t>
  </si>
  <si>
    <t>Мероприятие 2.3. Предоставление субсидий бюджетам муниципальных образований Красноярского края на реализацию муниципальных программ, подпрограмм, направленных на реализацию мероприятий в сфере укрепления межнационального единства и межконфессионального согласия</t>
  </si>
  <si>
    <t>ГП 22</t>
  </si>
  <si>
    <t>Государственная программа Красноярского края "Содействие органам местного самоуправления в формировании современной городской среды". Постановление Правительства Красноярского края  от 29.08.2017 № 512-п, ИТОГО:</t>
  </si>
  <si>
    <t>1. "Создание условий для вовлечения граждан в реализацию муниципальных программ формирования современной городской среды".</t>
  </si>
  <si>
    <t>2. "Благоустройство дворовых и общественных территорий муниципальных образований"</t>
  </si>
  <si>
    <t>Мероприятие 1 "Субсидии бюджетам муниципальных образований на софинансирование муниципальных программ формирования современной городской среды"</t>
  </si>
  <si>
    <t>Мероприятие 2 "Иные межбюджетные трансферты бюджетам муниципальных образований на софинансирование муниципальных программ формирования современной городской (сельской) среды в поселениях"</t>
  </si>
  <si>
    <t>Мероприятие 3 "Субсидии бюджетам муниципальных образований для поощрения муниципальных образований - победителей конкурса лучших проектов создания комфортной городской среды"</t>
  </si>
  <si>
    <t>Мероприятие 5 "Субсидии бюджетам муниципальных образований на реализацию мероприятий по благоустройству территорий"</t>
  </si>
  <si>
    <t>Мероприятие 6 "Иные межбюджетные трансферты бюджетам муниципальных образований Красноярского края - победителям Всероссийского конкурса лучших проектов создания комфортной городской среды на реализацию комплекса мероприятий по благоустройству"</t>
  </si>
  <si>
    <t>Мероприятие 7 "Иные межбюджетные трансферты бюджетам муниципальных образований Красноярского края - победителей Всероссийского конкурса лучших проектов создания комфортной городской среды на реализацию комплекса мероприятий по благоустройству, предоставляемых за счет средств резервного фонда Правительства Российской Федерации"</t>
  </si>
  <si>
    <t>Мероприятие 8 "Субсидии бюджетам муниципальных образований на благоустройство сельских территорий по направлениям, соответствующим правилам благоустройства территорий"</t>
  </si>
  <si>
    <t>ГП 23</t>
  </si>
  <si>
    <t xml:space="preserve">Государственная программа Красноярского края "Комплексное территориальное развитие Красноярского края". Постановление Правительства Красноярского края  от 29.09.2021 № 686-п </t>
  </si>
  <si>
    <t xml:space="preserve">1. Инфраструктурное обеспечение развития муниципальных образований края </t>
  </si>
  <si>
    <t>Иные межбюджетные трансферты бюджетам муниципальных образований на государственную поддержку муниципальных комплексных проектов развития (мероприятие 1.1)</t>
  </si>
  <si>
    <t>2. Продвижение инвестиционного потенциала территорий края</t>
  </si>
  <si>
    <t xml:space="preserve">Отдельные мероприятия </t>
  </si>
  <si>
    <t>1. Увеличение уставного капитала акционерного общества "Красноярская региональная энергетическая компания" на создание объектов инфраструктуры особой экономической зоны промышленно-производственного типа "Красноярская технологическая долина"</t>
  </si>
  <si>
    <t>2. Субсидия акционерному обществу "Красноярская региональная энергетическая компания" на финансовое обеспечение затрат, связанных с созданием условий для обеспечения деятельности резидентов особой экономической зоны промышленно-производственного типа "Красноярская технологическая долина</t>
  </si>
  <si>
    <r>
      <t xml:space="preserve">Информация по участию </t>
    </r>
    <r>
      <rPr>
        <b/>
        <u/>
        <sz val="14"/>
        <rFont val="Times New Roman"/>
        <family val="1"/>
        <charset val="204"/>
      </rPr>
      <t xml:space="preserve">Шарыповского муниципального округа </t>
    </r>
    <r>
      <rPr>
        <b/>
        <sz val="14"/>
        <rFont val="Times New Roman"/>
        <family val="1"/>
        <charset val="204"/>
      </rPr>
      <t>в государственных программах Красноярского края в 2022 году</t>
    </r>
  </si>
  <si>
    <t>да</t>
  </si>
  <si>
    <t>Постановление Правительства Красноярского края от 12.05.2022 № 399-п</t>
  </si>
  <si>
    <t xml:space="preserve">  Количество созданных и (или) сохраненных рабочих мест -13     Объем привлеченных инвестиций СМСП, получившими финансовую поддержку за счет средств краевого бюджета -3,2</t>
  </si>
  <si>
    <t xml:space="preserve">  Количество созданных и (или) сохраненных рабочих мест -13     Объем привлеченных инвестиций СМСП, получившими финансовую поддержку за счет средств краевого бюджета -5,2</t>
  </si>
  <si>
    <t>Закон Красноярского края от 09.12.2021 №2-255 "О краевом бюджете на 2022 год и плановый период 2023-2024 годов"</t>
  </si>
  <si>
    <t>Количество СМСП, получивших финансовую поддержку за счет средств краевого бюджета -3;  Количество сохраненных рабочих мест СМСП, получившими финансовую поддержку за счет средств краевого бюджета -5</t>
  </si>
  <si>
    <t>Количество СМСП, получивших финансовую поддержку за счет средств краевого бюджета -3;  Количество сохраненных рабочих мест СМСП, получившими финансовую поддержку за счет средств краевого бюджета -10</t>
  </si>
  <si>
    <t>Постановление Правительства Красноярского края от 24.06.2022 № 557-п</t>
  </si>
  <si>
    <t>Количество СМСП, получивших финансовую поддержку за счет средств краевого бюджета -3;  Количество созданных и (или) сохраненных рабочих мест -3</t>
  </si>
  <si>
    <t>Количество СМСП, получивших финансовую поддержку за счет средств краевого бюджета -3;  Количество созданных и (или) сохраненных рабочих мест -4</t>
  </si>
  <si>
    <t>Постановление Правительства Красноярского края от 24.11.2022 № 1013-п</t>
  </si>
  <si>
    <t>Количество постаравших СМСП получивших грантовую поддержку -1;                  количество СМСП, получивших финансовую поддержку за счет средств краевого бюджета, не прекративших предпринимательскую деятельность -1</t>
  </si>
  <si>
    <t>Постановление правительства Красноярского края № 248-п от 30.03.2022 года</t>
  </si>
  <si>
    <t>экономия в результате проведения электронного аукциона</t>
  </si>
  <si>
    <t>Оказание услуг по организации и проведению акарицидных обработок мест массового отдыха  на территории Шарыповского МО в количестве 36 га</t>
  </si>
  <si>
    <t>нет</t>
  </si>
  <si>
    <t>нет отделения АФК (адаптивной физической культуры) в спортивной школе</t>
  </si>
  <si>
    <t>Результы спортсменов в 2021 году не позволили участвовать в субсидии на 2022 год</t>
  </si>
  <si>
    <t xml:space="preserve">Постановление Правительства Красноярского края от 28.04.2022 № 351-п </t>
  </si>
  <si>
    <t>до 65% занимающихся по программам спортивной подготовки от общего количества занимающихся 
в организациях ведомственной принадлежности органов местного самоуправления физической культуры 
и спорта и образования на 31 декабря года предоставления субсидии</t>
  </si>
  <si>
    <t xml:space="preserve">прирост доли граждан, проживающих в Шарыповском муниципальном округе, систематически занимающихся физической культурой и спортом, 
в общей численности населения округа до 0,3%
</t>
  </si>
  <si>
    <t xml:space="preserve">прирост доли граждан, проживающих в Шарыповском муниципальном округе, систематически занимающихся физической культурой и спортом, 
в общей численности населения округа до 1,5%
</t>
  </si>
  <si>
    <t>прирост доли граждан, проживающих в Шарыповском муниципальном округе, систематически занимающихся физической культурой и спортом, в общей численности населения округа, в году предоставления иного межбюджетного трансферта в сравнении с предшествующим годом до 0,3%</t>
  </si>
  <si>
    <t>прирост доли граждан, проживающих в Шарыповском муниципальном округе, систематически занимающихся физической культурой и спортом, в общей численности населения округа, в году предоставления иного межбюджетного трансферта в сравнении с предшествующим годом до 0,47%</t>
  </si>
  <si>
    <t>В рамках поручения губернатора Красноярского края реализация мероприятия ТРЗ осуществлялась через комплексную программу благоустройство с. Парная</t>
  </si>
  <si>
    <t>Постановление Правительства Красноярского края от 14.02.2022 № 92-п</t>
  </si>
  <si>
    <t>Постановление Правительства Красноярского края от 11.02.2022 № 80-п</t>
  </si>
  <si>
    <t>Постановление Правительства Красноярского края 16.06.2022 №524-п</t>
  </si>
  <si>
    <t>Закон Красноярского края от 07.04.2022 № 3-623</t>
  </si>
  <si>
    <t>другое МО</t>
  </si>
  <si>
    <t>нет необходимости в создании дополнительных мест</t>
  </si>
  <si>
    <t>не требуется</t>
  </si>
  <si>
    <t>5 учреждений</t>
  </si>
  <si>
    <t>на момент подачи заявки отсутствовало ПСД</t>
  </si>
  <si>
    <t>3 учреждения</t>
  </si>
  <si>
    <t>183 класса</t>
  </si>
  <si>
    <t>Постановление Правительства Красноярского края  от 18.09.2020 № 628-п</t>
  </si>
  <si>
    <t>8 учреждений</t>
  </si>
  <si>
    <t>нет необходимости в создании дополнительных мест, есть вакантные места в действующих общеобразовательных организациях</t>
  </si>
  <si>
    <t>пропустили дату подачи заявок</t>
  </si>
  <si>
    <t>2 учреждения</t>
  </si>
  <si>
    <t>1 учреждение</t>
  </si>
  <si>
    <t xml:space="preserve">нет потребности, в 2021 году приобрели и смонтировали модульный медицинский блок в ДООЛ "Инголь" филиала МБОУ ДО ШМО ДЮЦ </t>
  </si>
  <si>
    <t>нет потребности</t>
  </si>
  <si>
    <t>нет необходимости в создании новых мест</t>
  </si>
  <si>
    <t>нет необходимости в увеличении охвата</t>
  </si>
  <si>
    <t>отсутствуют физико-математические классы</t>
  </si>
  <si>
    <t>Да</t>
  </si>
  <si>
    <t>Проведение капитального ремонта тепловых сетей по ул.Западная, Советская с.Новоалтатка. Проведение капитального ремонта сетей водоснабжения с. Холмогорское ул. Береговая, ул. Пограничная,ул. Центральная</t>
  </si>
  <si>
    <t>Другое МО</t>
  </si>
  <si>
    <t>Нет</t>
  </si>
  <si>
    <t>Отсутствие ПСД</t>
  </si>
  <si>
    <t>В результате округления</t>
  </si>
  <si>
    <t>Предоставление субсидий юридическим лицам (за исключением государственных и муниципальных учреждений) и индивидуальным предпринимателям на финансовое обеспечение (возмещение) затрат теплоснабжающих и энергосбытовых организаций, осуществляющих производство и (или) реализацию тепловой и электрической энергии, возникших вследствие разницы между фактической стоимостью топлива и стоимостью топлива, учтенной в тарифах на тепловую и электрическую энергию на 2022 год</t>
  </si>
  <si>
    <t>Предоставлена субсидия из бюджета Шарыповского муниципального округа одной организации на возмещение затрат, возникших вследствие разницы между фактической стоимостью топлива и стоимостью топлива, учтенной в тарифах на тепловую энергию на 2022 год</t>
  </si>
  <si>
    <t>Экономия по результатам проведения открытого электронного аукциона</t>
  </si>
  <si>
    <t xml:space="preserve">Обустройство 62 площадок в с.Холмогорское , с. Парная,  с. Шушь с приобретением и установкой 130 контейнеров. Обустройство 4 площадок с установкой 4 мульд объем 8м3 для сбора ТКО. Обустройство 8 площадок накопления ТКО с установкой 8 мульд в СНТ </t>
  </si>
  <si>
    <t>Обеспечение услугами сотовой связи и доступом к сети Интернет для жителей д.Ершово и с. Малое Озеро</t>
  </si>
  <si>
    <t>Реализация комплексных проектов в 2022 году по благоустройству общественной территории линейного объекта с прилегающими территориями, расположенной по адресу: Красноярский край, Шарыповский муниципальный округ, с. Парная, участок ул. Советская, 2 - ул. Набережная, 5-2 - ул. Октябрьская, 1 (благоустройство тротуаров, пешеходных дорожек, установка МАФов и арт-объектов, установка ограждений). Оказание услуг по контролю за соблюдением норм и правил выполненных работ, на разработку проектно-сметной документации на устройство наружного освещения по благоустройству общественной территории линейного объекта с прилегающими территориями с. Парная</t>
  </si>
  <si>
    <t>Благоустройство кладбища в д. Глинка</t>
  </si>
  <si>
    <t>Благоустройство территории детской игровой площадки с. Едет. Обустройство остановочного пункта в с. Большое Озеро. Благоустройство спортивно-оздоровительной площадки «Здоровое село» в с. Шушь</t>
  </si>
  <si>
    <t>Выплата работникам поощрения достижения наилучших значений показателей эффективности деятельности деятельности органа местного самоуправления за 2020 год</t>
  </si>
  <si>
    <t>Произведена выплата работникам поощрения достижения наилучших значений показателей эффективности деятельности деятельности органа местного самоуправления за 2020 год</t>
  </si>
  <si>
    <t>Ремонт водонапорной башни в д. Глинка. Обустройство пешеходной зоны в д. Ершово. Обустройство пешеходной зоны в с. Малое Озеро. Благоустройство территорий семейного парка для отдыха и занятия спортом в с. Родники. Обустройство пешеходной зоны в д. Можары</t>
  </si>
  <si>
    <t>Отсутствие заключений межведомственной комиссии о признании жилых домов на территории  округа непригодными для проживания</t>
  </si>
  <si>
    <t>Не требуется</t>
  </si>
  <si>
    <t>Экономия денежных средств в электроных торгах</t>
  </si>
  <si>
    <t xml:space="preserve">Постановление Правительства Красноярского края от 01.07.2022 № 576-п (в ред. от 27.07.2022)
</t>
  </si>
  <si>
    <t>Постановление Правительства Красноярского края от 11.05.2022 № 384-п  (в ред. от 27.07.2022)</t>
  </si>
  <si>
    <t>недостаток лимита средств краевого бюджета</t>
  </si>
  <si>
    <t>Постановление Правительства Красноярского края от 04.05.2022 № 367-п</t>
  </si>
  <si>
    <t xml:space="preserve">Постановление Правительства Красноярского края от 17.03.2022 № 194-п </t>
  </si>
  <si>
    <t xml:space="preserve">Постановление Правительства Красноярского края от 24.06.2022 № 556-п </t>
  </si>
  <si>
    <t xml:space="preserve">Постановление Правительства Красноярского края от 18.04.2022 № 302-п </t>
  </si>
  <si>
    <t>не прошли, есть замечания комиссии</t>
  </si>
  <si>
    <t>не подходим по критериям (нет созданных дополнительных мест, нет необходимости соответвенно их оснащения)</t>
  </si>
  <si>
    <t>не подходим по критериям, не имеется школ с количеством обучающихся не менее 500</t>
  </si>
  <si>
    <t xml:space="preserve">Постановления Правительства Красноярского края от 07.04.2022 № 269-п </t>
  </si>
  <si>
    <t xml:space="preserve">Постановление Правительства Красноярского края от 06.06.2022 № 499-п </t>
  </si>
  <si>
    <t>Постановление Правительства Красноярского края от 28.03.2022 № 213-п</t>
  </si>
  <si>
    <t>На территории округа нет памятников погибших в годы  ВОВ, имеющих статус объекта культурного наследия</t>
  </si>
  <si>
    <t>На территрии округа нет музеев</t>
  </si>
  <si>
    <t>Принимали участие в 2021 году, субсидию освоили. Нет необходимости участия</t>
  </si>
  <si>
    <t>количество посещений библиотек (тыс.ед)  - 97,24</t>
  </si>
  <si>
    <t>количество посещений библиотек (тыс.ед)  - 97,61</t>
  </si>
  <si>
    <t>Защита концепции развития библиотеки планируется в 2023 году</t>
  </si>
  <si>
    <t>средняя численность уастников клубных формирований в расчете на 1 тыс.чел. (чел) - 172,3</t>
  </si>
  <si>
    <t>средняя численность уастников клубных формирований в расчете на 1 тыс.чел. (чел) - 178,97</t>
  </si>
  <si>
    <t>В округе нет ДШИ</t>
  </si>
  <si>
    <t>Постановление правительства Красноярского края  от 03.11.2021 №783-п</t>
  </si>
  <si>
    <t>количество посещений  организаций культуры к уровню 2017г (%) - 105</t>
  </si>
  <si>
    <t>количество посещений  организаций культуры к уровню 2017г (%) - 112</t>
  </si>
  <si>
    <t>разработка и корректировка ПСД на кап.ремонт - 1</t>
  </si>
  <si>
    <t>количество реализованных проектов не менее 13, количество молодых людей, являющихся членами проектной команды не менее 45, количество участников мероприятий не  400</t>
  </si>
  <si>
    <t>проекты - 23, количество молодых людей - 160 чел, участников мероприятий - 770 чел</t>
  </si>
  <si>
    <t>документы на конкурсный отбор не предоставляются. Отбор МО производится на основании показателей по программе БАРС. Субсидия распределена до 2024 года.</t>
  </si>
  <si>
    <t>нет поселений (получили в 2021)</t>
  </si>
  <si>
    <t xml:space="preserve">Отдельные мероприятия не  предусматривают предоставление муниципальным образованиям   межбюджетных трансфертов в форме субсидий </t>
  </si>
  <si>
    <t>Постановление Правительства Красноярского края от 13.12.2022 № 1090-п</t>
  </si>
  <si>
    <t>Постановление Правительства Красноярского края №573-п от 30.06.2022</t>
  </si>
  <si>
    <t>Закон Красноярского края от 09.12.2021 №2-255 (Приложение 44)</t>
  </si>
  <si>
    <t>Постановление Правительства Красноярского края  от 15.09.2020 № 622-п в редакции от 23.06.2021 года</t>
  </si>
  <si>
    <t>Постановление Правительства Красноярского края  от30.06.2022 № 574-п</t>
  </si>
  <si>
    <t>Постановление Правительства Красноярского края  от 31.12.2019  № 818-п (соглашение от 03.02.2022 б/н)</t>
  </si>
  <si>
    <t>население не изъявило желание ввести самообложение</t>
  </si>
  <si>
    <t xml:space="preserve">Не принимали участие в программе в связи с отсутствием молодых семей, желающих улучшить свои жилищные условия  (отсутствие собственных средств) </t>
  </si>
  <si>
    <t>Постановление правительства Красноярского края  от 12.01.2021 №6-п</t>
  </si>
  <si>
    <t xml:space="preserve">нет зданий общеобразовательных организаций в аварийном состоянии </t>
  </si>
  <si>
    <t>Устройство ОРО не предусмотрено генеральной схемой очистки территорий населенных пунктов Шарыповского МО</t>
  </si>
  <si>
    <t xml:space="preserve"> нет достижений на краевом и всерорссийском уровне</t>
  </si>
  <si>
    <t>недостаточное количество баллов по критериям отбора</t>
  </si>
  <si>
    <t xml:space="preserve">Специализированный автотранспорт имеется </t>
  </si>
  <si>
    <t>Постановление правительства Красноярского края  от 22.02.2022 № 121-п</t>
  </si>
  <si>
    <t xml:space="preserve">Жители д.Ершово и с. Малое Озеро обеспечены услугами сотовой связи и доступом к сети Интернет </t>
  </si>
  <si>
    <t>Постановление Правительства Красноярского края от 20.05.2022 N 442-п</t>
  </si>
  <si>
    <t>Закон Красноярского края от 07.04.2022 № 3-623 (Приложение 6)</t>
  </si>
  <si>
    <t>Постановление Правительства Красноярского края от 14.01.2022 № 11-п</t>
  </si>
  <si>
    <t>Проведен капитальный ремонт 587 м. тепловых сетей по ул. Западная, ул. Советская с. Новоалтатка; сетей водоснабжения - 1015 м. по ул. Береговая, ул. Пограничная, ул. Центральная с. Холмогорское</t>
  </si>
  <si>
    <t xml:space="preserve">Обустроено 62 площадки в с.Холмогорское , с. Парная,  с. Шушь, приобретено и установлено 130 контейнеров. Обустроено 4 площадки с установкой 4 мульд объем 8м3 для сбора ТКО. Обустроено 8 площадок накопления ТКО с установкой 8 мульд в СНТ </t>
  </si>
  <si>
    <t>не подходим по критериям</t>
  </si>
  <si>
    <t>разработана ПСД на сельский дом культуры в с. Парная</t>
  </si>
  <si>
    <t>Закон Красноярского края от 09.09.2021 №2-255 (Приложение №59)</t>
  </si>
  <si>
    <t>Закон Красноярского края от 09.09.2021 №2-255 (Приложение №53)</t>
  </si>
  <si>
    <t>Благоустроена общественная территория линейного объекта с прилегающими территориями, расположенная по адресу: Красноярский край, Шарыповский муниципальный округ, с. Парная, участок ул. Советская, 2 - ул. Набережная, 5-2 - ул. Октябрьская, 1 (благоустройство тротуаров, пешеходных дорожек, установка МАФов и арт-объектов, установка ограждений)</t>
  </si>
  <si>
    <t>Благоустроено кладбище в д. Глинка</t>
  </si>
  <si>
    <t>Благоустроена территория детской игровой площадки с. Едет. Обустроен остановочный пункта в с. Большое Озеро. Благоустроена спортивно-оздоровительная площадка «Здоровое село» в с. Шушь</t>
  </si>
  <si>
    <t>замена емкости на водонапорной башне ул.Больничная 77</t>
  </si>
  <si>
    <t>произведена заменена емкость на водонапорной башне по ул.Больничная 77</t>
  </si>
  <si>
    <t>Произведен ремонт водонапорной башни в д. Глинка. Обустроены пешеходные зоны в д. Ершово и с. Малое Озеро. Благоустроена территория семейного парка для отдыха и занятия спортом в с. Родники. Обустроена пешеходная зона в д. Можары</t>
  </si>
  <si>
    <t>Постановление Правительства Красноярского края от 17.05.2022 № 411-п</t>
  </si>
  <si>
    <t>капитальный ремонт автомобильной дороги по ул. Титова и ул. Дружба с. Ажинское - 3,251 км</t>
  </si>
  <si>
    <t>произведен капитальный ремонт автомобильной дороги по ул. Титова и ул. Дружба с. Ажинское - 3,26 км</t>
  </si>
  <si>
    <t>ремонт дороги в с. Парная ул. Октябрьская - 1040 метров</t>
  </si>
  <si>
    <t>произведен ремонт дороги в с. Парная ул. Октябрьская - 1040 метров</t>
  </si>
  <si>
    <t>произведено содержание дорог общего пользования местного значения 300,179 км Шарыповского муниципального округа</t>
  </si>
  <si>
    <t>содержание дорог общего пользования местного значения 300,179 км Шарыповского муниципального округа</t>
  </si>
  <si>
    <t>Приобретение световозвращающих ленточек для школьников - 219 шт</t>
  </si>
  <si>
    <t>Приобретено световозвращающих ленточек для школьников - 219 шт</t>
  </si>
  <si>
    <t>Материально простимулировано внештатных инструкторов - 10 человек;  устанолено указателей гидрантов и водоемов- 8 шт; пополненено пожарных водоемов запасами воды -  3  водоема; преобретено воздуходувок-6 шт.; устройство минерализованных полос - 30 км (с. Парная, с. Малое Озеро, с. Холмогорское, с. Береш). Обучено 4 внештатных инструктора по ПБ</t>
  </si>
  <si>
    <t>Материальное стимулирование внештатных инструкторов; установка указателей гидрантов и водоемов; пополнение пожарных водоемов запасами воды; преобретение воздуходувок; перезарядка огнетушителей;  устройство минерализованных полос, ремонт водонапорных башен.</t>
  </si>
  <si>
    <t>Утратило силу
Постановление Правительства Красноярского края от 21.01.2022 N 43-п</t>
  </si>
  <si>
    <t xml:space="preserve">не полный комплект документов  </t>
  </si>
  <si>
    <t xml:space="preserve">Средства ошибочно зачислены в бюджет г. Шарыпово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</si>
</sst>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2.5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Alignment="0" applyProtection="0"/>
  </cellStyleXfs>
  <cellXfs count="121">
    <xf numFmtId="0" fontId="0" fillId="0" borderId="0" xfId="0"/>
    <xf numFmtId="0" fontId="3" fillId="0" borderId="0" xfId="1" applyFont="1" applyAlignment="1">
      <alignment vertical="top"/>
    </xf>
    <xf numFmtId="0" fontId="3" fillId="2" borderId="0" xfId="1" applyFont="1" applyFill="1" applyAlignment="1">
      <alignment vertical="top"/>
    </xf>
    <xf numFmtId="0" fontId="4" fillId="0" borderId="8" xfId="1" applyFont="1" applyBorder="1" applyAlignment="1">
      <alignment horizontal="center" vertical="center" wrapText="1"/>
    </xf>
    <xf numFmtId="0" fontId="3" fillId="0" borderId="8" xfId="1" applyFont="1" applyBorder="1" applyAlignment="1">
      <alignment wrapText="1"/>
    </xf>
    <xf numFmtId="0" fontId="3" fillId="2" borderId="8" xfId="1" applyFont="1" applyFill="1" applyBorder="1" applyAlignment="1">
      <alignment horizontal="center" vertical="top" wrapText="1"/>
    </xf>
    <xf numFmtId="0" fontId="4" fillId="2" borderId="8" xfId="1" applyFont="1" applyFill="1" applyBorder="1" applyAlignment="1">
      <alignment horizontal="center" vertical="top" wrapText="1"/>
    </xf>
    <xf numFmtId="0" fontId="3" fillId="3" borderId="8" xfId="1" applyFont="1" applyFill="1" applyBorder="1" applyAlignment="1">
      <alignment horizontal="center" vertical="top" wrapText="1"/>
    </xf>
    <xf numFmtId="0" fontId="5" fillId="3" borderId="8" xfId="1" applyFont="1" applyFill="1" applyBorder="1" applyAlignment="1">
      <alignment horizontal="left" vertical="top" wrapText="1"/>
    </xf>
    <xf numFmtId="0" fontId="4" fillId="3" borderId="8" xfId="1" applyFont="1" applyFill="1" applyBorder="1" applyAlignment="1">
      <alignment horizontal="center" vertical="top" wrapText="1"/>
    </xf>
    <xf numFmtId="4" fontId="6" fillId="3" borderId="8" xfId="1" applyNumberFormat="1" applyFont="1" applyFill="1" applyBorder="1" applyAlignment="1">
      <alignment horizontal="center" vertical="center" wrapText="1"/>
    </xf>
    <xf numFmtId="0" fontId="3" fillId="4" borderId="8" xfId="1" applyFont="1" applyFill="1" applyBorder="1" applyAlignment="1">
      <alignment horizontal="center" vertical="top" wrapText="1"/>
    </xf>
    <xf numFmtId="0" fontId="7" fillId="4" borderId="8" xfId="1" applyFont="1" applyFill="1" applyBorder="1" applyAlignment="1">
      <alignment horizontal="left" vertical="top" wrapText="1"/>
    </xf>
    <xf numFmtId="0" fontId="3" fillId="4" borderId="8" xfId="1" applyFont="1" applyFill="1" applyBorder="1" applyAlignment="1">
      <alignment vertical="top"/>
    </xf>
    <xf numFmtId="4" fontId="8" fillId="4" borderId="8" xfId="1" applyNumberFormat="1" applyFont="1" applyFill="1" applyBorder="1" applyAlignment="1">
      <alignment vertical="top"/>
    </xf>
    <xf numFmtId="0" fontId="4" fillId="2" borderId="8" xfId="1" applyFont="1" applyFill="1" applyBorder="1" applyAlignment="1">
      <alignment vertical="top" wrapText="1"/>
    </xf>
    <xf numFmtId="0" fontId="3" fillId="0" borderId="8" xfId="1" applyFont="1" applyBorder="1" applyAlignment="1">
      <alignment vertical="top"/>
    </xf>
    <xf numFmtId="0" fontId="3" fillId="5" borderId="8" xfId="1" applyFont="1" applyFill="1" applyBorder="1" applyAlignment="1">
      <alignment horizontal="center" vertical="top" wrapText="1"/>
    </xf>
    <xf numFmtId="0" fontId="8" fillId="5" borderId="8" xfId="1" applyFont="1" applyFill="1" applyBorder="1" applyAlignment="1">
      <alignment vertical="top" wrapText="1"/>
    </xf>
    <xf numFmtId="0" fontId="3" fillId="5" borderId="8" xfId="1" applyFont="1" applyFill="1" applyBorder="1" applyAlignment="1">
      <alignment vertical="top"/>
    </xf>
    <xf numFmtId="4" fontId="3" fillId="5" borderId="8" xfId="1" applyNumberFormat="1" applyFont="1" applyFill="1" applyBorder="1" applyAlignment="1">
      <alignment vertical="top"/>
    </xf>
    <xf numFmtId="0" fontId="3" fillId="2" borderId="8" xfId="1" applyFont="1" applyFill="1" applyBorder="1" applyAlignment="1">
      <alignment vertical="top" wrapText="1"/>
    </xf>
    <xf numFmtId="0" fontId="9" fillId="2" borderId="8" xfId="1" applyFont="1" applyFill="1" applyBorder="1" applyAlignment="1">
      <alignment vertical="top" wrapText="1"/>
    </xf>
    <xf numFmtId="0" fontId="3" fillId="2" borderId="8" xfId="1" applyFont="1" applyFill="1" applyBorder="1" applyAlignment="1">
      <alignment horizontal="left" vertical="top" wrapText="1"/>
    </xf>
    <xf numFmtId="0" fontId="4" fillId="2" borderId="8" xfId="2" applyFont="1" applyFill="1" applyBorder="1" applyAlignment="1">
      <alignment vertical="top" wrapText="1"/>
    </xf>
    <xf numFmtId="0" fontId="3" fillId="0" borderId="1" xfId="1" applyFont="1" applyBorder="1" applyAlignment="1">
      <alignment horizontal="center" vertical="top" wrapText="1"/>
    </xf>
    <xf numFmtId="0" fontId="4" fillId="0" borderId="8" xfId="2" applyFont="1" applyFill="1" applyBorder="1" applyAlignment="1">
      <alignment vertical="top" wrapText="1"/>
    </xf>
    <xf numFmtId="0" fontId="3" fillId="2" borderId="1" xfId="1" applyFont="1" applyFill="1" applyBorder="1" applyAlignment="1">
      <alignment horizontal="center" vertical="top" wrapText="1"/>
    </xf>
    <xf numFmtId="0" fontId="4" fillId="2" borderId="8" xfId="2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vertical="top"/>
    </xf>
    <xf numFmtId="0" fontId="1" fillId="2" borderId="0" xfId="1" applyFill="1"/>
    <xf numFmtId="0" fontId="3" fillId="6" borderId="8" xfId="1" applyFont="1" applyFill="1" applyBorder="1" applyAlignment="1">
      <alignment horizontal="center" vertical="top" wrapText="1"/>
    </xf>
    <xf numFmtId="0" fontId="4" fillId="6" borderId="8" xfId="2" applyFont="1" applyFill="1" applyBorder="1" applyAlignment="1">
      <alignment vertical="top" wrapText="1"/>
    </xf>
    <xf numFmtId="0" fontId="3" fillId="6" borderId="8" xfId="1" applyFont="1" applyFill="1" applyBorder="1" applyAlignment="1">
      <alignment vertical="top"/>
    </xf>
    <xf numFmtId="4" fontId="11" fillId="6" borderId="8" xfId="1" applyNumberFormat="1" applyFont="1" applyFill="1" applyBorder="1" applyAlignment="1">
      <alignment vertical="top"/>
    </xf>
    <xf numFmtId="0" fontId="8" fillId="5" borderId="8" xfId="1" applyFont="1" applyFill="1" applyBorder="1" applyAlignment="1">
      <alignment vertical="top"/>
    </xf>
    <xf numFmtId="4" fontId="3" fillId="0" borderId="8" xfId="1" applyNumberFormat="1" applyFont="1" applyBorder="1" applyAlignment="1">
      <alignment vertical="top"/>
    </xf>
    <xf numFmtId="0" fontId="3" fillId="7" borderId="8" xfId="1" applyFont="1" applyFill="1" applyBorder="1" applyAlignment="1">
      <alignment horizontal="center" vertical="top" wrapText="1"/>
    </xf>
    <xf numFmtId="4" fontId="3" fillId="2" borderId="8" xfId="1" applyNumberFormat="1" applyFont="1" applyFill="1" applyBorder="1" applyAlignment="1">
      <alignment vertical="top"/>
    </xf>
    <xf numFmtId="0" fontId="12" fillId="5" borderId="8" xfId="1" applyFont="1" applyFill="1" applyBorder="1" applyAlignment="1">
      <alignment vertical="top" wrapText="1"/>
    </xf>
    <xf numFmtId="0" fontId="3" fillId="0" borderId="8" xfId="1" applyFont="1" applyBorder="1" applyAlignment="1">
      <alignment vertical="top" wrapText="1"/>
    </xf>
    <xf numFmtId="0" fontId="3" fillId="0" borderId="0" xfId="1" applyFont="1" applyAlignment="1">
      <alignment vertical="top" wrapText="1"/>
    </xf>
    <xf numFmtId="0" fontId="3" fillId="0" borderId="8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 wrapText="1"/>
    </xf>
    <xf numFmtId="2" fontId="3" fillId="0" borderId="8" xfId="1" applyNumberFormat="1" applyFont="1" applyBorder="1" applyAlignment="1">
      <alignment horizontal="center" vertical="center"/>
    </xf>
    <xf numFmtId="0" fontId="3" fillId="0" borderId="8" xfId="1" applyFont="1" applyBorder="1" applyAlignment="1">
      <alignment vertical="distributed" wrapText="1"/>
    </xf>
    <xf numFmtId="4" fontId="3" fillId="0" borderId="8" xfId="1" applyNumberFormat="1" applyFont="1" applyBorder="1" applyAlignment="1">
      <alignment horizontal="center" vertical="center"/>
    </xf>
    <xf numFmtId="4" fontId="3" fillId="0" borderId="8" xfId="0" applyNumberFormat="1" applyFont="1" applyFill="1" applyBorder="1" applyAlignment="1">
      <alignment horizontal="right" vertical="center"/>
    </xf>
    <xf numFmtId="4" fontId="3" fillId="0" borderId="8" xfId="0" applyNumberFormat="1" applyFont="1" applyFill="1" applyBorder="1" applyAlignment="1">
      <alignment horizontal="center" vertical="center"/>
    </xf>
    <xf numFmtId="4" fontId="3" fillId="0" borderId="8" xfId="1" applyNumberFormat="1" applyFont="1" applyBorder="1" applyAlignment="1">
      <alignment vertical="center"/>
    </xf>
    <xf numFmtId="4" fontId="4" fillId="0" borderId="8" xfId="2" applyNumberFormat="1" applyFont="1" applyFill="1" applyBorder="1" applyAlignment="1">
      <alignment vertical="center" wrapText="1"/>
    </xf>
    <xf numFmtId="0" fontId="3" fillId="0" borderId="8" xfId="1" applyFont="1" applyBorder="1" applyAlignment="1">
      <alignment vertical="center"/>
    </xf>
    <xf numFmtId="0" fontId="3" fillId="2" borderId="8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/>
    </xf>
    <xf numFmtId="2" fontId="3" fillId="2" borderId="8" xfId="1" applyNumberFormat="1" applyFont="1" applyFill="1" applyBorder="1" applyAlignment="1">
      <alignment horizontal="center" vertical="center"/>
    </xf>
    <xf numFmtId="4" fontId="3" fillId="2" borderId="8" xfId="1" applyNumberFormat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top" wrapText="1"/>
    </xf>
    <xf numFmtId="0" fontId="1" fillId="2" borderId="8" xfId="1" applyFill="1" applyBorder="1"/>
    <xf numFmtId="0" fontId="3" fillId="2" borderId="8" xfId="1" applyFont="1" applyFill="1" applyBorder="1" applyAlignment="1">
      <alignment horizontal="center" vertical="top"/>
    </xf>
    <xf numFmtId="0" fontId="3" fillId="5" borderId="8" xfId="1" applyFont="1" applyFill="1" applyBorder="1" applyAlignment="1">
      <alignment vertical="top" wrapText="1"/>
    </xf>
    <xf numFmtId="0" fontId="3" fillId="0" borderId="0" xfId="1" applyFont="1" applyAlignment="1">
      <alignment vertical="top"/>
    </xf>
    <xf numFmtId="0" fontId="3" fillId="2" borderId="0" xfId="1" applyFont="1" applyFill="1" applyAlignment="1">
      <alignment vertical="top"/>
    </xf>
    <xf numFmtId="0" fontId="3" fillId="2" borderId="8" xfId="1" applyFont="1" applyFill="1" applyBorder="1" applyAlignment="1">
      <alignment horizontal="center" vertical="top" wrapText="1"/>
    </xf>
    <xf numFmtId="0" fontId="3" fillId="0" borderId="8" xfId="1" applyFont="1" applyBorder="1" applyAlignment="1">
      <alignment vertical="top"/>
    </xf>
    <xf numFmtId="0" fontId="3" fillId="2" borderId="8" xfId="1" applyFont="1" applyFill="1" applyBorder="1" applyAlignment="1">
      <alignment vertical="top" wrapText="1"/>
    </xf>
    <xf numFmtId="0" fontId="4" fillId="2" borderId="8" xfId="2" applyFont="1" applyFill="1" applyBorder="1" applyAlignment="1">
      <alignment vertical="top" wrapText="1"/>
    </xf>
    <xf numFmtId="0" fontId="3" fillId="2" borderId="8" xfId="1" applyFont="1" applyFill="1" applyBorder="1" applyAlignment="1">
      <alignment vertical="top"/>
    </xf>
    <xf numFmtId="4" fontId="3" fillId="0" borderId="8" xfId="1" applyNumberFormat="1" applyFont="1" applyBorder="1" applyAlignment="1">
      <alignment vertical="top"/>
    </xf>
    <xf numFmtId="4" fontId="3" fillId="2" borderId="8" xfId="1" applyNumberFormat="1" applyFont="1" applyFill="1" applyBorder="1" applyAlignment="1">
      <alignment vertical="top"/>
    </xf>
    <xf numFmtId="0" fontId="3" fillId="0" borderId="8" xfId="1" applyFont="1" applyBorder="1" applyAlignment="1">
      <alignment vertical="top" wrapText="1"/>
    </xf>
    <xf numFmtId="0" fontId="3" fillId="0" borderId="8" xfId="1" applyFont="1" applyBorder="1" applyAlignment="1">
      <alignment horizontal="center" vertical="top"/>
    </xf>
    <xf numFmtId="0" fontId="3" fillId="6" borderId="8" xfId="1" applyFont="1" applyFill="1" applyBorder="1" applyAlignment="1">
      <alignment horizontal="center" vertical="center"/>
    </xf>
    <xf numFmtId="4" fontId="4" fillId="2" borderId="8" xfId="1" applyNumberFormat="1" applyFont="1" applyFill="1" applyBorder="1" applyAlignment="1">
      <alignment vertical="top"/>
    </xf>
    <xf numFmtId="0" fontId="4" fillId="2" borderId="8" xfId="1" applyFont="1" applyFill="1" applyBorder="1" applyAlignment="1">
      <alignment vertical="top"/>
    </xf>
    <xf numFmtId="0" fontId="4" fillId="2" borderId="8" xfId="1" applyNumberFormat="1" applyFont="1" applyFill="1" applyBorder="1" applyAlignment="1">
      <alignment vertical="top" wrapText="1"/>
    </xf>
    <xf numFmtId="0" fontId="4" fillId="2" borderId="8" xfId="1" applyFont="1" applyFill="1" applyBorder="1" applyAlignment="1">
      <alignment vertical="center"/>
    </xf>
    <xf numFmtId="0" fontId="4" fillId="2" borderId="8" xfId="1" applyNumberFormat="1" applyFont="1" applyFill="1" applyBorder="1" applyAlignment="1">
      <alignment vertical="top"/>
    </xf>
    <xf numFmtId="164" fontId="4" fillId="2" borderId="8" xfId="1" applyNumberFormat="1" applyFont="1" applyFill="1" applyBorder="1" applyAlignment="1">
      <alignment vertical="top"/>
    </xf>
    <xf numFmtId="0" fontId="3" fillId="0" borderId="8" xfId="1" applyFont="1" applyFill="1" applyBorder="1" applyAlignment="1">
      <alignment horizontal="center" vertical="top" wrapText="1"/>
    </xf>
    <xf numFmtId="0" fontId="3" fillId="0" borderId="8" xfId="1" applyFont="1" applyBorder="1" applyAlignment="1">
      <alignment horizontal="left" vertical="top" wrapText="1"/>
    </xf>
    <xf numFmtId="0" fontId="3" fillId="0" borderId="8" xfId="1" applyFont="1" applyBorder="1" applyAlignment="1">
      <alignment horizontal="left" vertical="top"/>
    </xf>
    <xf numFmtId="0" fontId="3" fillId="0" borderId="8" xfId="1" applyFont="1" applyFill="1" applyBorder="1" applyAlignment="1">
      <alignment vertical="top" wrapText="1"/>
    </xf>
    <xf numFmtId="0" fontId="3" fillId="0" borderId="8" xfId="1" applyFont="1" applyFill="1" applyBorder="1" applyAlignment="1">
      <alignment vertical="top"/>
    </xf>
    <xf numFmtId="0" fontId="3" fillId="0" borderId="0" xfId="1" applyFont="1" applyFill="1" applyAlignment="1">
      <alignment vertical="top"/>
    </xf>
    <xf numFmtId="0" fontId="3" fillId="2" borderId="8" xfId="1" applyFont="1" applyFill="1" applyBorder="1" applyAlignment="1">
      <alignment horizontal="left" vertical="center" wrapText="1"/>
    </xf>
    <xf numFmtId="0" fontId="3" fillId="0" borderId="8" xfId="1" applyFont="1" applyBorder="1" applyAlignment="1">
      <alignment horizontal="left" vertical="center" wrapText="1"/>
    </xf>
    <xf numFmtId="0" fontId="3" fillId="0" borderId="0" xfId="1" applyFont="1" applyAlignment="1">
      <alignment horizontal="left" vertical="top"/>
    </xf>
    <xf numFmtId="0" fontId="3" fillId="3" borderId="8" xfId="1" applyFont="1" applyFill="1" applyBorder="1" applyAlignment="1">
      <alignment horizontal="left" vertical="top" wrapText="1"/>
    </xf>
    <xf numFmtId="0" fontId="3" fillId="4" borderId="8" xfId="1" applyFont="1" applyFill="1" applyBorder="1" applyAlignment="1">
      <alignment horizontal="left" vertical="top"/>
    </xf>
    <xf numFmtId="0" fontId="3" fillId="5" borderId="8" xfId="1" applyFont="1" applyFill="1" applyBorder="1" applyAlignment="1">
      <alignment horizontal="left" vertical="top"/>
    </xf>
    <xf numFmtId="0" fontId="3" fillId="2" borderId="8" xfId="1" applyFont="1" applyFill="1" applyBorder="1" applyAlignment="1">
      <alignment horizontal="left" vertical="top"/>
    </xf>
    <xf numFmtId="0" fontId="3" fillId="6" borderId="8" xfId="1" applyFont="1" applyFill="1" applyBorder="1" applyAlignment="1">
      <alignment horizontal="left" vertical="top"/>
    </xf>
    <xf numFmtId="0" fontId="3" fillId="0" borderId="8" xfId="0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 wrapText="1"/>
    </xf>
    <xf numFmtId="0" fontId="14" fillId="2" borderId="8" xfId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2" borderId="8" xfId="2" applyFont="1" applyFill="1" applyBorder="1" applyAlignment="1">
      <alignment horizontal="center" vertical="center" wrapText="1"/>
    </xf>
    <xf numFmtId="0" fontId="3" fillId="0" borderId="8" xfId="1" applyFont="1" applyBorder="1" applyAlignment="1">
      <alignment horizontal="left" vertical="center"/>
    </xf>
    <xf numFmtId="4" fontId="3" fillId="0" borderId="8" xfId="1" applyNumberFormat="1" applyFont="1" applyFill="1" applyBorder="1" applyAlignment="1">
      <alignment horizontal="center" vertical="center"/>
    </xf>
    <xf numFmtId="0" fontId="14" fillId="2" borderId="8" xfId="1" applyFont="1" applyFill="1" applyBorder="1" applyAlignment="1">
      <alignment horizontal="center" vertical="center"/>
    </xf>
    <xf numFmtId="0" fontId="3" fillId="5" borderId="8" xfId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top"/>
    </xf>
    <xf numFmtId="0" fontId="3" fillId="2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top"/>
    </xf>
    <xf numFmtId="0" fontId="4" fillId="0" borderId="8" xfId="1" applyFont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 wrapText="1"/>
    </xf>
    <xf numFmtId="0" fontId="4" fillId="0" borderId="8" xfId="1" applyFont="1" applyBorder="1" applyAlignment="1">
      <alignment horizontal="left" vertical="top" wrapText="1"/>
    </xf>
    <xf numFmtId="0" fontId="4" fillId="2" borderId="8" xfId="1" applyFont="1" applyFill="1" applyBorder="1" applyAlignment="1">
      <alignment horizontal="center" vertical="center" wrapText="1"/>
    </xf>
    <xf numFmtId="0" fontId="4" fillId="0" borderId="8" xfId="1" applyFont="1" applyBorder="1" applyAlignment="1">
      <alignment vertical="top" wrapText="1"/>
    </xf>
    <xf numFmtId="0" fontId="4" fillId="0" borderId="0" xfId="0" applyFont="1" applyFill="1" applyAlignment="1">
      <alignment horizontal="left" wrapText="1"/>
    </xf>
    <xf numFmtId="0" fontId="4" fillId="0" borderId="1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top"/>
    </xf>
    <xf numFmtId="0" fontId="3" fillId="2" borderId="1" xfId="1" applyFont="1" applyFill="1" applyBorder="1" applyAlignment="1">
      <alignment horizontal="center" vertical="top" wrapText="1"/>
    </xf>
    <xf numFmtId="0" fontId="3" fillId="2" borderId="7" xfId="1" applyFont="1" applyFill="1" applyBorder="1" applyAlignment="1">
      <alignment horizontal="center" vertical="top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51"/>
  <sheetViews>
    <sheetView tabSelected="1" zoomScale="72" zoomScaleNormal="72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T1" sqref="T1:U1"/>
    </sheetView>
  </sheetViews>
  <sheetFormatPr defaultColWidth="9.140625" defaultRowHeight="15" x14ac:dyDescent="0.25"/>
  <cols>
    <col min="1" max="1" width="8.28515625" style="2" customWidth="1"/>
    <col min="2" max="2" width="47.5703125" style="2" customWidth="1"/>
    <col min="3" max="3" width="23.42578125" style="86" customWidth="1"/>
    <col min="4" max="4" width="13.5703125" style="1" customWidth="1"/>
    <col min="5" max="5" width="18.85546875" style="1" customWidth="1"/>
    <col min="6" max="6" width="35.5703125" style="1" customWidth="1"/>
    <col min="7" max="7" width="14.28515625" style="1" customWidth="1"/>
    <col min="8" max="8" width="10.85546875" style="1" customWidth="1"/>
    <col min="9" max="9" width="13.85546875" style="1" customWidth="1"/>
    <col min="10" max="10" width="10.85546875" style="1" customWidth="1"/>
    <col min="11" max="11" width="13.85546875" style="1" customWidth="1"/>
    <col min="12" max="12" width="10.85546875" style="1" customWidth="1"/>
    <col min="13" max="13" width="15.85546875" style="1" customWidth="1"/>
    <col min="14" max="14" width="16.28515625" style="1" customWidth="1"/>
    <col min="15" max="15" width="14.85546875" style="1" customWidth="1"/>
    <col min="16" max="16" width="10.85546875" style="1" customWidth="1"/>
    <col min="17" max="17" width="14.5703125" style="1" customWidth="1"/>
    <col min="18" max="18" width="10.85546875" style="1" customWidth="1"/>
    <col min="19" max="19" width="17.140625" style="1" customWidth="1"/>
    <col min="20" max="21" width="23.85546875" style="1" customWidth="1"/>
    <col min="22" max="16384" width="9.140625" style="1"/>
  </cols>
  <sheetData>
    <row r="1" spans="1:21" ht="73.5" customHeight="1" x14ac:dyDescent="0.25">
      <c r="T1" s="110"/>
      <c r="U1" s="110"/>
    </row>
    <row r="2" spans="1:21" ht="18.75" x14ac:dyDescent="0.25">
      <c r="A2" s="115" t="s">
        <v>327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</row>
    <row r="3" spans="1:21" x14ac:dyDescent="0.25">
      <c r="E3" s="1" t="s">
        <v>0</v>
      </c>
    </row>
    <row r="4" spans="1:21" ht="60" customHeight="1" x14ac:dyDescent="0.25">
      <c r="A4" s="116" t="s">
        <v>1</v>
      </c>
      <c r="B4" s="116" t="s">
        <v>2</v>
      </c>
      <c r="C4" s="111" t="s">
        <v>3</v>
      </c>
      <c r="D4" s="111" t="s">
        <v>4</v>
      </c>
      <c r="E4" s="111" t="s">
        <v>5</v>
      </c>
      <c r="F4" s="111" t="s">
        <v>6</v>
      </c>
      <c r="G4" s="118" t="s">
        <v>7</v>
      </c>
      <c r="H4" s="119"/>
      <c r="I4" s="119"/>
      <c r="J4" s="120"/>
      <c r="K4" s="118" t="s">
        <v>8</v>
      </c>
      <c r="L4" s="119"/>
      <c r="M4" s="119"/>
      <c r="N4" s="120"/>
      <c r="O4" s="118" t="s">
        <v>9</v>
      </c>
      <c r="P4" s="119"/>
      <c r="Q4" s="119"/>
      <c r="R4" s="120"/>
      <c r="S4" s="111" t="s">
        <v>10</v>
      </c>
      <c r="T4" s="113" t="s">
        <v>11</v>
      </c>
      <c r="U4" s="114"/>
    </row>
    <row r="5" spans="1:21" ht="60" customHeight="1" x14ac:dyDescent="0.25">
      <c r="A5" s="117"/>
      <c r="B5" s="117"/>
      <c r="C5" s="112"/>
      <c r="D5" s="112"/>
      <c r="E5" s="112"/>
      <c r="F5" s="112"/>
      <c r="G5" s="3" t="s">
        <v>12</v>
      </c>
      <c r="H5" s="3" t="s">
        <v>13</v>
      </c>
      <c r="I5" s="4" t="s">
        <v>14</v>
      </c>
      <c r="J5" s="4" t="s">
        <v>15</v>
      </c>
      <c r="K5" s="3" t="s">
        <v>12</v>
      </c>
      <c r="L5" s="3" t="s">
        <v>13</v>
      </c>
      <c r="M5" s="4" t="s">
        <v>14</v>
      </c>
      <c r="N5" s="4" t="s">
        <v>15</v>
      </c>
      <c r="O5" s="3" t="s">
        <v>12</v>
      </c>
      <c r="P5" s="3" t="s">
        <v>13</v>
      </c>
      <c r="Q5" s="4" t="s">
        <v>14</v>
      </c>
      <c r="R5" s="4" t="s">
        <v>15</v>
      </c>
      <c r="S5" s="112"/>
      <c r="T5" s="3" t="s">
        <v>16</v>
      </c>
      <c r="U5" s="3" t="s">
        <v>17</v>
      </c>
    </row>
    <row r="6" spans="1:21" x14ac:dyDescent="0.25">
      <c r="A6" s="5">
        <v>1</v>
      </c>
      <c r="B6" s="6">
        <v>2</v>
      </c>
      <c r="C6" s="23">
        <v>3</v>
      </c>
      <c r="D6" s="6">
        <v>4</v>
      </c>
      <c r="E6" s="5">
        <v>5</v>
      </c>
      <c r="F6" s="6">
        <v>6</v>
      </c>
      <c r="G6" s="5">
        <v>7</v>
      </c>
      <c r="H6" s="6">
        <v>8</v>
      </c>
      <c r="I6" s="5">
        <v>9</v>
      </c>
      <c r="J6" s="6">
        <v>10</v>
      </c>
      <c r="K6" s="5">
        <v>11</v>
      </c>
      <c r="L6" s="6">
        <v>12</v>
      </c>
      <c r="M6" s="5">
        <v>13</v>
      </c>
      <c r="N6" s="6">
        <v>14</v>
      </c>
      <c r="O6" s="5">
        <v>15</v>
      </c>
      <c r="P6" s="6">
        <v>16</v>
      </c>
      <c r="Q6" s="5">
        <v>17</v>
      </c>
      <c r="R6" s="6">
        <v>18</v>
      </c>
      <c r="S6" s="5">
        <v>19</v>
      </c>
      <c r="T6" s="6">
        <v>20</v>
      </c>
      <c r="U6" s="5">
        <v>21</v>
      </c>
    </row>
    <row r="7" spans="1:21" ht="45" customHeight="1" x14ac:dyDescent="0.25">
      <c r="A7" s="7"/>
      <c r="B7" s="8" t="s">
        <v>18</v>
      </c>
      <c r="C7" s="87"/>
      <c r="D7" s="9"/>
      <c r="E7" s="7"/>
      <c r="F7" s="9"/>
      <c r="G7" s="10">
        <f t="shared" ref="G7:R7" si="0">G8+G21+G54+G62+G81+G91+G110+G114+G154+G171+G183+G193+G220+G228+G245+G271+G295+G300+G307+G312+G319+G331+G343</f>
        <v>189339.17700000003</v>
      </c>
      <c r="H7" s="10">
        <f t="shared" si="0"/>
        <v>27932.53</v>
      </c>
      <c r="I7" s="10">
        <f t="shared" si="0"/>
        <v>158382.59</v>
      </c>
      <c r="J7" s="10">
        <f t="shared" si="0"/>
        <v>3024.0569999999998</v>
      </c>
      <c r="K7" s="10">
        <f t="shared" si="0"/>
        <v>186704.80100000001</v>
      </c>
      <c r="L7" s="10">
        <f t="shared" si="0"/>
        <v>27841.359999999997</v>
      </c>
      <c r="M7" s="10">
        <f t="shared" si="0"/>
        <v>155879.12900000002</v>
      </c>
      <c r="N7" s="10">
        <f t="shared" si="0"/>
        <v>2984.3119999999999</v>
      </c>
      <c r="O7" s="10">
        <f t="shared" si="0"/>
        <v>186587.117</v>
      </c>
      <c r="P7" s="10">
        <f t="shared" si="0"/>
        <v>27841.359999999997</v>
      </c>
      <c r="Q7" s="10">
        <f t="shared" si="0"/>
        <v>155761.44500000001</v>
      </c>
      <c r="R7" s="10">
        <f t="shared" si="0"/>
        <v>2804.3119999999999</v>
      </c>
      <c r="S7" s="7"/>
      <c r="T7" s="9"/>
      <c r="U7" s="7"/>
    </row>
    <row r="8" spans="1:21" ht="81.75" customHeight="1" x14ac:dyDescent="0.25">
      <c r="A8" s="11" t="s">
        <v>19</v>
      </c>
      <c r="B8" s="12" t="s">
        <v>20</v>
      </c>
      <c r="C8" s="88"/>
      <c r="D8" s="13"/>
      <c r="E8" s="13"/>
      <c r="F8" s="13"/>
      <c r="G8" s="14">
        <f>G10+G13+G14+G15+G16+G17+G18+G19+G20</f>
        <v>135.47</v>
      </c>
      <c r="H8" s="14">
        <f t="shared" ref="H8:R8" si="1">H10+H13+H14+H15+H16+H17+H18+H19+H20</f>
        <v>0</v>
      </c>
      <c r="I8" s="14">
        <f t="shared" si="1"/>
        <v>135.47</v>
      </c>
      <c r="J8" s="14">
        <f t="shared" si="1"/>
        <v>0</v>
      </c>
      <c r="K8" s="14">
        <f t="shared" si="1"/>
        <v>135.47</v>
      </c>
      <c r="L8" s="14">
        <f t="shared" si="1"/>
        <v>0</v>
      </c>
      <c r="M8" s="14">
        <f t="shared" si="1"/>
        <v>135.47</v>
      </c>
      <c r="N8" s="14">
        <f t="shared" si="1"/>
        <v>0</v>
      </c>
      <c r="O8" s="14">
        <f t="shared" si="1"/>
        <v>50.786000000000001</v>
      </c>
      <c r="P8" s="14">
        <f t="shared" si="1"/>
        <v>0</v>
      </c>
      <c r="Q8" s="14">
        <f t="shared" si="1"/>
        <v>50.786000000000001</v>
      </c>
      <c r="R8" s="14">
        <f t="shared" si="1"/>
        <v>0</v>
      </c>
      <c r="S8" s="13"/>
      <c r="T8" s="13"/>
      <c r="U8" s="13"/>
    </row>
    <row r="9" spans="1:21" ht="15" customHeight="1" x14ac:dyDescent="0.25">
      <c r="A9" s="5" t="s">
        <v>19</v>
      </c>
      <c r="B9" s="15" t="s">
        <v>21</v>
      </c>
      <c r="C9" s="80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</row>
    <row r="10" spans="1:21" ht="92.25" customHeight="1" x14ac:dyDescent="0.25">
      <c r="A10" s="17" t="s">
        <v>19</v>
      </c>
      <c r="B10" s="18" t="s">
        <v>22</v>
      </c>
      <c r="C10" s="89"/>
      <c r="D10" s="19"/>
      <c r="E10" s="19"/>
      <c r="F10" s="19"/>
      <c r="G10" s="20">
        <f>G12</f>
        <v>135.47</v>
      </c>
      <c r="H10" s="20">
        <f t="shared" ref="H10:R10" si="2">H12</f>
        <v>0</v>
      </c>
      <c r="I10" s="20">
        <f t="shared" si="2"/>
        <v>135.47</v>
      </c>
      <c r="J10" s="20">
        <f t="shared" si="2"/>
        <v>0</v>
      </c>
      <c r="K10" s="20">
        <f t="shared" si="2"/>
        <v>135.47</v>
      </c>
      <c r="L10" s="20">
        <f t="shared" si="2"/>
        <v>0</v>
      </c>
      <c r="M10" s="20">
        <f t="shared" si="2"/>
        <v>135.47</v>
      </c>
      <c r="N10" s="20">
        <f t="shared" si="2"/>
        <v>0</v>
      </c>
      <c r="O10" s="20">
        <f t="shared" si="2"/>
        <v>50.786000000000001</v>
      </c>
      <c r="P10" s="20">
        <f t="shared" si="2"/>
        <v>0</v>
      </c>
      <c r="Q10" s="20">
        <f t="shared" si="2"/>
        <v>50.786000000000001</v>
      </c>
      <c r="R10" s="20">
        <f t="shared" si="2"/>
        <v>0</v>
      </c>
      <c r="S10" s="19"/>
      <c r="T10" s="19"/>
      <c r="U10" s="19"/>
    </row>
    <row r="11" spans="1:21" ht="21" customHeight="1" x14ac:dyDescent="0.25">
      <c r="A11" s="5"/>
      <c r="B11" s="21" t="s">
        <v>23</v>
      </c>
      <c r="C11" s="80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</row>
    <row r="12" spans="1:21" ht="138" customHeight="1" x14ac:dyDescent="0.25">
      <c r="A12" s="5"/>
      <c r="B12" s="22" t="s">
        <v>24</v>
      </c>
      <c r="C12" s="80"/>
      <c r="D12" s="53" t="s">
        <v>328</v>
      </c>
      <c r="E12" s="16"/>
      <c r="F12" s="52" t="s">
        <v>340</v>
      </c>
      <c r="G12" s="42">
        <v>135.47</v>
      </c>
      <c r="H12" s="44">
        <v>0</v>
      </c>
      <c r="I12" s="42">
        <v>135.47</v>
      </c>
      <c r="J12" s="44">
        <v>0</v>
      </c>
      <c r="K12" s="42">
        <v>135.47</v>
      </c>
      <c r="L12" s="44">
        <v>0</v>
      </c>
      <c r="M12" s="42">
        <v>135.47</v>
      </c>
      <c r="N12" s="44">
        <v>0</v>
      </c>
      <c r="O12" s="42">
        <v>50.786000000000001</v>
      </c>
      <c r="P12" s="44">
        <v>0</v>
      </c>
      <c r="Q12" s="42">
        <v>50.786000000000001</v>
      </c>
      <c r="R12" s="44">
        <v>0</v>
      </c>
      <c r="S12" s="43" t="s">
        <v>341</v>
      </c>
      <c r="T12" s="43" t="s">
        <v>342</v>
      </c>
      <c r="U12" s="43" t="s">
        <v>342</v>
      </c>
    </row>
    <row r="13" spans="1:21" ht="87.75" customHeight="1" x14ac:dyDescent="0.25">
      <c r="A13" s="17" t="s">
        <v>19</v>
      </c>
      <c r="B13" s="18" t="s">
        <v>25</v>
      </c>
      <c r="C13" s="8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</row>
    <row r="14" spans="1:21" ht="28.5" customHeight="1" x14ac:dyDescent="0.25">
      <c r="A14" s="17" t="s">
        <v>19</v>
      </c>
      <c r="B14" s="18" t="s">
        <v>26</v>
      </c>
      <c r="C14" s="8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</row>
    <row r="15" spans="1:21" ht="51.75" customHeight="1" x14ac:dyDescent="0.25">
      <c r="A15" s="17" t="s">
        <v>19</v>
      </c>
      <c r="B15" s="18" t="s">
        <v>27</v>
      </c>
      <c r="C15" s="8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</row>
    <row r="16" spans="1:21" ht="42" customHeight="1" x14ac:dyDescent="0.25">
      <c r="A16" s="17" t="s">
        <v>19</v>
      </c>
      <c r="B16" s="18" t="s">
        <v>28</v>
      </c>
      <c r="C16" s="8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</row>
    <row r="17" spans="1:21" ht="28.5" x14ac:dyDescent="0.25">
      <c r="A17" s="17" t="s">
        <v>19</v>
      </c>
      <c r="B17" s="18" t="s">
        <v>29</v>
      </c>
      <c r="C17" s="8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</row>
    <row r="18" spans="1:21" ht="42.75" x14ac:dyDescent="0.25">
      <c r="A18" s="17" t="s">
        <v>19</v>
      </c>
      <c r="B18" s="18" t="s">
        <v>30</v>
      </c>
      <c r="C18" s="8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</row>
    <row r="19" spans="1:21" ht="52.5" customHeight="1" x14ac:dyDescent="0.25">
      <c r="A19" s="17" t="s">
        <v>19</v>
      </c>
      <c r="B19" s="18" t="s">
        <v>31</v>
      </c>
      <c r="C19" s="8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</row>
    <row r="20" spans="1:21" ht="26.25" customHeight="1" x14ac:dyDescent="0.25">
      <c r="A20" s="17" t="s">
        <v>19</v>
      </c>
      <c r="B20" s="18" t="s">
        <v>32</v>
      </c>
      <c r="C20" s="8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</row>
    <row r="21" spans="1:21" ht="86.25" customHeight="1" x14ac:dyDescent="0.25">
      <c r="A21" s="11" t="s">
        <v>33</v>
      </c>
      <c r="B21" s="12" t="s">
        <v>34</v>
      </c>
      <c r="C21" s="88"/>
      <c r="D21" s="13"/>
      <c r="E21" s="13"/>
      <c r="F21" s="13"/>
      <c r="G21" s="14">
        <f t="shared" ref="G21:R21" si="3">G23+G24+G51+G52+G53</f>
        <v>36110.860000000008</v>
      </c>
      <c r="H21" s="14">
        <f t="shared" si="3"/>
        <v>27161.399999999998</v>
      </c>
      <c r="I21" s="14">
        <f t="shared" si="3"/>
        <v>8658.1099999999988</v>
      </c>
      <c r="J21" s="14">
        <f t="shared" si="3"/>
        <v>291.35000000000002</v>
      </c>
      <c r="K21" s="14">
        <f t="shared" si="3"/>
        <v>35810.01</v>
      </c>
      <c r="L21" s="14">
        <f t="shared" si="3"/>
        <v>27070.229999999996</v>
      </c>
      <c r="M21" s="14">
        <f t="shared" si="3"/>
        <v>8449.0199999999986</v>
      </c>
      <c r="N21" s="14">
        <f t="shared" si="3"/>
        <v>290.76</v>
      </c>
      <c r="O21" s="14">
        <f t="shared" si="3"/>
        <v>35810.01</v>
      </c>
      <c r="P21" s="14">
        <f t="shared" si="3"/>
        <v>27070.229999999996</v>
      </c>
      <c r="Q21" s="14">
        <f t="shared" si="3"/>
        <v>8449.0199999999986</v>
      </c>
      <c r="R21" s="14">
        <f t="shared" si="3"/>
        <v>290.76</v>
      </c>
      <c r="S21" s="13"/>
      <c r="T21" s="13"/>
      <c r="U21" s="13"/>
    </row>
    <row r="22" spans="1:21" ht="15" customHeight="1" x14ac:dyDescent="0.25">
      <c r="A22" s="5" t="s">
        <v>33</v>
      </c>
      <c r="B22" s="15" t="s">
        <v>21</v>
      </c>
      <c r="C22" s="80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</row>
    <row r="23" spans="1:21" ht="28.5" x14ac:dyDescent="0.25">
      <c r="A23" s="17" t="s">
        <v>33</v>
      </c>
      <c r="B23" s="18" t="s">
        <v>35</v>
      </c>
      <c r="C23" s="8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</row>
    <row r="24" spans="1:21" ht="34.5" customHeight="1" x14ac:dyDescent="0.25">
      <c r="A24" s="17" t="s">
        <v>33</v>
      </c>
      <c r="B24" s="18" t="s">
        <v>36</v>
      </c>
      <c r="C24" s="89"/>
      <c r="D24" s="19"/>
      <c r="E24" s="19"/>
      <c r="F24" s="19"/>
      <c r="G24" s="20">
        <f t="shared" ref="G24:R24" si="4">G26+G27+G28+G29+G30+G31+G32+G33+G34+G35+G36+G37+G38+G39+G40+G41+G42+G43+G44+G45+G46+G47</f>
        <v>36110.860000000008</v>
      </c>
      <c r="H24" s="20">
        <f t="shared" si="4"/>
        <v>27161.399999999998</v>
      </c>
      <c r="I24" s="20">
        <f t="shared" si="4"/>
        <v>8658.1099999999988</v>
      </c>
      <c r="J24" s="20">
        <f t="shared" si="4"/>
        <v>291.35000000000002</v>
      </c>
      <c r="K24" s="20">
        <f t="shared" si="4"/>
        <v>35810.01</v>
      </c>
      <c r="L24" s="20">
        <f t="shared" si="4"/>
        <v>27070.229999999996</v>
      </c>
      <c r="M24" s="20">
        <f t="shared" si="4"/>
        <v>8449.0199999999986</v>
      </c>
      <c r="N24" s="20">
        <f t="shared" si="4"/>
        <v>290.76</v>
      </c>
      <c r="O24" s="20">
        <f t="shared" si="4"/>
        <v>35810.01</v>
      </c>
      <c r="P24" s="20">
        <f t="shared" si="4"/>
        <v>27070.229999999996</v>
      </c>
      <c r="Q24" s="20">
        <f t="shared" si="4"/>
        <v>8449.0199999999986</v>
      </c>
      <c r="R24" s="20">
        <f t="shared" si="4"/>
        <v>290.76</v>
      </c>
      <c r="S24" s="19"/>
      <c r="T24" s="19"/>
      <c r="U24" s="19"/>
    </row>
    <row r="25" spans="1:21" ht="19.5" customHeight="1" x14ac:dyDescent="0.25">
      <c r="A25" s="5" t="s">
        <v>33</v>
      </c>
      <c r="B25" s="23" t="s">
        <v>23</v>
      </c>
      <c r="C25" s="80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</row>
    <row r="26" spans="1:21" ht="92.25" customHeight="1" x14ac:dyDescent="0.25">
      <c r="A26" s="5" t="s">
        <v>33</v>
      </c>
      <c r="B26" s="24" t="s">
        <v>37</v>
      </c>
      <c r="C26" s="43" t="s">
        <v>358</v>
      </c>
      <c r="D26" s="53" t="s">
        <v>343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</row>
    <row r="27" spans="1:21" ht="75.75" customHeight="1" x14ac:dyDescent="0.25">
      <c r="A27" s="5" t="s">
        <v>33</v>
      </c>
      <c r="B27" s="24" t="s">
        <v>38</v>
      </c>
      <c r="C27" s="43" t="s">
        <v>358</v>
      </c>
      <c r="D27" s="53" t="s">
        <v>343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</row>
    <row r="28" spans="1:21" ht="103.5" customHeight="1" x14ac:dyDescent="0.25">
      <c r="A28" s="5" t="s">
        <v>33</v>
      </c>
      <c r="B28" s="24" t="s">
        <v>39</v>
      </c>
      <c r="C28" s="43" t="s">
        <v>435</v>
      </c>
      <c r="D28" s="53" t="s">
        <v>343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</row>
    <row r="29" spans="1:21" ht="76.5" customHeight="1" x14ac:dyDescent="0.25">
      <c r="A29" s="5" t="s">
        <v>33</v>
      </c>
      <c r="B29" s="24" t="s">
        <v>40</v>
      </c>
      <c r="C29" s="92"/>
      <c r="D29" s="53" t="s">
        <v>359</v>
      </c>
      <c r="E29" s="42"/>
      <c r="F29" s="52" t="s">
        <v>443</v>
      </c>
      <c r="G29" s="46">
        <v>2500.16</v>
      </c>
      <c r="H29" s="44">
        <v>0</v>
      </c>
      <c r="I29" s="47">
        <v>2475</v>
      </c>
      <c r="J29" s="48">
        <v>25.16</v>
      </c>
      <c r="K29" s="49">
        <v>2500.16</v>
      </c>
      <c r="L29" s="44">
        <v>0</v>
      </c>
      <c r="M29" s="49">
        <v>2475</v>
      </c>
      <c r="N29" s="42">
        <v>25.16</v>
      </c>
      <c r="O29" s="49">
        <v>2500.16</v>
      </c>
      <c r="P29" s="44">
        <v>0</v>
      </c>
      <c r="Q29" s="49">
        <v>2475</v>
      </c>
      <c r="R29" s="42">
        <v>25.16</v>
      </c>
      <c r="S29" s="16"/>
      <c r="T29" s="42" t="s">
        <v>360</v>
      </c>
      <c r="U29" s="42" t="s">
        <v>360</v>
      </c>
    </row>
    <row r="30" spans="1:21" ht="51.75" customHeight="1" x14ac:dyDescent="0.25">
      <c r="A30" s="5" t="s">
        <v>33</v>
      </c>
      <c r="B30" s="24" t="s">
        <v>41</v>
      </c>
      <c r="C30" s="42" t="s">
        <v>357</v>
      </c>
      <c r="D30" s="66"/>
      <c r="E30" s="16"/>
      <c r="F30" s="52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</row>
    <row r="31" spans="1:21" ht="51.75" customHeight="1" x14ac:dyDescent="0.25">
      <c r="A31" s="25" t="s">
        <v>33</v>
      </c>
      <c r="B31" s="26" t="s">
        <v>42</v>
      </c>
      <c r="C31" s="42" t="s">
        <v>357</v>
      </c>
      <c r="D31" s="66"/>
      <c r="E31" s="16"/>
      <c r="F31" s="52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</row>
    <row r="32" spans="1:21" ht="72.75" customHeight="1" x14ac:dyDescent="0.25">
      <c r="A32" s="27" t="s">
        <v>33</v>
      </c>
      <c r="B32" s="28" t="s">
        <v>43</v>
      </c>
      <c r="C32" s="43" t="s">
        <v>361</v>
      </c>
      <c r="D32" s="53" t="s">
        <v>343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</row>
    <row r="33" spans="1:21" ht="75.75" customHeight="1" x14ac:dyDescent="0.25">
      <c r="A33" s="27" t="s">
        <v>33</v>
      </c>
      <c r="B33" s="28" t="s">
        <v>44</v>
      </c>
      <c r="C33" s="43" t="s">
        <v>361</v>
      </c>
      <c r="D33" s="53" t="s">
        <v>343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</row>
    <row r="34" spans="1:21" ht="101.25" customHeight="1" x14ac:dyDescent="0.25">
      <c r="A34" s="5" t="s">
        <v>33</v>
      </c>
      <c r="B34" s="24" t="s">
        <v>45</v>
      </c>
      <c r="C34" s="80"/>
      <c r="D34" s="42" t="s">
        <v>359</v>
      </c>
      <c r="E34" s="52"/>
      <c r="F34" s="52" t="s">
        <v>428</v>
      </c>
      <c r="G34" s="50">
        <v>3736.55</v>
      </c>
      <c r="H34" s="50">
        <v>3514.19</v>
      </c>
      <c r="I34" s="48">
        <v>184.96</v>
      </c>
      <c r="J34" s="44">
        <v>37.4</v>
      </c>
      <c r="K34" s="49">
        <v>3736.55</v>
      </c>
      <c r="L34" s="49">
        <v>3514.19</v>
      </c>
      <c r="M34" s="42">
        <v>184.96</v>
      </c>
      <c r="N34" s="42">
        <v>37.4</v>
      </c>
      <c r="O34" s="49">
        <v>3736.55</v>
      </c>
      <c r="P34" s="49">
        <v>3514.19</v>
      </c>
      <c r="Q34" s="42">
        <v>184.96</v>
      </c>
      <c r="R34" s="42">
        <v>37.4</v>
      </c>
      <c r="S34" s="16"/>
      <c r="T34" s="42" t="s">
        <v>362</v>
      </c>
      <c r="U34" s="42" t="s">
        <v>362</v>
      </c>
    </row>
    <row r="35" spans="1:21" ht="112.5" customHeight="1" x14ac:dyDescent="0.25">
      <c r="A35" s="5" t="s">
        <v>33</v>
      </c>
      <c r="B35" s="26" t="s">
        <v>46</v>
      </c>
      <c r="C35" s="80"/>
      <c r="D35" s="53" t="s">
        <v>359</v>
      </c>
      <c r="E35" s="52"/>
      <c r="F35" s="52" t="s">
        <v>428</v>
      </c>
      <c r="G35" s="50">
        <v>1818.21</v>
      </c>
      <c r="H35" s="44">
        <v>0</v>
      </c>
      <c r="I35" s="48">
        <v>1800</v>
      </c>
      <c r="J35" s="48">
        <v>18.21</v>
      </c>
      <c r="K35" s="46">
        <v>1818.21</v>
      </c>
      <c r="L35" s="44">
        <v>0</v>
      </c>
      <c r="M35" s="46">
        <v>1800</v>
      </c>
      <c r="N35" s="46">
        <v>18.21</v>
      </c>
      <c r="O35" s="46">
        <v>1818.21</v>
      </c>
      <c r="P35" s="44">
        <v>0</v>
      </c>
      <c r="Q35" s="46">
        <v>1800</v>
      </c>
      <c r="R35" s="46">
        <v>18.21</v>
      </c>
      <c r="S35" s="16"/>
      <c r="T35" s="42" t="s">
        <v>362</v>
      </c>
      <c r="U35" s="42" t="s">
        <v>362</v>
      </c>
    </row>
    <row r="36" spans="1:21" ht="102" customHeight="1" x14ac:dyDescent="0.25">
      <c r="A36" s="27"/>
      <c r="B36" s="26" t="s">
        <v>47</v>
      </c>
      <c r="C36" s="80"/>
      <c r="D36" s="53" t="s">
        <v>328</v>
      </c>
      <c r="E36" s="51"/>
      <c r="F36" s="52" t="s">
        <v>429</v>
      </c>
      <c r="G36" s="46">
        <v>19661.77</v>
      </c>
      <c r="H36" s="46">
        <v>19661.77</v>
      </c>
      <c r="I36" s="44">
        <v>0</v>
      </c>
      <c r="J36" s="44">
        <v>0</v>
      </c>
      <c r="K36" s="46">
        <v>19570.599999999999</v>
      </c>
      <c r="L36" s="46">
        <v>19570.599999999999</v>
      </c>
      <c r="M36" s="44">
        <v>0</v>
      </c>
      <c r="N36" s="44">
        <v>0</v>
      </c>
      <c r="O36" s="46">
        <v>19570.599999999999</v>
      </c>
      <c r="P36" s="46">
        <v>19570.599999999999</v>
      </c>
      <c r="Q36" s="44">
        <v>0</v>
      </c>
      <c r="R36" s="44">
        <v>0</v>
      </c>
      <c r="S36" s="16"/>
      <c r="T36" s="43" t="s">
        <v>363</v>
      </c>
      <c r="U36" s="43" t="s">
        <v>363</v>
      </c>
    </row>
    <row r="37" spans="1:21" ht="162.75" customHeight="1" x14ac:dyDescent="0.25">
      <c r="A37" s="5" t="s">
        <v>33</v>
      </c>
      <c r="B37" s="24" t="s">
        <v>48</v>
      </c>
      <c r="C37" s="80"/>
      <c r="D37" s="53" t="s">
        <v>328</v>
      </c>
      <c r="E37" s="16"/>
      <c r="F37" s="52" t="s">
        <v>364</v>
      </c>
      <c r="G37" s="46">
        <v>5788.26</v>
      </c>
      <c r="H37" s="46">
        <v>3985.44</v>
      </c>
      <c r="I37" s="46">
        <v>1796.52</v>
      </c>
      <c r="J37" s="42">
        <v>6.3</v>
      </c>
      <c r="K37" s="46">
        <v>5619</v>
      </c>
      <c r="L37" s="46">
        <v>3985.44</v>
      </c>
      <c r="M37" s="46">
        <v>1627.85</v>
      </c>
      <c r="N37" s="42">
        <v>5.71</v>
      </c>
      <c r="O37" s="46">
        <v>5619</v>
      </c>
      <c r="P37" s="46">
        <v>3985.44</v>
      </c>
      <c r="Q37" s="46">
        <v>1627.85</v>
      </c>
      <c r="R37" s="42">
        <v>5.71</v>
      </c>
      <c r="S37" s="16"/>
      <c r="T37" s="42" t="s">
        <v>365</v>
      </c>
      <c r="U37" s="42" t="s">
        <v>365</v>
      </c>
    </row>
    <row r="38" spans="1:21" s="2" customFormat="1" ht="105" x14ac:dyDescent="0.25">
      <c r="A38" s="5" t="s">
        <v>33</v>
      </c>
      <c r="B38" s="24" t="s">
        <v>49</v>
      </c>
      <c r="C38" s="52" t="s">
        <v>366</v>
      </c>
      <c r="D38" s="53" t="s">
        <v>343</v>
      </c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</row>
    <row r="39" spans="1:21" s="2" customFormat="1" ht="75.75" customHeight="1" x14ac:dyDescent="0.25">
      <c r="A39" s="5" t="s">
        <v>33</v>
      </c>
      <c r="B39" s="24" t="s">
        <v>50</v>
      </c>
      <c r="C39" s="52" t="s">
        <v>367</v>
      </c>
      <c r="D39" s="53" t="s">
        <v>343</v>
      </c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</row>
    <row r="40" spans="1:21" s="61" customFormat="1" ht="124.5" customHeight="1" x14ac:dyDescent="0.25">
      <c r="A40" s="62" t="s">
        <v>33</v>
      </c>
      <c r="B40" s="65" t="s">
        <v>51</v>
      </c>
      <c r="C40" s="52" t="s">
        <v>403</v>
      </c>
      <c r="D40" s="53" t="s">
        <v>343</v>
      </c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</row>
    <row r="41" spans="1:21" s="2" customFormat="1" ht="71.25" customHeight="1" x14ac:dyDescent="0.25">
      <c r="A41" s="5" t="s">
        <v>33</v>
      </c>
      <c r="B41" s="26" t="s">
        <v>52</v>
      </c>
      <c r="C41" s="53"/>
      <c r="D41" s="53" t="s">
        <v>328</v>
      </c>
      <c r="E41" s="52"/>
      <c r="F41" s="52" t="s">
        <v>430</v>
      </c>
      <c r="G41" s="53">
        <v>407.73</v>
      </c>
      <c r="H41" s="54">
        <v>0</v>
      </c>
      <c r="I41" s="53">
        <v>384.33</v>
      </c>
      <c r="J41" s="53">
        <v>23.4</v>
      </c>
      <c r="K41" s="53">
        <v>407.73</v>
      </c>
      <c r="L41" s="54">
        <v>0</v>
      </c>
      <c r="M41" s="53">
        <v>384.33</v>
      </c>
      <c r="N41" s="53">
        <v>23.4</v>
      </c>
      <c r="O41" s="53">
        <v>407.73</v>
      </c>
      <c r="P41" s="55">
        <v>0</v>
      </c>
      <c r="Q41" s="53">
        <v>384.33</v>
      </c>
      <c r="R41" s="53">
        <v>23.4</v>
      </c>
      <c r="S41" s="29"/>
      <c r="T41" s="53" t="s">
        <v>368</v>
      </c>
      <c r="U41" s="53" t="s">
        <v>368</v>
      </c>
    </row>
    <row r="42" spans="1:21" s="61" customFormat="1" ht="43.5" customHeight="1" x14ac:dyDescent="0.25">
      <c r="A42" s="62" t="s">
        <v>33</v>
      </c>
      <c r="B42" s="65" t="s">
        <v>53</v>
      </c>
      <c r="C42" s="52" t="s">
        <v>404</v>
      </c>
      <c r="D42" s="53" t="s">
        <v>343</v>
      </c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</row>
    <row r="43" spans="1:21" s="2" customFormat="1" ht="100.5" customHeight="1" x14ac:dyDescent="0.25">
      <c r="A43" s="5" t="s">
        <v>33</v>
      </c>
      <c r="B43" s="24" t="s">
        <v>54</v>
      </c>
      <c r="C43" s="52" t="s">
        <v>372</v>
      </c>
      <c r="D43" s="53" t="s">
        <v>343</v>
      </c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</row>
    <row r="44" spans="1:21" s="30" customFormat="1" ht="81.75" customHeight="1" x14ac:dyDescent="0.25">
      <c r="A44" s="5" t="s">
        <v>33</v>
      </c>
      <c r="B44" s="24" t="s">
        <v>55</v>
      </c>
      <c r="C44" s="52" t="s">
        <v>373</v>
      </c>
      <c r="D44" s="53" t="s">
        <v>343</v>
      </c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</row>
    <row r="45" spans="1:21" s="2" customFormat="1" ht="60" x14ac:dyDescent="0.25">
      <c r="A45" s="5" t="s">
        <v>33</v>
      </c>
      <c r="B45" s="24" t="s">
        <v>56</v>
      </c>
      <c r="C45" s="52" t="s">
        <v>374</v>
      </c>
      <c r="D45" s="53" t="s">
        <v>343</v>
      </c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</row>
    <row r="46" spans="1:21" s="2" customFormat="1" ht="206.25" customHeight="1" x14ac:dyDescent="0.25">
      <c r="A46" s="5" t="s">
        <v>33</v>
      </c>
      <c r="B46" s="24" t="s">
        <v>57</v>
      </c>
      <c r="C46" s="53"/>
      <c r="D46" s="53" t="s">
        <v>328</v>
      </c>
      <c r="E46" s="29"/>
      <c r="F46" s="52" t="s">
        <v>431</v>
      </c>
      <c r="G46" s="55">
        <v>393.29</v>
      </c>
      <c r="H46" s="54">
        <v>0</v>
      </c>
      <c r="I46" s="53">
        <v>392.9</v>
      </c>
      <c r="J46" s="53">
        <v>0.39</v>
      </c>
      <c r="K46" s="53">
        <v>352.87</v>
      </c>
      <c r="L46" s="54">
        <v>0</v>
      </c>
      <c r="M46" s="53">
        <v>352.48</v>
      </c>
      <c r="N46" s="53">
        <v>0.39</v>
      </c>
      <c r="O46" s="53">
        <v>352.87</v>
      </c>
      <c r="P46" s="54">
        <v>0</v>
      </c>
      <c r="Q46" s="53">
        <v>352.48</v>
      </c>
      <c r="R46" s="53">
        <v>0.39</v>
      </c>
      <c r="S46" s="29"/>
      <c r="T46" s="53" t="s">
        <v>369</v>
      </c>
      <c r="U46" s="53" t="s">
        <v>369</v>
      </c>
    </row>
    <row r="47" spans="1:21" s="2" customFormat="1" ht="108" customHeight="1" x14ac:dyDescent="0.25">
      <c r="A47" s="31" t="s">
        <v>33</v>
      </c>
      <c r="B47" s="32" t="s">
        <v>58</v>
      </c>
      <c r="C47" s="91"/>
      <c r="D47" s="33"/>
      <c r="E47" s="33"/>
      <c r="F47" s="33"/>
      <c r="G47" s="34">
        <f>G48+G49+G50</f>
        <v>1804.89</v>
      </c>
      <c r="H47" s="34">
        <f t="shared" ref="H47:R47" si="5">H48+H49+H50</f>
        <v>0</v>
      </c>
      <c r="I47" s="34">
        <f t="shared" si="5"/>
        <v>1624.4</v>
      </c>
      <c r="J47" s="34">
        <f t="shared" si="5"/>
        <v>180.49</v>
      </c>
      <c r="K47" s="34">
        <f t="shared" si="5"/>
        <v>1804.89</v>
      </c>
      <c r="L47" s="34">
        <f t="shared" si="5"/>
        <v>0</v>
      </c>
      <c r="M47" s="34">
        <f t="shared" si="5"/>
        <v>1624.4</v>
      </c>
      <c r="N47" s="34">
        <f t="shared" si="5"/>
        <v>180.49</v>
      </c>
      <c r="O47" s="34">
        <f t="shared" si="5"/>
        <v>1804.89</v>
      </c>
      <c r="P47" s="34">
        <f t="shared" si="5"/>
        <v>0</v>
      </c>
      <c r="Q47" s="34">
        <f t="shared" si="5"/>
        <v>1624.4</v>
      </c>
      <c r="R47" s="34">
        <f t="shared" si="5"/>
        <v>180.49</v>
      </c>
      <c r="S47" s="33"/>
      <c r="T47" s="71" t="s">
        <v>369</v>
      </c>
      <c r="U47" s="71" t="s">
        <v>369</v>
      </c>
    </row>
    <row r="48" spans="1:21" s="61" customFormat="1" ht="67.5" customHeight="1" x14ac:dyDescent="0.25">
      <c r="A48" s="62" t="s">
        <v>33</v>
      </c>
      <c r="B48" s="65" t="s">
        <v>59</v>
      </c>
      <c r="C48" s="53"/>
      <c r="D48" s="53" t="s">
        <v>328</v>
      </c>
      <c r="E48" s="66"/>
      <c r="F48" s="52" t="s">
        <v>405</v>
      </c>
      <c r="G48" s="55">
        <v>1804.89</v>
      </c>
      <c r="H48" s="55">
        <v>0</v>
      </c>
      <c r="I48" s="55">
        <v>1624.4</v>
      </c>
      <c r="J48" s="55">
        <v>180.49</v>
      </c>
      <c r="K48" s="55">
        <v>1804.89</v>
      </c>
      <c r="L48" s="55">
        <v>0</v>
      </c>
      <c r="M48" s="55">
        <v>1624.4</v>
      </c>
      <c r="N48" s="55">
        <v>180.49</v>
      </c>
      <c r="O48" s="55">
        <v>1804.89</v>
      </c>
      <c r="P48" s="55">
        <v>0</v>
      </c>
      <c r="Q48" s="55">
        <v>1624.4</v>
      </c>
      <c r="R48" s="55">
        <v>180.49</v>
      </c>
      <c r="S48" s="66"/>
      <c r="T48" s="53" t="s">
        <v>369</v>
      </c>
      <c r="U48" s="53" t="s">
        <v>369</v>
      </c>
    </row>
    <row r="49" spans="1:21" s="2" customFormat="1" ht="140.25" customHeight="1" x14ac:dyDescent="0.25">
      <c r="A49" s="5" t="s">
        <v>33</v>
      </c>
      <c r="B49" s="24" t="s">
        <v>60</v>
      </c>
      <c r="C49" s="52" t="s">
        <v>370</v>
      </c>
      <c r="D49" s="53" t="s">
        <v>343</v>
      </c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</row>
    <row r="50" spans="1:21" s="2" customFormat="1" ht="75.75" customHeight="1" x14ac:dyDescent="0.25">
      <c r="A50" s="5" t="s">
        <v>33</v>
      </c>
      <c r="B50" s="24" t="s">
        <v>61</v>
      </c>
      <c r="C50" s="52" t="s">
        <v>371</v>
      </c>
      <c r="D50" s="53" t="s">
        <v>343</v>
      </c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</row>
    <row r="51" spans="1:21" ht="36.75" customHeight="1" x14ac:dyDescent="0.25">
      <c r="A51" s="17" t="s">
        <v>33</v>
      </c>
      <c r="B51" s="18" t="s">
        <v>62</v>
      </c>
      <c r="C51" s="8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</row>
    <row r="52" spans="1:21" ht="43.5" customHeight="1" x14ac:dyDescent="0.25">
      <c r="A52" s="17" t="s">
        <v>33</v>
      </c>
      <c r="B52" s="18" t="s">
        <v>63</v>
      </c>
      <c r="C52" s="8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</row>
    <row r="53" spans="1:21" ht="42.75" x14ac:dyDescent="0.25">
      <c r="A53" s="17" t="s">
        <v>33</v>
      </c>
      <c r="B53" s="18" t="s">
        <v>64</v>
      </c>
      <c r="C53" s="8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</row>
    <row r="54" spans="1:21" ht="97.5" customHeight="1" x14ac:dyDescent="0.25">
      <c r="A54" s="11" t="s">
        <v>65</v>
      </c>
      <c r="B54" s="12" t="s">
        <v>66</v>
      </c>
      <c r="C54" s="88"/>
      <c r="D54" s="13"/>
      <c r="E54" s="13"/>
      <c r="F54" s="13"/>
      <c r="G54" s="14">
        <f>G56+G57+G58+G59+G60+G61</f>
        <v>0</v>
      </c>
      <c r="H54" s="14">
        <f t="shared" ref="H54:R54" si="6">H56+H57+H58+H59+H60+H61</f>
        <v>0</v>
      </c>
      <c r="I54" s="14">
        <f t="shared" si="6"/>
        <v>0</v>
      </c>
      <c r="J54" s="14">
        <f t="shared" si="6"/>
        <v>0</v>
      </c>
      <c r="K54" s="14">
        <f t="shared" si="6"/>
        <v>0</v>
      </c>
      <c r="L54" s="14">
        <f t="shared" si="6"/>
        <v>0</v>
      </c>
      <c r="M54" s="14">
        <f t="shared" si="6"/>
        <v>0</v>
      </c>
      <c r="N54" s="14">
        <f t="shared" si="6"/>
        <v>0</v>
      </c>
      <c r="O54" s="14">
        <f t="shared" si="6"/>
        <v>0</v>
      </c>
      <c r="P54" s="14">
        <f t="shared" si="6"/>
        <v>0</v>
      </c>
      <c r="Q54" s="14">
        <f t="shared" si="6"/>
        <v>0</v>
      </c>
      <c r="R54" s="14">
        <f t="shared" si="6"/>
        <v>0</v>
      </c>
      <c r="S54" s="13"/>
      <c r="T54" s="13"/>
      <c r="U54" s="13"/>
    </row>
    <row r="55" spans="1:21" ht="15" customHeight="1" x14ac:dyDescent="0.25">
      <c r="A55" s="5" t="s">
        <v>65</v>
      </c>
      <c r="B55" s="15" t="s">
        <v>21</v>
      </c>
      <c r="C55" s="80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</row>
    <row r="56" spans="1:21" ht="50.25" customHeight="1" x14ac:dyDescent="0.25">
      <c r="A56" s="17" t="s">
        <v>65</v>
      </c>
      <c r="B56" s="18" t="s">
        <v>67</v>
      </c>
      <c r="C56" s="8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</row>
    <row r="57" spans="1:21" ht="44.25" customHeight="1" x14ac:dyDescent="0.25">
      <c r="A57" s="17" t="s">
        <v>65</v>
      </c>
      <c r="B57" s="18" t="s">
        <v>68</v>
      </c>
      <c r="C57" s="8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</row>
    <row r="58" spans="1:21" x14ac:dyDescent="0.25">
      <c r="A58" s="17" t="s">
        <v>65</v>
      </c>
      <c r="B58" s="18" t="s">
        <v>69</v>
      </c>
      <c r="C58" s="8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</row>
    <row r="59" spans="1:21" ht="54" customHeight="1" x14ac:dyDescent="0.25">
      <c r="A59" s="17" t="s">
        <v>65</v>
      </c>
      <c r="B59" s="18" t="s">
        <v>70</v>
      </c>
      <c r="C59" s="8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</row>
    <row r="60" spans="1:21" ht="38.25" customHeight="1" x14ac:dyDescent="0.25">
      <c r="A60" s="17" t="s">
        <v>65</v>
      </c>
      <c r="B60" s="18" t="s">
        <v>71</v>
      </c>
      <c r="C60" s="8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</row>
    <row r="61" spans="1:21" ht="65.25" customHeight="1" x14ac:dyDescent="0.25">
      <c r="A61" s="17" t="s">
        <v>65</v>
      </c>
      <c r="B61" s="18" t="s">
        <v>72</v>
      </c>
      <c r="C61" s="8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</row>
    <row r="62" spans="1:21" ht="112.5" customHeight="1" x14ac:dyDescent="0.25">
      <c r="A62" s="11" t="s">
        <v>73</v>
      </c>
      <c r="B62" s="12" t="s">
        <v>74</v>
      </c>
      <c r="C62" s="88"/>
      <c r="D62" s="13"/>
      <c r="E62" s="13"/>
      <c r="F62" s="13"/>
      <c r="G62" s="14">
        <f>G64+G69+G74+G75+G76</f>
        <v>8044.55</v>
      </c>
      <c r="H62" s="14">
        <f t="shared" ref="H62:R62" si="7">H64+H69+H74+H75+H76</f>
        <v>0</v>
      </c>
      <c r="I62" s="14">
        <f t="shared" si="7"/>
        <v>7956.7</v>
      </c>
      <c r="J62" s="14">
        <f t="shared" si="7"/>
        <v>87.85</v>
      </c>
      <c r="K62" s="14">
        <f t="shared" si="7"/>
        <v>8044.51</v>
      </c>
      <c r="L62" s="14">
        <f t="shared" si="7"/>
        <v>0</v>
      </c>
      <c r="M62" s="14">
        <f t="shared" si="7"/>
        <v>7956.66</v>
      </c>
      <c r="N62" s="14">
        <f t="shared" si="7"/>
        <v>87.85</v>
      </c>
      <c r="O62" s="14">
        <f t="shared" si="7"/>
        <v>8044.51</v>
      </c>
      <c r="P62" s="14">
        <f t="shared" si="7"/>
        <v>0</v>
      </c>
      <c r="Q62" s="14">
        <f t="shared" si="7"/>
        <v>7956.66</v>
      </c>
      <c r="R62" s="14">
        <f t="shared" si="7"/>
        <v>87.85</v>
      </c>
      <c r="S62" s="13"/>
      <c r="T62" s="13"/>
      <c r="U62" s="13"/>
    </row>
    <row r="63" spans="1:21" ht="15" customHeight="1" x14ac:dyDescent="0.25">
      <c r="A63" s="5" t="s">
        <v>73</v>
      </c>
      <c r="B63" s="15" t="s">
        <v>21</v>
      </c>
      <c r="C63" s="80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</row>
    <row r="64" spans="1:21" ht="64.5" customHeight="1" x14ac:dyDescent="0.25">
      <c r="A64" s="17" t="s">
        <v>73</v>
      </c>
      <c r="B64" s="18" t="s">
        <v>75</v>
      </c>
      <c r="C64" s="89"/>
      <c r="D64" s="19"/>
      <c r="E64" s="19"/>
      <c r="F64" s="19"/>
      <c r="G64" s="20">
        <f>G66+G67+G68</f>
        <v>7969.35</v>
      </c>
      <c r="H64" s="20">
        <f t="shared" ref="H64:R64" si="8">H66+H67+H68</f>
        <v>0</v>
      </c>
      <c r="I64" s="20">
        <f t="shared" si="8"/>
        <v>7881.5</v>
      </c>
      <c r="J64" s="20">
        <f t="shared" si="8"/>
        <v>87.85</v>
      </c>
      <c r="K64" s="20">
        <f t="shared" si="8"/>
        <v>7969.35</v>
      </c>
      <c r="L64" s="20">
        <f t="shared" si="8"/>
        <v>0</v>
      </c>
      <c r="M64" s="20">
        <f t="shared" si="8"/>
        <v>7881.5</v>
      </c>
      <c r="N64" s="20">
        <f t="shared" si="8"/>
        <v>87.85</v>
      </c>
      <c r="O64" s="20">
        <f t="shared" si="8"/>
        <v>7969.35</v>
      </c>
      <c r="P64" s="20">
        <f t="shared" si="8"/>
        <v>0</v>
      </c>
      <c r="Q64" s="20">
        <f t="shared" si="8"/>
        <v>7881.5</v>
      </c>
      <c r="R64" s="20">
        <f t="shared" si="8"/>
        <v>87.85</v>
      </c>
      <c r="S64" s="19"/>
      <c r="T64" s="19"/>
      <c r="U64" s="19"/>
    </row>
    <row r="65" spans="1:21" ht="18" customHeight="1" x14ac:dyDescent="0.25">
      <c r="A65" s="5" t="s">
        <v>73</v>
      </c>
      <c r="B65" s="23" t="s">
        <v>23</v>
      </c>
      <c r="C65" s="80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</row>
    <row r="66" spans="1:21" s="2" customFormat="1" ht="205.5" customHeight="1" x14ac:dyDescent="0.25">
      <c r="A66" s="5" t="s">
        <v>73</v>
      </c>
      <c r="B66" s="24" t="s">
        <v>76</v>
      </c>
      <c r="C66" s="53"/>
      <c r="D66" s="53" t="s">
        <v>375</v>
      </c>
      <c r="E66" s="29"/>
      <c r="F66" s="52" t="s">
        <v>396</v>
      </c>
      <c r="G66" s="55">
        <f>I66+J66</f>
        <v>7969.35</v>
      </c>
      <c r="H66" s="53">
        <v>0</v>
      </c>
      <c r="I66" s="55">
        <v>7881.5</v>
      </c>
      <c r="J66" s="53">
        <v>87.85</v>
      </c>
      <c r="K66" s="53">
        <f>SUM(L66:N66)</f>
        <v>7969.35</v>
      </c>
      <c r="L66" s="53">
        <v>0</v>
      </c>
      <c r="M66" s="55">
        <v>7881.5</v>
      </c>
      <c r="N66" s="53">
        <v>87.85</v>
      </c>
      <c r="O66" s="53">
        <f>SUM(P66:R66)</f>
        <v>7969.35</v>
      </c>
      <c r="P66" s="53">
        <v>0</v>
      </c>
      <c r="Q66" s="55">
        <v>7881.5</v>
      </c>
      <c r="R66" s="53">
        <v>87.85</v>
      </c>
      <c r="S66" s="58"/>
      <c r="T66" s="21" t="s">
        <v>376</v>
      </c>
      <c r="U66" s="15" t="s">
        <v>445</v>
      </c>
    </row>
    <row r="67" spans="1:21" s="2" customFormat="1" ht="81" customHeight="1" x14ac:dyDescent="0.25">
      <c r="A67" s="5" t="s">
        <v>73</v>
      </c>
      <c r="B67" s="24" t="s">
        <v>77</v>
      </c>
      <c r="C67" s="53" t="s">
        <v>377</v>
      </c>
      <c r="D67" s="53" t="s">
        <v>378</v>
      </c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</row>
    <row r="68" spans="1:21" s="2" customFormat="1" ht="81" customHeight="1" x14ac:dyDescent="0.25">
      <c r="A68" s="5" t="s">
        <v>73</v>
      </c>
      <c r="B68" s="24" t="s">
        <v>78</v>
      </c>
      <c r="C68" s="53" t="s">
        <v>377</v>
      </c>
      <c r="D68" s="53" t="s">
        <v>378</v>
      </c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</row>
    <row r="69" spans="1:21" x14ac:dyDescent="0.25">
      <c r="A69" s="17" t="s">
        <v>73</v>
      </c>
      <c r="B69" s="35" t="s">
        <v>79</v>
      </c>
      <c r="C69" s="89"/>
      <c r="D69" s="19"/>
      <c r="E69" s="19"/>
      <c r="F69" s="19"/>
      <c r="G69" s="20">
        <f>G71+G72+G73</f>
        <v>0</v>
      </c>
      <c r="H69" s="20">
        <f t="shared" ref="H69:R69" si="9">H71+H72+H73</f>
        <v>0</v>
      </c>
      <c r="I69" s="20">
        <f t="shared" si="9"/>
        <v>0</v>
      </c>
      <c r="J69" s="20">
        <f t="shared" si="9"/>
        <v>0</v>
      </c>
      <c r="K69" s="20">
        <f t="shared" si="9"/>
        <v>0</v>
      </c>
      <c r="L69" s="20">
        <f t="shared" si="9"/>
        <v>0</v>
      </c>
      <c r="M69" s="20">
        <f t="shared" si="9"/>
        <v>0</v>
      </c>
      <c r="N69" s="20">
        <f t="shared" si="9"/>
        <v>0</v>
      </c>
      <c r="O69" s="20">
        <f t="shared" si="9"/>
        <v>0</v>
      </c>
      <c r="P69" s="20">
        <f t="shared" si="9"/>
        <v>0</v>
      </c>
      <c r="Q69" s="20">
        <f t="shared" si="9"/>
        <v>0</v>
      </c>
      <c r="R69" s="20">
        <f t="shared" si="9"/>
        <v>0</v>
      </c>
      <c r="S69" s="19"/>
      <c r="T69" s="19"/>
      <c r="U69" s="19"/>
    </row>
    <row r="70" spans="1:21" ht="21" customHeight="1" x14ac:dyDescent="0.25">
      <c r="A70" s="5" t="s">
        <v>73</v>
      </c>
      <c r="B70" s="23" t="s">
        <v>23</v>
      </c>
      <c r="C70" s="80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</row>
    <row r="71" spans="1:21" s="2" customFormat="1" ht="99" customHeight="1" x14ac:dyDescent="0.25">
      <c r="A71" s="5" t="s">
        <v>73</v>
      </c>
      <c r="B71" s="24" t="s">
        <v>80</v>
      </c>
      <c r="C71" s="52" t="s">
        <v>379</v>
      </c>
      <c r="D71" s="53" t="s">
        <v>378</v>
      </c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</row>
    <row r="72" spans="1:21" s="2" customFormat="1" ht="45" x14ac:dyDescent="0.25">
      <c r="A72" s="5" t="s">
        <v>73</v>
      </c>
      <c r="B72" s="24" t="s">
        <v>81</v>
      </c>
      <c r="C72" s="52" t="s">
        <v>379</v>
      </c>
      <c r="D72" s="53" t="s">
        <v>378</v>
      </c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</row>
    <row r="73" spans="1:21" s="2" customFormat="1" ht="90" x14ac:dyDescent="0.25">
      <c r="A73" s="25" t="s">
        <v>73</v>
      </c>
      <c r="B73" s="26" t="s">
        <v>82</v>
      </c>
      <c r="C73" s="52" t="s">
        <v>379</v>
      </c>
      <c r="D73" s="53" t="s">
        <v>378</v>
      </c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</row>
    <row r="74" spans="1:21" ht="28.5" x14ac:dyDescent="0.25">
      <c r="A74" s="17" t="s">
        <v>73</v>
      </c>
      <c r="B74" s="18" t="s">
        <v>83</v>
      </c>
      <c r="C74" s="8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</row>
    <row r="75" spans="1:21" ht="42.75" x14ac:dyDescent="0.25">
      <c r="A75" s="17" t="s">
        <v>73</v>
      </c>
      <c r="B75" s="18" t="s">
        <v>84</v>
      </c>
      <c r="C75" s="8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</row>
    <row r="76" spans="1:21" ht="42.75" x14ac:dyDescent="0.25">
      <c r="A76" s="17" t="s">
        <v>73</v>
      </c>
      <c r="B76" s="18" t="s">
        <v>85</v>
      </c>
      <c r="C76" s="89"/>
      <c r="D76" s="19"/>
      <c r="E76" s="19"/>
      <c r="F76" s="19"/>
      <c r="G76" s="20">
        <f>G78+G79+G80</f>
        <v>75.2</v>
      </c>
      <c r="H76" s="20">
        <f t="shared" ref="H76:R76" si="10">H78+H79+H80</f>
        <v>0</v>
      </c>
      <c r="I76" s="20">
        <f t="shared" si="10"/>
        <v>75.2</v>
      </c>
      <c r="J76" s="20">
        <f t="shared" si="10"/>
        <v>0</v>
      </c>
      <c r="K76" s="20">
        <f t="shared" si="10"/>
        <v>75.16</v>
      </c>
      <c r="L76" s="20">
        <f t="shared" si="10"/>
        <v>0</v>
      </c>
      <c r="M76" s="20">
        <f t="shared" si="10"/>
        <v>75.16</v>
      </c>
      <c r="N76" s="20">
        <f t="shared" si="10"/>
        <v>0</v>
      </c>
      <c r="O76" s="20">
        <f t="shared" si="10"/>
        <v>75.16</v>
      </c>
      <c r="P76" s="20">
        <f t="shared" si="10"/>
        <v>0</v>
      </c>
      <c r="Q76" s="20">
        <f t="shared" si="10"/>
        <v>75.16</v>
      </c>
      <c r="R76" s="20">
        <f t="shared" si="10"/>
        <v>0</v>
      </c>
      <c r="S76" s="19"/>
      <c r="T76" s="19"/>
      <c r="U76" s="19"/>
    </row>
    <row r="77" spans="1:21" ht="17.25" customHeight="1" x14ac:dyDescent="0.25">
      <c r="A77" s="5" t="s">
        <v>73</v>
      </c>
      <c r="B77" s="23" t="s">
        <v>23</v>
      </c>
      <c r="C77" s="80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</row>
    <row r="78" spans="1:21" s="2" customFormat="1" ht="141" customHeight="1" x14ac:dyDescent="0.25">
      <c r="A78" s="56" t="s">
        <v>73</v>
      </c>
      <c r="B78" s="21" t="s">
        <v>86</v>
      </c>
      <c r="C78" s="52" t="s">
        <v>447</v>
      </c>
      <c r="D78" s="53" t="s">
        <v>343</v>
      </c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</row>
    <row r="79" spans="1:21" s="2" customFormat="1" ht="265.5" customHeight="1" x14ac:dyDescent="0.25">
      <c r="A79" s="56" t="s">
        <v>73</v>
      </c>
      <c r="B79" s="21" t="s">
        <v>87</v>
      </c>
      <c r="C79" s="53"/>
      <c r="D79" s="53" t="s">
        <v>375</v>
      </c>
      <c r="E79" s="29"/>
      <c r="F79" s="52" t="s">
        <v>426</v>
      </c>
      <c r="G79" s="66">
        <v>75.2</v>
      </c>
      <c r="H79" s="29">
        <v>0</v>
      </c>
      <c r="I79" s="29">
        <v>75.2</v>
      </c>
      <c r="J79" s="29">
        <v>0</v>
      </c>
      <c r="K79" s="29">
        <v>75.16</v>
      </c>
      <c r="L79" s="29">
        <v>0</v>
      </c>
      <c r="M79" s="29">
        <v>75.16</v>
      </c>
      <c r="N79" s="29">
        <v>0</v>
      </c>
      <c r="O79" s="29">
        <v>75.16</v>
      </c>
      <c r="P79" s="29">
        <v>0</v>
      </c>
      <c r="Q79" s="29">
        <v>75.16</v>
      </c>
      <c r="R79" s="29">
        <v>0</v>
      </c>
      <c r="S79" s="43" t="s">
        <v>380</v>
      </c>
      <c r="T79" s="21" t="s">
        <v>381</v>
      </c>
      <c r="U79" s="21" t="s">
        <v>382</v>
      </c>
    </row>
    <row r="80" spans="1:21" s="2" customFormat="1" ht="155.25" customHeight="1" x14ac:dyDescent="0.25">
      <c r="A80" s="56" t="s">
        <v>73</v>
      </c>
      <c r="B80" s="21" t="s">
        <v>88</v>
      </c>
      <c r="C80" s="52" t="s">
        <v>447</v>
      </c>
      <c r="D80" s="53" t="s">
        <v>343</v>
      </c>
      <c r="E80" s="29"/>
      <c r="F80" s="21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1"/>
      <c r="T80" s="21"/>
      <c r="U80" s="21"/>
    </row>
    <row r="81" spans="1:21" ht="114" customHeight="1" x14ac:dyDescent="0.25">
      <c r="A81" s="11" t="s">
        <v>89</v>
      </c>
      <c r="B81" s="12" t="s">
        <v>90</v>
      </c>
      <c r="C81" s="88"/>
      <c r="D81" s="13"/>
      <c r="E81" s="13"/>
      <c r="F81" s="13"/>
      <c r="G81" s="14">
        <f>G83+G89+G90</f>
        <v>1248.5</v>
      </c>
      <c r="H81" s="14">
        <f t="shared" ref="H81:R81" si="11">H83+H89+H90</f>
        <v>0</v>
      </c>
      <c r="I81" s="14">
        <f t="shared" si="11"/>
        <v>1186.0999999999999</v>
      </c>
      <c r="J81" s="14">
        <f t="shared" si="11"/>
        <v>62.4</v>
      </c>
      <c r="K81" s="14">
        <f t="shared" si="11"/>
        <v>1248.5</v>
      </c>
      <c r="L81" s="14">
        <f t="shared" si="11"/>
        <v>0</v>
      </c>
      <c r="M81" s="14">
        <f t="shared" si="11"/>
        <v>1186.0999999999999</v>
      </c>
      <c r="N81" s="14">
        <f t="shared" si="11"/>
        <v>62.4</v>
      </c>
      <c r="O81" s="14">
        <f t="shared" si="11"/>
        <v>1215.5</v>
      </c>
      <c r="P81" s="14">
        <f t="shared" si="11"/>
        <v>0</v>
      </c>
      <c r="Q81" s="14">
        <f t="shared" si="11"/>
        <v>1153.0999999999999</v>
      </c>
      <c r="R81" s="14">
        <f t="shared" si="11"/>
        <v>62.4</v>
      </c>
      <c r="S81" s="13"/>
      <c r="T81" s="13"/>
      <c r="U81" s="13"/>
    </row>
    <row r="82" spans="1:21" ht="15" customHeight="1" x14ac:dyDescent="0.25">
      <c r="A82" s="5" t="s">
        <v>89</v>
      </c>
      <c r="B82" s="15" t="s">
        <v>21</v>
      </c>
      <c r="C82" s="80"/>
      <c r="D82" s="16"/>
      <c r="E82" s="16"/>
      <c r="F82" s="1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16"/>
      <c r="T82" s="16"/>
      <c r="U82" s="16"/>
    </row>
    <row r="83" spans="1:21" ht="28.5" x14ac:dyDescent="0.25">
      <c r="A83" s="17" t="s">
        <v>89</v>
      </c>
      <c r="B83" s="18" t="s">
        <v>91</v>
      </c>
      <c r="C83" s="89"/>
      <c r="D83" s="19"/>
      <c r="E83" s="19"/>
      <c r="F83" s="19"/>
      <c r="G83" s="20">
        <f>G85+G86+G87+G88</f>
        <v>1248.5</v>
      </c>
      <c r="H83" s="20">
        <f t="shared" ref="H83:R83" si="12">H85+H86+H87+H88</f>
        <v>0</v>
      </c>
      <c r="I83" s="20">
        <f t="shared" si="12"/>
        <v>1186.0999999999999</v>
      </c>
      <c r="J83" s="20">
        <f t="shared" si="12"/>
        <v>62.4</v>
      </c>
      <c r="K83" s="20">
        <f t="shared" si="12"/>
        <v>1248.5</v>
      </c>
      <c r="L83" s="20">
        <f t="shared" si="12"/>
        <v>0</v>
      </c>
      <c r="M83" s="20">
        <f t="shared" si="12"/>
        <v>1186.0999999999999</v>
      </c>
      <c r="N83" s="20">
        <f t="shared" si="12"/>
        <v>62.4</v>
      </c>
      <c r="O83" s="20">
        <f t="shared" si="12"/>
        <v>1215.5</v>
      </c>
      <c r="P83" s="20">
        <f t="shared" si="12"/>
        <v>0</v>
      </c>
      <c r="Q83" s="20">
        <f t="shared" si="12"/>
        <v>1153.0999999999999</v>
      </c>
      <c r="R83" s="20">
        <f t="shared" si="12"/>
        <v>62.4</v>
      </c>
      <c r="S83" s="19"/>
      <c r="T83" s="19"/>
      <c r="U83" s="19"/>
    </row>
    <row r="84" spans="1:21" ht="17.25" customHeight="1" x14ac:dyDescent="0.25">
      <c r="A84" s="5" t="s">
        <v>89</v>
      </c>
      <c r="B84" s="23" t="s">
        <v>23</v>
      </c>
      <c r="C84" s="80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</row>
    <row r="85" spans="1:21" ht="98.25" customHeight="1" x14ac:dyDescent="0.25">
      <c r="A85" s="5" t="s">
        <v>89</v>
      </c>
      <c r="B85" s="24" t="s">
        <v>92</v>
      </c>
      <c r="C85" s="80"/>
      <c r="D85" s="43" t="s">
        <v>328</v>
      </c>
      <c r="E85" s="3" t="s">
        <v>470</v>
      </c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</row>
    <row r="86" spans="1:21" s="2" customFormat="1" ht="300" x14ac:dyDescent="0.25">
      <c r="A86" s="5" t="s">
        <v>89</v>
      </c>
      <c r="B86" s="24" t="s">
        <v>93</v>
      </c>
      <c r="C86" s="90"/>
      <c r="D86" s="53" t="s">
        <v>328</v>
      </c>
      <c r="E86" s="53"/>
      <c r="F86" s="52" t="s">
        <v>444</v>
      </c>
      <c r="G86" s="72">
        <v>1248.5</v>
      </c>
      <c r="H86" s="73"/>
      <c r="I86" s="77">
        <v>1186.0999999999999</v>
      </c>
      <c r="J86" s="72">
        <v>62.4</v>
      </c>
      <c r="K86" s="74">
        <v>1248.5</v>
      </c>
      <c r="L86" s="75"/>
      <c r="M86" s="77">
        <v>1186.0999999999999</v>
      </c>
      <c r="N86" s="77">
        <v>62.4</v>
      </c>
      <c r="O86" s="76">
        <v>1215.5</v>
      </c>
      <c r="P86" s="73"/>
      <c r="Q86" s="74">
        <v>1153.0999999999999</v>
      </c>
      <c r="R86" s="77">
        <v>62.4</v>
      </c>
      <c r="S86" s="21" t="s">
        <v>394</v>
      </c>
      <c r="T86" s="21" t="s">
        <v>467</v>
      </c>
      <c r="U86" s="64" t="s">
        <v>466</v>
      </c>
    </row>
    <row r="87" spans="1:21" ht="60" x14ac:dyDescent="0.25">
      <c r="A87" s="5" t="s">
        <v>89</v>
      </c>
      <c r="B87" s="24" t="s">
        <v>94</v>
      </c>
      <c r="C87" s="52" t="s">
        <v>447</v>
      </c>
      <c r="D87" s="105" t="s">
        <v>343</v>
      </c>
      <c r="E87" s="93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</row>
    <row r="88" spans="1:21" ht="53.25" customHeight="1" x14ac:dyDescent="0.25">
      <c r="A88" s="5" t="s">
        <v>89</v>
      </c>
      <c r="B88" s="24" t="s">
        <v>95</v>
      </c>
      <c r="C88" s="52" t="s">
        <v>367</v>
      </c>
      <c r="D88" s="105" t="s">
        <v>343</v>
      </c>
      <c r="E88" s="94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</row>
    <row r="89" spans="1:21" x14ac:dyDescent="0.25">
      <c r="A89" s="17" t="s">
        <v>89</v>
      </c>
      <c r="B89" s="35" t="s">
        <v>96</v>
      </c>
      <c r="C89" s="8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</row>
    <row r="90" spans="1:21" ht="42.75" x14ac:dyDescent="0.25">
      <c r="A90" s="17" t="s">
        <v>89</v>
      </c>
      <c r="B90" s="18" t="s">
        <v>97</v>
      </c>
      <c r="C90" s="8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</row>
    <row r="91" spans="1:21" ht="99.75" customHeight="1" x14ac:dyDescent="0.25">
      <c r="A91" s="11" t="s">
        <v>98</v>
      </c>
      <c r="B91" s="12" t="s">
        <v>99</v>
      </c>
      <c r="C91" s="88"/>
      <c r="D91" s="13"/>
      <c r="E91" s="13"/>
      <c r="F91" s="13"/>
      <c r="G91" s="14">
        <f>G93+G97+G100+G101+G106+G107+G108+G109</f>
        <v>10573.9</v>
      </c>
      <c r="H91" s="14">
        <f t="shared" ref="H91:R91" si="13">H93+H97+H100+H101+H106+H107+H108+H109</f>
        <v>0</v>
      </c>
      <c r="I91" s="14">
        <f t="shared" si="13"/>
        <v>10423.4</v>
      </c>
      <c r="J91" s="14">
        <f t="shared" si="13"/>
        <v>150.5</v>
      </c>
      <c r="K91" s="14">
        <f t="shared" si="13"/>
        <v>9591.17</v>
      </c>
      <c r="L91" s="14">
        <f t="shared" si="13"/>
        <v>0</v>
      </c>
      <c r="M91" s="14">
        <f t="shared" si="13"/>
        <v>9461.1299999999992</v>
      </c>
      <c r="N91" s="14">
        <f t="shared" si="13"/>
        <v>130.04</v>
      </c>
      <c r="O91" s="14">
        <f t="shared" si="13"/>
        <v>9591.17</v>
      </c>
      <c r="P91" s="14">
        <f t="shared" si="13"/>
        <v>0</v>
      </c>
      <c r="Q91" s="14">
        <f t="shared" si="13"/>
        <v>9461.1299999999992</v>
      </c>
      <c r="R91" s="14">
        <f t="shared" si="13"/>
        <v>130.04</v>
      </c>
      <c r="S91" s="13"/>
      <c r="T91" s="13"/>
      <c r="U91" s="13"/>
    </row>
    <row r="92" spans="1:21" ht="15" customHeight="1" x14ac:dyDescent="0.25">
      <c r="A92" s="5" t="s">
        <v>98</v>
      </c>
      <c r="B92" s="15" t="s">
        <v>21</v>
      </c>
      <c r="C92" s="80"/>
      <c r="D92" s="16"/>
      <c r="E92" s="16"/>
      <c r="F92" s="1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16"/>
      <c r="T92" s="16"/>
      <c r="U92" s="16"/>
    </row>
    <row r="93" spans="1:21" x14ac:dyDescent="0.25">
      <c r="A93" s="17" t="s">
        <v>98</v>
      </c>
      <c r="B93" s="18" t="s">
        <v>100</v>
      </c>
      <c r="C93" s="89"/>
      <c r="D93" s="19"/>
      <c r="E93" s="19"/>
      <c r="F93" s="19"/>
      <c r="G93" s="20">
        <f>G95+G96</f>
        <v>10573.9</v>
      </c>
      <c r="H93" s="20">
        <f t="shared" ref="H93:R93" si="14">H95+H96</f>
        <v>0</v>
      </c>
      <c r="I93" s="20">
        <f t="shared" si="14"/>
        <v>10423.4</v>
      </c>
      <c r="J93" s="20">
        <f t="shared" si="14"/>
        <v>150.5</v>
      </c>
      <c r="K93" s="20">
        <f t="shared" si="14"/>
        <v>9591.17</v>
      </c>
      <c r="L93" s="20">
        <f t="shared" si="14"/>
        <v>0</v>
      </c>
      <c r="M93" s="20">
        <f t="shared" si="14"/>
        <v>9461.1299999999992</v>
      </c>
      <c r="N93" s="20">
        <f t="shared" si="14"/>
        <v>130.04</v>
      </c>
      <c r="O93" s="20">
        <f t="shared" si="14"/>
        <v>9591.17</v>
      </c>
      <c r="P93" s="20">
        <f t="shared" si="14"/>
        <v>0</v>
      </c>
      <c r="Q93" s="20">
        <f t="shared" si="14"/>
        <v>9461.1299999999992</v>
      </c>
      <c r="R93" s="20">
        <f t="shared" si="14"/>
        <v>130.04</v>
      </c>
      <c r="S93" s="19"/>
      <c r="T93" s="19"/>
      <c r="U93" s="19"/>
    </row>
    <row r="94" spans="1:21" ht="18" customHeight="1" x14ac:dyDescent="0.25">
      <c r="A94" s="5" t="s">
        <v>98</v>
      </c>
      <c r="B94" s="23" t="s">
        <v>23</v>
      </c>
      <c r="C94" s="80"/>
      <c r="D94" s="16"/>
      <c r="E94" s="16"/>
      <c r="F94" s="1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16"/>
      <c r="T94" s="16"/>
      <c r="U94" s="16"/>
    </row>
    <row r="95" spans="1:21" s="2" customFormat="1" ht="168.75" customHeight="1" x14ac:dyDescent="0.25">
      <c r="A95" s="5" t="s">
        <v>98</v>
      </c>
      <c r="B95" s="24" t="s">
        <v>101</v>
      </c>
      <c r="C95" s="95" t="s">
        <v>436</v>
      </c>
      <c r="D95" s="53" t="s">
        <v>378</v>
      </c>
      <c r="E95" s="29"/>
      <c r="F95" s="29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29"/>
      <c r="T95" s="29"/>
      <c r="U95" s="29"/>
    </row>
    <row r="96" spans="1:21" s="2" customFormat="1" ht="164.25" customHeight="1" x14ac:dyDescent="0.25">
      <c r="A96" s="5" t="s">
        <v>98</v>
      </c>
      <c r="B96" s="24" t="s">
        <v>102</v>
      </c>
      <c r="C96" s="53"/>
      <c r="D96" s="53" t="s">
        <v>375</v>
      </c>
      <c r="E96" s="29"/>
      <c r="F96" s="52" t="s">
        <v>395</v>
      </c>
      <c r="G96" s="55">
        <f>SUM(H96:J96)</f>
        <v>10573.9</v>
      </c>
      <c r="H96" s="55">
        <v>0</v>
      </c>
      <c r="I96" s="55">
        <v>10423.4</v>
      </c>
      <c r="J96" s="55">
        <v>150.5</v>
      </c>
      <c r="K96" s="55">
        <f>SUM(L96:N96)</f>
        <v>9591.17</v>
      </c>
      <c r="L96" s="55">
        <v>0</v>
      </c>
      <c r="M96" s="55">
        <v>9461.1299999999992</v>
      </c>
      <c r="N96" s="55">
        <v>130.04</v>
      </c>
      <c r="O96" s="55">
        <f>SUM(P96:R96)</f>
        <v>9591.17</v>
      </c>
      <c r="P96" s="55">
        <v>0</v>
      </c>
      <c r="Q96" s="55">
        <v>9461.1299999999992</v>
      </c>
      <c r="R96" s="55">
        <v>130.04</v>
      </c>
      <c r="S96" s="21" t="s">
        <v>383</v>
      </c>
      <c r="T96" s="21" t="s">
        <v>384</v>
      </c>
      <c r="U96" s="15" t="s">
        <v>446</v>
      </c>
    </row>
    <row r="97" spans="1:21" ht="51" customHeight="1" x14ac:dyDescent="0.25">
      <c r="A97" s="17" t="s">
        <v>98</v>
      </c>
      <c r="B97" s="18" t="s">
        <v>103</v>
      </c>
      <c r="C97" s="89"/>
      <c r="D97" s="19"/>
      <c r="E97" s="19"/>
      <c r="F97" s="19"/>
      <c r="G97" s="20">
        <f>G99</f>
        <v>0</v>
      </c>
      <c r="H97" s="20">
        <f t="shared" ref="H97:R97" si="15">H99</f>
        <v>0</v>
      </c>
      <c r="I97" s="20">
        <f t="shared" si="15"/>
        <v>0</v>
      </c>
      <c r="J97" s="20">
        <f t="shared" si="15"/>
        <v>0</v>
      </c>
      <c r="K97" s="20">
        <f t="shared" si="15"/>
        <v>0</v>
      </c>
      <c r="L97" s="20">
        <f t="shared" si="15"/>
        <v>0</v>
      </c>
      <c r="M97" s="20">
        <f t="shared" si="15"/>
        <v>0</v>
      </c>
      <c r="N97" s="20">
        <f t="shared" si="15"/>
        <v>0</v>
      </c>
      <c r="O97" s="20">
        <f t="shared" si="15"/>
        <v>0</v>
      </c>
      <c r="P97" s="20">
        <f t="shared" si="15"/>
        <v>0</v>
      </c>
      <c r="Q97" s="20">
        <f t="shared" si="15"/>
        <v>0</v>
      </c>
      <c r="R97" s="20">
        <f t="shared" si="15"/>
        <v>0</v>
      </c>
      <c r="S97" s="19"/>
      <c r="T97" s="19"/>
      <c r="U97" s="19"/>
    </row>
    <row r="98" spans="1:21" ht="18.75" customHeight="1" x14ac:dyDescent="0.25">
      <c r="A98" s="5" t="s">
        <v>98</v>
      </c>
      <c r="B98" s="23" t="s">
        <v>23</v>
      </c>
      <c r="C98" s="80"/>
      <c r="D98" s="16"/>
      <c r="E98" s="16"/>
      <c r="F98" s="1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16"/>
      <c r="T98" s="16"/>
      <c r="U98" s="16"/>
    </row>
    <row r="99" spans="1:21" ht="78.75" customHeight="1" x14ac:dyDescent="0.25">
      <c r="A99" s="5" t="s">
        <v>98</v>
      </c>
      <c r="B99" s="24" t="s">
        <v>104</v>
      </c>
      <c r="C99" s="53" t="s">
        <v>377</v>
      </c>
      <c r="D99" s="53" t="s">
        <v>378</v>
      </c>
      <c r="E99" s="29"/>
      <c r="F99" s="29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29"/>
      <c r="T99" s="29"/>
      <c r="U99" s="29"/>
    </row>
    <row r="100" spans="1:21" ht="40.5" customHeight="1" x14ac:dyDescent="0.25">
      <c r="A100" s="17" t="s">
        <v>98</v>
      </c>
      <c r="B100" s="18" t="s">
        <v>105</v>
      </c>
      <c r="C100" s="89"/>
      <c r="D100" s="19"/>
      <c r="E100" s="19"/>
      <c r="F100" s="19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19"/>
      <c r="T100" s="19"/>
      <c r="U100" s="19"/>
    </row>
    <row r="101" spans="1:21" ht="40.5" customHeight="1" x14ac:dyDescent="0.25">
      <c r="A101" s="17" t="s">
        <v>98</v>
      </c>
      <c r="B101" s="18" t="s">
        <v>106</v>
      </c>
      <c r="C101" s="89"/>
      <c r="D101" s="19"/>
      <c r="E101" s="19"/>
      <c r="F101" s="19"/>
      <c r="G101" s="20">
        <f>G103+G104+G105</f>
        <v>0</v>
      </c>
      <c r="H101" s="20">
        <f t="shared" ref="H101:R101" si="16">H103+H104+H105</f>
        <v>0</v>
      </c>
      <c r="I101" s="20">
        <f t="shared" si="16"/>
        <v>0</v>
      </c>
      <c r="J101" s="20">
        <f t="shared" si="16"/>
        <v>0</v>
      </c>
      <c r="K101" s="20">
        <f t="shared" si="16"/>
        <v>0</v>
      </c>
      <c r="L101" s="20">
        <f t="shared" si="16"/>
        <v>0</v>
      </c>
      <c r="M101" s="20">
        <f t="shared" si="16"/>
        <v>0</v>
      </c>
      <c r="N101" s="20">
        <f t="shared" si="16"/>
        <v>0</v>
      </c>
      <c r="O101" s="20">
        <f t="shared" si="16"/>
        <v>0</v>
      </c>
      <c r="P101" s="20">
        <f t="shared" si="16"/>
        <v>0</v>
      </c>
      <c r="Q101" s="20">
        <f t="shared" si="16"/>
        <v>0</v>
      </c>
      <c r="R101" s="20">
        <f t="shared" si="16"/>
        <v>0</v>
      </c>
      <c r="S101" s="19"/>
      <c r="T101" s="19"/>
      <c r="U101" s="19"/>
    </row>
    <row r="102" spans="1:21" ht="18" customHeight="1" x14ac:dyDescent="0.25">
      <c r="A102" s="5" t="s">
        <v>98</v>
      </c>
      <c r="B102" s="23" t="s">
        <v>23</v>
      </c>
      <c r="C102" s="80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</row>
    <row r="103" spans="1:21" ht="114.75" customHeight="1" x14ac:dyDescent="0.25">
      <c r="A103" s="5" t="s">
        <v>98</v>
      </c>
      <c r="B103" s="24" t="s">
        <v>107</v>
      </c>
      <c r="C103" s="52" t="s">
        <v>379</v>
      </c>
      <c r="D103" s="53" t="s">
        <v>378</v>
      </c>
      <c r="E103" s="53"/>
      <c r="F103" s="29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29"/>
      <c r="T103" s="29"/>
      <c r="U103" s="29"/>
    </row>
    <row r="104" spans="1:21" ht="105" customHeight="1" x14ac:dyDescent="0.25">
      <c r="A104" s="5" t="s">
        <v>98</v>
      </c>
      <c r="B104" s="24" t="s">
        <v>108</v>
      </c>
      <c r="C104" s="53"/>
      <c r="D104" s="53" t="s">
        <v>375</v>
      </c>
      <c r="E104" s="52" t="s">
        <v>469</v>
      </c>
      <c r="F104" s="29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29"/>
      <c r="T104" s="29"/>
      <c r="U104" s="29"/>
    </row>
    <row r="105" spans="1:21" ht="81" customHeight="1" x14ac:dyDescent="0.25">
      <c r="A105" s="5" t="s">
        <v>98</v>
      </c>
      <c r="B105" s="24" t="s">
        <v>109</v>
      </c>
      <c r="C105" s="42" t="s">
        <v>377</v>
      </c>
      <c r="D105" s="42" t="s">
        <v>343</v>
      </c>
      <c r="E105" s="42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</row>
    <row r="106" spans="1:21" ht="49.5" customHeight="1" x14ac:dyDescent="0.25">
      <c r="A106" s="17" t="s">
        <v>98</v>
      </c>
      <c r="B106" s="18" t="s">
        <v>110</v>
      </c>
      <c r="C106" s="89"/>
      <c r="D106" s="19"/>
      <c r="E106" s="19"/>
      <c r="F106" s="5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59"/>
      <c r="T106" s="59"/>
      <c r="U106" s="59"/>
    </row>
    <row r="107" spans="1:21" ht="48.75" customHeight="1" x14ac:dyDescent="0.25">
      <c r="A107" s="17" t="s">
        <v>98</v>
      </c>
      <c r="B107" s="18" t="s">
        <v>111</v>
      </c>
      <c r="C107" s="8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</row>
    <row r="108" spans="1:21" ht="36" customHeight="1" x14ac:dyDescent="0.25">
      <c r="A108" s="17" t="s">
        <v>98</v>
      </c>
      <c r="B108" s="18" t="s">
        <v>112</v>
      </c>
      <c r="C108" s="8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</row>
    <row r="109" spans="1:21" ht="33.75" customHeight="1" x14ac:dyDescent="0.25">
      <c r="A109" s="17" t="s">
        <v>98</v>
      </c>
      <c r="B109" s="18" t="s">
        <v>113</v>
      </c>
      <c r="C109" s="8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</row>
    <row r="110" spans="1:21" ht="85.5" customHeight="1" x14ac:dyDescent="0.25">
      <c r="A110" s="37" t="s">
        <v>114</v>
      </c>
      <c r="B110" s="12" t="s">
        <v>115</v>
      </c>
      <c r="C110" s="88"/>
      <c r="D110" s="13"/>
      <c r="E110" s="13"/>
      <c r="F110" s="13"/>
      <c r="G110" s="14">
        <f>G112+G113</f>
        <v>0</v>
      </c>
      <c r="H110" s="14">
        <f t="shared" ref="H110:R110" si="17">H112+H113</f>
        <v>0</v>
      </c>
      <c r="I110" s="14">
        <f t="shared" si="17"/>
        <v>0</v>
      </c>
      <c r="J110" s="14">
        <f t="shared" si="17"/>
        <v>0</v>
      </c>
      <c r="K110" s="14">
        <f t="shared" si="17"/>
        <v>0</v>
      </c>
      <c r="L110" s="14">
        <f t="shared" si="17"/>
        <v>0</v>
      </c>
      <c r="M110" s="14">
        <f t="shared" si="17"/>
        <v>0</v>
      </c>
      <c r="N110" s="14">
        <f t="shared" si="17"/>
        <v>0</v>
      </c>
      <c r="O110" s="14">
        <f t="shared" si="17"/>
        <v>0</v>
      </c>
      <c r="P110" s="14">
        <f t="shared" si="17"/>
        <v>0</v>
      </c>
      <c r="Q110" s="14">
        <f t="shared" si="17"/>
        <v>0</v>
      </c>
      <c r="R110" s="14">
        <f t="shared" si="17"/>
        <v>0</v>
      </c>
      <c r="S110" s="13"/>
      <c r="T110" s="13"/>
      <c r="U110" s="13"/>
    </row>
    <row r="111" spans="1:21" ht="15" customHeight="1" x14ac:dyDescent="0.25">
      <c r="A111" s="5" t="s">
        <v>114</v>
      </c>
      <c r="B111" s="15" t="s">
        <v>21</v>
      </c>
      <c r="C111" s="80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</row>
    <row r="112" spans="1:21" ht="33" customHeight="1" x14ac:dyDescent="0.25">
      <c r="A112" s="17" t="s">
        <v>114</v>
      </c>
      <c r="B112" s="18" t="s">
        <v>116</v>
      </c>
      <c r="C112" s="8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</row>
    <row r="113" spans="1:21" ht="42.75" x14ac:dyDescent="0.25">
      <c r="A113" s="17" t="s">
        <v>114</v>
      </c>
      <c r="B113" s="18" t="s">
        <v>117</v>
      </c>
      <c r="C113" s="8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</row>
    <row r="114" spans="1:21" ht="87" customHeight="1" x14ac:dyDescent="0.25">
      <c r="A114" s="11" t="s">
        <v>118</v>
      </c>
      <c r="B114" s="12" t="s">
        <v>119</v>
      </c>
      <c r="C114" s="88"/>
      <c r="D114" s="13"/>
      <c r="E114" s="13"/>
      <c r="F114" s="13"/>
      <c r="G114" s="14">
        <f>G116+G125+G128+G134+G151</f>
        <v>2343.2399999999998</v>
      </c>
      <c r="H114" s="14">
        <f t="shared" ref="H114:R114" si="18">H116+H125+H128+H134+H151</f>
        <v>771.13</v>
      </c>
      <c r="I114" s="14">
        <f t="shared" si="18"/>
        <v>1381.1799999999998</v>
      </c>
      <c r="J114" s="14">
        <f t="shared" si="18"/>
        <v>190.93</v>
      </c>
      <c r="K114" s="14">
        <f t="shared" si="18"/>
        <v>2343.2399999999998</v>
      </c>
      <c r="L114" s="14">
        <f t="shared" si="18"/>
        <v>771.13</v>
      </c>
      <c r="M114" s="14">
        <f t="shared" si="18"/>
        <v>1381.1799999999998</v>
      </c>
      <c r="N114" s="14">
        <f t="shared" si="18"/>
        <v>190.93</v>
      </c>
      <c r="O114" s="14">
        <f t="shared" si="18"/>
        <v>2343.2399999999998</v>
      </c>
      <c r="P114" s="14">
        <f t="shared" si="18"/>
        <v>771.13</v>
      </c>
      <c r="Q114" s="14">
        <f t="shared" si="18"/>
        <v>1381.1799999999998</v>
      </c>
      <c r="R114" s="14">
        <f t="shared" si="18"/>
        <v>190.93</v>
      </c>
      <c r="S114" s="13"/>
      <c r="T114" s="13"/>
      <c r="U114" s="13"/>
    </row>
    <row r="115" spans="1:21" x14ac:dyDescent="0.25">
      <c r="A115" s="5" t="s">
        <v>118</v>
      </c>
      <c r="B115" s="15" t="s">
        <v>21</v>
      </c>
      <c r="C115" s="80"/>
      <c r="D115" s="16"/>
      <c r="E115" s="16"/>
      <c r="F115" s="1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16"/>
      <c r="T115" s="16"/>
      <c r="U115" s="16"/>
    </row>
    <row r="116" spans="1:21" ht="21.75" customHeight="1" x14ac:dyDescent="0.25">
      <c r="A116" s="17" t="s">
        <v>118</v>
      </c>
      <c r="B116" s="18" t="s">
        <v>120</v>
      </c>
      <c r="C116" s="89"/>
      <c r="D116" s="19"/>
      <c r="E116" s="19"/>
      <c r="F116" s="19"/>
      <c r="G116" s="20">
        <f>G118+G119+G120+G121+G122+G123+G124</f>
        <v>0</v>
      </c>
      <c r="H116" s="20">
        <f t="shared" ref="H116:R116" si="19">H118+H119+H120+H121+H122+H123+H124</f>
        <v>0</v>
      </c>
      <c r="I116" s="20">
        <f t="shared" si="19"/>
        <v>0</v>
      </c>
      <c r="J116" s="20">
        <f t="shared" si="19"/>
        <v>0</v>
      </c>
      <c r="K116" s="20">
        <f t="shared" si="19"/>
        <v>0</v>
      </c>
      <c r="L116" s="20">
        <f t="shared" si="19"/>
        <v>0</v>
      </c>
      <c r="M116" s="20">
        <f t="shared" si="19"/>
        <v>0</v>
      </c>
      <c r="N116" s="20">
        <f t="shared" si="19"/>
        <v>0</v>
      </c>
      <c r="O116" s="20">
        <f t="shared" si="19"/>
        <v>0</v>
      </c>
      <c r="P116" s="20">
        <f t="shared" si="19"/>
        <v>0</v>
      </c>
      <c r="Q116" s="20">
        <f t="shared" si="19"/>
        <v>0</v>
      </c>
      <c r="R116" s="20">
        <f t="shared" si="19"/>
        <v>0</v>
      </c>
      <c r="S116" s="19"/>
      <c r="T116" s="19"/>
      <c r="U116" s="19"/>
    </row>
    <row r="117" spans="1:21" ht="20.25" customHeight="1" x14ac:dyDescent="0.25">
      <c r="A117" s="5" t="s">
        <v>118</v>
      </c>
      <c r="B117" s="23" t="s">
        <v>23</v>
      </c>
      <c r="C117" s="80"/>
      <c r="D117" s="16"/>
      <c r="E117" s="16"/>
      <c r="F117" s="1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16"/>
      <c r="T117" s="16"/>
      <c r="U117" s="16"/>
    </row>
    <row r="118" spans="1:21" ht="110.25" customHeight="1" x14ac:dyDescent="0.25">
      <c r="A118" s="5" t="s">
        <v>118</v>
      </c>
      <c r="B118" s="26" t="s">
        <v>121</v>
      </c>
      <c r="C118" s="43" t="s">
        <v>408</v>
      </c>
      <c r="D118" s="42" t="s">
        <v>343</v>
      </c>
      <c r="E118" s="16"/>
      <c r="F118" s="1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16"/>
      <c r="T118" s="16"/>
      <c r="U118" s="16"/>
    </row>
    <row r="119" spans="1:21" ht="85.5" customHeight="1" x14ac:dyDescent="0.25">
      <c r="A119" s="5" t="s">
        <v>118</v>
      </c>
      <c r="B119" s="26" t="s">
        <v>122</v>
      </c>
      <c r="C119" s="43" t="s">
        <v>377</v>
      </c>
      <c r="D119" s="42" t="s">
        <v>343</v>
      </c>
      <c r="E119" s="16"/>
      <c r="F119" s="1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16"/>
      <c r="T119" s="16"/>
      <c r="U119" s="16"/>
    </row>
    <row r="120" spans="1:21" ht="96.75" customHeight="1" x14ac:dyDescent="0.25">
      <c r="A120" s="5" t="s">
        <v>118</v>
      </c>
      <c r="B120" s="26" t="s">
        <v>123</v>
      </c>
      <c r="C120" s="43" t="s">
        <v>377</v>
      </c>
      <c r="D120" s="42" t="s">
        <v>343</v>
      </c>
      <c r="E120" s="16"/>
      <c r="F120" s="1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16"/>
      <c r="T120" s="16"/>
      <c r="U120" s="16"/>
    </row>
    <row r="121" spans="1:21" ht="63.75" customHeight="1" x14ac:dyDescent="0.25">
      <c r="A121" s="5" t="s">
        <v>118</v>
      </c>
      <c r="B121" s="26" t="s">
        <v>124</v>
      </c>
      <c r="C121" s="43" t="s">
        <v>377</v>
      </c>
      <c r="D121" s="42" t="s">
        <v>343</v>
      </c>
      <c r="E121" s="16"/>
      <c r="F121" s="1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16"/>
      <c r="T121" s="16"/>
      <c r="U121" s="16"/>
    </row>
    <row r="122" spans="1:21" s="2" customFormat="1" ht="120" customHeight="1" x14ac:dyDescent="0.25">
      <c r="A122" s="5" t="s">
        <v>118</v>
      </c>
      <c r="B122" s="26" t="s">
        <v>125</v>
      </c>
      <c r="C122" s="43" t="s">
        <v>377</v>
      </c>
      <c r="D122" s="42" t="s">
        <v>343</v>
      </c>
      <c r="E122" s="29"/>
      <c r="F122" s="29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29"/>
      <c r="T122" s="29"/>
      <c r="U122" s="29"/>
    </row>
    <row r="123" spans="1:21" s="2" customFormat="1" ht="68.25" customHeight="1" x14ac:dyDescent="0.25">
      <c r="A123" s="5" t="s">
        <v>118</v>
      </c>
      <c r="B123" s="26" t="s">
        <v>126</v>
      </c>
      <c r="C123" s="52" t="s">
        <v>447</v>
      </c>
      <c r="D123" s="42" t="s">
        <v>343</v>
      </c>
      <c r="E123" s="29"/>
      <c r="F123" s="29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29"/>
      <c r="T123" s="29"/>
      <c r="U123" s="29"/>
    </row>
    <row r="124" spans="1:21" s="2" customFormat="1" ht="54" customHeight="1" x14ac:dyDescent="0.25">
      <c r="A124" s="5" t="s">
        <v>118</v>
      </c>
      <c r="B124" s="26" t="s">
        <v>127</v>
      </c>
      <c r="C124" s="52" t="s">
        <v>409</v>
      </c>
      <c r="D124" s="42" t="s">
        <v>343</v>
      </c>
      <c r="E124" s="29"/>
      <c r="F124" s="29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29"/>
      <c r="T124" s="29"/>
      <c r="U124" s="29"/>
    </row>
    <row r="125" spans="1:21" x14ac:dyDescent="0.25">
      <c r="A125" s="17" t="s">
        <v>118</v>
      </c>
      <c r="B125" s="18" t="s">
        <v>128</v>
      </c>
      <c r="C125" s="89"/>
      <c r="D125" s="19"/>
      <c r="E125" s="19"/>
      <c r="F125" s="19"/>
      <c r="G125" s="20">
        <f>G127</f>
        <v>0</v>
      </c>
      <c r="H125" s="20">
        <f t="shared" ref="H125:R125" si="20">H127</f>
        <v>0</v>
      </c>
      <c r="I125" s="20">
        <f t="shared" si="20"/>
        <v>0</v>
      </c>
      <c r="J125" s="20">
        <f t="shared" si="20"/>
        <v>0</v>
      </c>
      <c r="K125" s="20">
        <f t="shared" si="20"/>
        <v>0</v>
      </c>
      <c r="L125" s="20">
        <f t="shared" si="20"/>
        <v>0</v>
      </c>
      <c r="M125" s="20">
        <f t="shared" si="20"/>
        <v>0</v>
      </c>
      <c r="N125" s="20">
        <f t="shared" si="20"/>
        <v>0</v>
      </c>
      <c r="O125" s="20">
        <f t="shared" si="20"/>
        <v>0</v>
      </c>
      <c r="P125" s="20">
        <f t="shared" si="20"/>
        <v>0</v>
      </c>
      <c r="Q125" s="20">
        <f t="shared" si="20"/>
        <v>0</v>
      </c>
      <c r="R125" s="20">
        <f t="shared" si="20"/>
        <v>0</v>
      </c>
      <c r="S125" s="19"/>
      <c r="T125" s="19"/>
      <c r="U125" s="19"/>
    </row>
    <row r="126" spans="1:21" ht="18.75" customHeight="1" x14ac:dyDescent="0.25">
      <c r="A126" s="5" t="s">
        <v>118</v>
      </c>
      <c r="B126" s="23" t="s">
        <v>23</v>
      </c>
      <c r="C126" s="80"/>
      <c r="D126" s="16"/>
      <c r="E126" s="16"/>
      <c r="F126" s="1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16"/>
      <c r="T126" s="16"/>
      <c r="U126" s="16"/>
    </row>
    <row r="127" spans="1:21" ht="76.5" customHeight="1" x14ac:dyDescent="0.25">
      <c r="A127" s="5" t="s">
        <v>118</v>
      </c>
      <c r="B127" s="24" t="s">
        <v>129</v>
      </c>
      <c r="C127" s="43" t="s">
        <v>410</v>
      </c>
      <c r="D127" s="42" t="s">
        <v>343</v>
      </c>
      <c r="E127" s="16"/>
      <c r="F127" s="1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16"/>
      <c r="T127" s="16"/>
      <c r="U127" s="16"/>
    </row>
    <row r="128" spans="1:21" ht="28.5" x14ac:dyDescent="0.25">
      <c r="A128" s="17" t="s">
        <v>118</v>
      </c>
      <c r="B128" s="18" t="s">
        <v>130</v>
      </c>
      <c r="C128" s="89"/>
      <c r="D128" s="19"/>
      <c r="E128" s="19"/>
      <c r="F128" s="19"/>
      <c r="G128" s="20">
        <f>G130+G131+G132+G133</f>
        <v>0</v>
      </c>
      <c r="H128" s="20">
        <f t="shared" ref="H128:R128" si="21">H130+H131+H132+H133</f>
        <v>0</v>
      </c>
      <c r="I128" s="20">
        <f t="shared" si="21"/>
        <v>0</v>
      </c>
      <c r="J128" s="20">
        <f t="shared" si="21"/>
        <v>0</v>
      </c>
      <c r="K128" s="20">
        <f t="shared" si="21"/>
        <v>0</v>
      </c>
      <c r="L128" s="20">
        <f t="shared" si="21"/>
        <v>0</v>
      </c>
      <c r="M128" s="20">
        <f t="shared" si="21"/>
        <v>0</v>
      </c>
      <c r="N128" s="20">
        <f t="shared" si="21"/>
        <v>0</v>
      </c>
      <c r="O128" s="20">
        <f t="shared" si="21"/>
        <v>0</v>
      </c>
      <c r="P128" s="20">
        <f t="shared" si="21"/>
        <v>0</v>
      </c>
      <c r="Q128" s="20">
        <f t="shared" si="21"/>
        <v>0</v>
      </c>
      <c r="R128" s="20">
        <f t="shared" si="21"/>
        <v>0</v>
      </c>
      <c r="S128" s="19"/>
      <c r="T128" s="19"/>
      <c r="U128" s="19"/>
    </row>
    <row r="129" spans="1:21" ht="19.5" customHeight="1" x14ac:dyDescent="0.25">
      <c r="A129" s="5" t="s">
        <v>118</v>
      </c>
      <c r="B129" s="23" t="s">
        <v>23</v>
      </c>
      <c r="C129" s="80"/>
      <c r="D129" s="63"/>
      <c r="E129" s="16"/>
      <c r="F129" s="1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16"/>
      <c r="T129" s="16"/>
      <c r="U129" s="16"/>
    </row>
    <row r="130" spans="1:21" ht="116.25" customHeight="1" x14ac:dyDescent="0.25">
      <c r="A130" s="5" t="s">
        <v>118</v>
      </c>
      <c r="B130" s="24" t="s">
        <v>131</v>
      </c>
      <c r="C130" s="52" t="s">
        <v>447</v>
      </c>
      <c r="D130" s="42" t="s">
        <v>343</v>
      </c>
      <c r="E130" s="63"/>
      <c r="F130" s="1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16"/>
      <c r="T130" s="16"/>
      <c r="U130" s="16"/>
    </row>
    <row r="131" spans="1:21" ht="116.25" customHeight="1" x14ac:dyDescent="0.25">
      <c r="A131" s="25" t="s">
        <v>118</v>
      </c>
      <c r="B131" s="26" t="s">
        <v>132</v>
      </c>
      <c r="C131" s="52" t="s">
        <v>447</v>
      </c>
      <c r="D131" s="42" t="s">
        <v>343</v>
      </c>
      <c r="E131" s="63"/>
      <c r="F131" s="1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16"/>
      <c r="T131" s="16"/>
      <c r="U131" s="16"/>
    </row>
    <row r="132" spans="1:21" ht="161.25" customHeight="1" x14ac:dyDescent="0.25">
      <c r="A132" s="5" t="s">
        <v>118</v>
      </c>
      <c r="B132" s="24" t="s">
        <v>133</v>
      </c>
      <c r="C132" s="80"/>
      <c r="D132" s="42" t="s">
        <v>328</v>
      </c>
      <c r="E132" s="43" t="s">
        <v>437</v>
      </c>
      <c r="F132" s="1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16"/>
      <c r="T132" s="16"/>
      <c r="U132" s="16"/>
    </row>
    <row r="133" spans="1:21" ht="128.25" customHeight="1" x14ac:dyDescent="0.25">
      <c r="A133" s="5" t="s">
        <v>118</v>
      </c>
      <c r="B133" s="24" t="s">
        <v>134</v>
      </c>
      <c r="C133" s="80"/>
      <c r="D133" s="42" t="s">
        <v>328</v>
      </c>
      <c r="E133" s="43" t="s">
        <v>438</v>
      </c>
      <c r="F133" s="1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16"/>
      <c r="T133" s="16"/>
      <c r="U133" s="16"/>
    </row>
    <row r="134" spans="1:21" ht="42.75" x14ac:dyDescent="0.25">
      <c r="A134" s="17" t="s">
        <v>118</v>
      </c>
      <c r="B134" s="18" t="s">
        <v>135</v>
      </c>
      <c r="C134" s="89"/>
      <c r="D134" s="19"/>
      <c r="E134" s="19"/>
      <c r="F134" s="19"/>
      <c r="G134" s="20">
        <f>G136+G137+G138+G139+G140+G141+G142+G143+G144+G145+G146+G147+G148+G149+G150</f>
        <v>2343.2399999999998</v>
      </c>
      <c r="H134" s="20">
        <f t="shared" ref="H134:R134" si="22">H136+H137+H138+H139+H140+H141+H142+H143+H144+H145+H146+H147+H148+H149+H150</f>
        <v>771.13</v>
      </c>
      <c r="I134" s="20">
        <f t="shared" si="22"/>
        <v>1381.1799999999998</v>
      </c>
      <c r="J134" s="20">
        <f t="shared" si="22"/>
        <v>190.93</v>
      </c>
      <c r="K134" s="20">
        <f t="shared" si="22"/>
        <v>2343.2399999999998</v>
      </c>
      <c r="L134" s="20">
        <f t="shared" si="22"/>
        <v>771.13</v>
      </c>
      <c r="M134" s="20">
        <f t="shared" si="22"/>
        <v>1381.1799999999998</v>
      </c>
      <c r="N134" s="20">
        <f t="shared" si="22"/>
        <v>190.93</v>
      </c>
      <c r="O134" s="20">
        <f t="shared" si="22"/>
        <v>2343.2399999999998</v>
      </c>
      <c r="P134" s="20">
        <f t="shared" si="22"/>
        <v>771.13</v>
      </c>
      <c r="Q134" s="20">
        <f t="shared" si="22"/>
        <v>1381.1799999999998</v>
      </c>
      <c r="R134" s="20">
        <f t="shared" si="22"/>
        <v>190.93</v>
      </c>
      <c r="S134" s="19"/>
      <c r="T134" s="19"/>
      <c r="U134" s="19"/>
    </row>
    <row r="135" spans="1:21" ht="20.25" customHeight="1" x14ac:dyDescent="0.25">
      <c r="A135" s="5" t="s">
        <v>118</v>
      </c>
      <c r="B135" s="23" t="s">
        <v>23</v>
      </c>
      <c r="C135" s="80"/>
      <c r="D135" s="16"/>
      <c r="E135" s="16"/>
      <c r="F135" s="1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16"/>
      <c r="T135" s="16"/>
      <c r="U135" s="16"/>
    </row>
    <row r="136" spans="1:21" ht="133.5" customHeight="1" x14ac:dyDescent="0.25">
      <c r="A136" s="5" t="s">
        <v>118</v>
      </c>
      <c r="B136" s="24" t="s">
        <v>136</v>
      </c>
      <c r="C136" s="42"/>
      <c r="D136" s="42" t="s">
        <v>343</v>
      </c>
      <c r="E136" s="43" t="s">
        <v>423</v>
      </c>
      <c r="F136" s="1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16"/>
      <c r="T136" s="16"/>
      <c r="U136" s="16"/>
    </row>
    <row r="137" spans="1:21" ht="84.75" customHeight="1" x14ac:dyDescent="0.25">
      <c r="A137" s="25" t="s">
        <v>118</v>
      </c>
      <c r="B137" s="26" t="s">
        <v>137</v>
      </c>
      <c r="C137" s="52" t="s">
        <v>447</v>
      </c>
      <c r="D137" s="42" t="s">
        <v>343</v>
      </c>
      <c r="E137" s="42"/>
      <c r="F137" s="1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16"/>
      <c r="T137" s="16"/>
      <c r="U137" s="16"/>
    </row>
    <row r="138" spans="1:21" ht="84.75" customHeight="1" x14ac:dyDescent="0.25">
      <c r="A138" s="25" t="s">
        <v>118</v>
      </c>
      <c r="B138" s="26" t="s">
        <v>138</v>
      </c>
      <c r="C138" s="52" t="s">
        <v>447</v>
      </c>
      <c r="D138" s="42" t="s">
        <v>343</v>
      </c>
      <c r="E138" s="42"/>
      <c r="F138" s="1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16"/>
      <c r="T138" s="16"/>
      <c r="U138" s="16"/>
    </row>
    <row r="139" spans="1:21" ht="66.75" customHeight="1" x14ac:dyDescent="0.25">
      <c r="A139" s="5" t="s">
        <v>118</v>
      </c>
      <c r="B139" s="24" t="s">
        <v>139</v>
      </c>
      <c r="C139" s="42"/>
      <c r="D139" s="42" t="s">
        <v>328</v>
      </c>
      <c r="E139" s="42"/>
      <c r="F139" s="52" t="s">
        <v>450</v>
      </c>
      <c r="G139" s="46">
        <f>I139+J139</f>
        <v>561.9</v>
      </c>
      <c r="H139" s="46"/>
      <c r="I139" s="46">
        <v>421.3</v>
      </c>
      <c r="J139" s="46">
        <v>140.6</v>
      </c>
      <c r="K139" s="46">
        <f>M139+N139</f>
        <v>561.9</v>
      </c>
      <c r="L139" s="46"/>
      <c r="M139" s="46">
        <v>421.3</v>
      </c>
      <c r="N139" s="46">
        <v>140.6</v>
      </c>
      <c r="O139" s="46">
        <f>Q139+R139</f>
        <v>561.9</v>
      </c>
      <c r="P139" s="46"/>
      <c r="Q139" s="46">
        <v>421.3</v>
      </c>
      <c r="R139" s="46">
        <v>140.6</v>
      </c>
      <c r="S139" s="63"/>
      <c r="T139" s="79" t="s">
        <v>411</v>
      </c>
      <c r="U139" s="79" t="s">
        <v>412</v>
      </c>
    </row>
    <row r="140" spans="1:21" ht="87" customHeight="1" x14ac:dyDescent="0.25">
      <c r="A140" s="5" t="s">
        <v>118</v>
      </c>
      <c r="B140" s="24" t="s">
        <v>140</v>
      </c>
      <c r="C140" s="43" t="s">
        <v>413</v>
      </c>
      <c r="D140" s="42" t="s">
        <v>343</v>
      </c>
      <c r="E140" s="42"/>
      <c r="F140" s="97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16"/>
      <c r="T140" s="16"/>
      <c r="U140" s="16"/>
    </row>
    <row r="141" spans="1:21" ht="74.25" customHeight="1" x14ac:dyDescent="0.25">
      <c r="A141" s="5" t="s">
        <v>118</v>
      </c>
      <c r="B141" s="24" t="s">
        <v>141</v>
      </c>
      <c r="C141" s="42"/>
      <c r="D141" s="42" t="s">
        <v>328</v>
      </c>
      <c r="E141" s="16"/>
      <c r="F141" s="52" t="s">
        <v>434</v>
      </c>
      <c r="G141" s="46">
        <f>H141+I141+J141</f>
        <v>718.4</v>
      </c>
      <c r="H141" s="46">
        <v>482.3</v>
      </c>
      <c r="I141" s="46">
        <v>197</v>
      </c>
      <c r="J141" s="46">
        <v>39.1</v>
      </c>
      <c r="K141" s="46">
        <f>L141+M141+N141</f>
        <v>718.4</v>
      </c>
      <c r="L141" s="46">
        <v>482.3</v>
      </c>
      <c r="M141" s="46">
        <v>197</v>
      </c>
      <c r="N141" s="46">
        <v>39.1</v>
      </c>
      <c r="O141" s="46">
        <f>P141+Q141+R141</f>
        <v>718.4</v>
      </c>
      <c r="P141" s="46">
        <v>482.3</v>
      </c>
      <c r="Q141" s="46">
        <v>197</v>
      </c>
      <c r="R141" s="46">
        <v>39.1</v>
      </c>
      <c r="S141" s="63"/>
      <c r="T141" s="69" t="s">
        <v>414</v>
      </c>
      <c r="U141" s="69" t="s">
        <v>415</v>
      </c>
    </row>
    <row r="142" spans="1:21" ht="74.25" customHeight="1" x14ac:dyDescent="0.25">
      <c r="A142" s="5" t="s">
        <v>118</v>
      </c>
      <c r="B142" s="24" t="s">
        <v>142</v>
      </c>
      <c r="C142" s="43" t="s">
        <v>416</v>
      </c>
      <c r="D142" s="42" t="s">
        <v>343</v>
      </c>
      <c r="E142" s="16"/>
      <c r="F142" s="1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16"/>
      <c r="T142" s="16"/>
      <c r="U142" s="16"/>
    </row>
    <row r="143" spans="1:21" ht="120" customHeight="1" x14ac:dyDescent="0.25">
      <c r="A143" s="5" t="s">
        <v>118</v>
      </c>
      <c r="B143" s="24" t="s">
        <v>143</v>
      </c>
      <c r="C143" s="43" t="s">
        <v>377</v>
      </c>
      <c r="D143" s="42"/>
      <c r="E143" s="16"/>
      <c r="F143" s="1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16"/>
      <c r="T143" s="16"/>
      <c r="U143" s="16"/>
    </row>
    <row r="144" spans="1:21" ht="78" customHeight="1" x14ac:dyDescent="0.25">
      <c r="A144" s="25" t="s">
        <v>118</v>
      </c>
      <c r="B144" s="26" t="s">
        <v>144</v>
      </c>
      <c r="C144" s="43" t="s">
        <v>377</v>
      </c>
      <c r="D144" s="42"/>
      <c r="E144" s="16"/>
      <c r="F144" s="1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16"/>
      <c r="T144" s="16"/>
      <c r="U144" s="16"/>
    </row>
    <row r="145" spans="1:21" ht="108.95" customHeight="1" x14ac:dyDescent="0.25">
      <c r="A145" s="25" t="s">
        <v>118</v>
      </c>
      <c r="B145" s="26" t="s">
        <v>145</v>
      </c>
      <c r="C145" s="43" t="s">
        <v>439</v>
      </c>
      <c r="D145" s="42" t="s">
        <v>343</v>
      </c>
      <c r="E145" s="16"/>
      <c r="F145" s="1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16"/>
      <c r="T145" s="16"/>
      <c r="U145" s="16"/>
    </row>
    <row r="146" spans="1:21" ht="80.45" customHeight="1" x14ac:dyDescent="0.25">
      <c r="A146" s="25" t="s">
        <v>118</v>
      </c>
      <c r="B146" s="26" t="s">
        <v>146</v>
      </c>
      <c r="C146" s="80"/>
      <c r="D146" s="42" t="s">
        <v>343</v>
      </c>
      <c r="E146" s="63"/>
      <c r="F146" s="52" t="s">
        <v>417</v>
      </c>
      <c r="G146" s="46">
        <f>H146+I146+J146</f>
        <v>410.94</v>
      </c>
      <c r="H146" s="46">
        <v>288.83</v>
      </c>
      <c r="I146" s="46">
        <v>118</v>
      </c>
      <c r="J146" s="46">
        <v>4.1100000000000003</v>
      </c>
      <c r="K146" s="46">
        <f>L146+M146+N146</f>
        <v>410.94</v>
      </c>
      <c r="L146" s="46">
        <v>288.83</v>
      </c>
      <c r="M146" s="46">
        <v>118</v>
      </c>
      <c r="N146" s="46">
        <v>4.1100000000000003</v>
      </c>
      <c r="O146" s="46">
        <v>410.94</v>
      </c>
      <c r="P146" s="46">
        <v>288.83</v>
      </c>
      <c r="Q146" s="46">
        <v>118</v>
      </c>
      <c r="R146" s="46">
        <v>4.1100000000000003</v>
      </c>
      <c r="S146" s="42"/>
      <c r="T146" s="69" t="s">
        <v>418</v>
      </c>
      <c r="U146" s="69" t="s">
        <v>419</v>
      </c>
    </row>
    <row r="147" spans="1:21" ht="108.95" customHeight="1" x14ac:dyDescent="0.25">
      <c r="A147" s="25" t="s">
        <v>118</v>
      </c>
      <c r="B147" s="26" t="s">
        <v>147</v>
      </c>
      <c r="C147" s="43" t="s">
        <v>439</v>
      </c>
      <c r="D147" s="42" t="s">
        <v>343</v>
      </c>
      <c r="E147" s="16"/>
      <c r="F147" s="80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16"/>
      <c r="T147" s="16"/>
      <c r="U147" s="16"/>
    </row>
    <row r="148" spans="1:21" ht="78" customHeight="1" x14ac:dyDescent="0.25">
      <c r="A148" s="25" t="s">
        <v>118</v>
      </c>
      <c r="B148" s="26" t="s">
        <v>148</v>
      </c>
      <c r="C148" s="43" t="s">
        <v>377</v>
      </c>
      <c r="D148" s="42"/>
      <c r="E148" s="16"/>
      <c r="F148" s="80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16"/>
      <c r="T148" s="16"/>
      <c r="U148" s="16"/>
    </row>
    <row r="149" spans="1:21" ht="87" customHeight="1" x14ac:dyDescent="0.25">
      <c r="A149" s="5" t="s">
        <v>118</v>
      </c>
      <c r="B149" s="24" t="s">
        <v>149</v>
      </c>
      <c r="C149" s="42"/>
      <c r="D149" s="42" t="s">
        <v>328</v>
      </c>
      <c r="E149" s="63"/>
      <c r="F149" s="52" t="s">
        <v>440</v>
      </c>
      <c r="G149" s="46">
        <f>H149+I149+J149</f>
        <v>652</v>
      </c>
      <c r="H149" s="46"/>
      <c r="I149" s="46">
        <v>644.88</v>
      </c>
      <c r="J149" s="46">
        <v>7.12</v>
      </c>
      <c r="K149" s="46">
        <f>L149+M149+N149</f>
        <v>652</v>
      </c>
      <c r="L149" s="46"/>
      <c r="M149" s="46">
        <v>644.88</v>
      </c>
      <c r="N149" s="46">
        <v>7.12</v>
      </c>
      <c r="O149" s="46">
        <f>P149+Q149+R149</f>
        <v>652</v>
      </c>
      <c r="P149" s="46"/>
      <c r="Q149" s="46">
        <v>644.88</v>
      </c>
      <c r="R149" s="46">
        <v>7.12</v>
      </c>
      <c r="S149" s="63"/>
      <c r="T149" s="79" t="s">
        <v>420</v>
      </c>
      <c r="U149" s="107" t="s">
        <v>448</v>
      </c>
    </row>
    <row r="150" spans="1:21" ht="66.75" customHeight="1" x14ac:dyDescent="0.25">
      <c r="A150" s="5" t="s">
        <v>118</v>
      </c>
      <c r="B150" s="26" t="s">
        <v>150</v>
      </c>
      <c r="C150" s="52" t="s">
        <v>379</v>
      </c>
      <c r="D150" s="42" t="s">
        <v>343</v>
      </c>
      <c r="E150" s="16"/>
      <c r="F150" s="1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16"/>
      <c r="T150" s="16"/>
      <c r="U150" s="16"/>
    </row>
    <row r="151" spans="1:21" ht="28.5" x14ac:dyDescent="0.25">
      <c r="A151" s="17" t="s">
        <v>118</v>
      </c>
      <c r="B151" s="18" t="s">
        <v>151</v>
      </c>
      <c r="C151" s="89"/>
      <c r="D151" s="19"/>
      <c r="E151" s="19"/>
      <c r="F151" s="19"/>
      <c r="G151" s="20">
        <f>G153</f>
        <v>0</v>
      </c>
      <c r="H151" s="20">
        <f t="shared" ref="H151:R151" si="23">H153</f>
        <v>0</v>
      </c>
      <c r="I151" s="20">
        <f t="shared" si="23"/>
        <v>0</v>
      </c>
      <c r="J151" s="20">
        <f t="shared" si="23"/>
        <v>0</v>
      </c>
      <c r="K151" s="20">
        <f t="shared" si="23"/>
        <v>0</v>
      </c>
      <c r="L151" s="20">
        <f t="shared" si="23"/>
        <v>0</v>
      </c>
      <c r="M151" s="20">
        <f t="shared" si="23"/>
        <v>0</v>
      </c>
      <c r="N151" s="20">
        <f t="shared" si="23"/>
        <v>0</v>
      </c>
      <c r="O151" s="20">
        <f t="shared" si="23"/>
        <v>0</v>
      </c>
      <c r="P151" s="20">
        <f t="shared" si="23"/>
        <v>0</v>
      </c>
      <c r="Q151" s="20">
        <f t="shared" si="23"/>
        <v>0</v>
      </c>
      <c r="R151" s="20">
        <f t="shared" si="23"/>
        <v>0</v>
      </c>
      <c r="S151" s="19"/>
      <c r="T151" s="19"/>
      <c r="U151" s="19"/>
    </row>
    <row r="152" spans="1:21" ht="21" customHeight="1" x14ac:dyDescent="0.25">
      <c r="A152" s="5" t="s">
        <v>118</v>
      </c>
      <c r="B152" s="23" t="s">
        <v>23</v>
      </c>
      <c r="C152" s="80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</row>
    <row r="153" spans="1:21" ht="166.5" customHeight="1" x14ac:dyDescent="0.25">
      <c r="A153" s="5"/>
      <c r="B153" s="24" t="s">
        <v>152</v>
      </c>
      <c r="C153" s="43" t="s">
        <v>352</v>
      </c>
      <c r="D153" s="53" t="s">
        <v>343</v>
      </c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</row>
    <row r="154" spans="1:21" ht="82.5" customHeight="1" x14ac:dyDescent="0.25">
      <c r="A154" s="11" t="s">
        <v>153</v>
      </c>
      <c r="B154" s="12" t="s">
        <v>154</v>
      </c>
      <c r="C154" s="88"/>
      <c r="D154" s="13"/>
      <c r="E154" s="13"/>
      <c r="F154" s="13"/>
      <c r="G154" s="14">
        <f t="shared" ref="G154:R154" si="24">G156+G164+G165+G170</f>
        <v>5242.25</v>
      </c>
      <c r="H154" s="14">
        <f t="shared" si="24"/>
        <v>0</v>
      </c>
      <c r="I154" s="14">
        <f t="shared" si="24"/>
        <v>5160.1000000000004</v>
      </c>
      <c r="J154" s="14">
        <f t="shared" si="24"/>
        <v>82.15</v>
      </c>
      <c r="K154" s="14">
        <f t="shared" si="24"/>
        <v>5221.1400000000003</v>
      </c>
      <c r="L154" s="14">
        <f t="shared" si="24"/>
        <v>0</v>
      </c>
      <c r="M154" s="14">
        <f t="shared" si="24"/>
        <v>5140.26</v>
      </c>
      <c r="N154" s="14">
        <f t="shared" si="24"/>
        <v>80.88</v>
      </c>
      <c r="O154" s="14">
        <f t="shared" si="24"/>
        <v>5221.1400000000003</v>
      </c>
      <c r="P154" s="14">
        <f t="shared" si="24"/>
        <v>0</v>
      </c>
      <c r="Q154" s="14">
        <f t="shared" si="24"/>
        <v>5140.26</v>
      </c>
      <c r="R154" s="14">
        <f t="shared" si="24"/>
        <v>80.88</v>
      </c>
      <c r="S154" s="13"/>
      <c r="T154" s="13"/>
      <c r="U154" s="13"/>
    </row>
    <row r="155" spans="1:21" ht="15" customHeight="1" x14ac:dyDescent="0.25">
      <c r="A155" s="5" t="s">
        <v>153</v>
      </c>
      <c r="B155" s="15" t="s">
        <v>21</v>
      </c>
      <c r="C155" s="80"/>
      <c r="D155" s="16"/>
      <c r="E155" s="16"/>
      <c r="F155" s="1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16"/>
      <c r="T155" s="16"/>
      <c r="U155" s="16"/>
    </row>
    <row r="156" spans="1:21" ht="28.5" x14ac:dyDescent="0.25">
      <c r="A156" s="17" t="s">
        <v>153</v>
      </c>
      <c r="B156" s="18" t="s">
        <v>155</v>
      </c>
      <c r="C156" s="89"/>
      <c r="D156" s="19"/>
      <c r="E156" s="19"/>
      <c r="F156" s="19"/>
      <c r="G156" s="20">
        <f>G158+G159+G160+G161+G162+G163</f>
        <v>4548.1000000000004</v>
      </c>
      <c r="H156" s="20">
        <f t="shared" ref="H156:R156" si="25">H158+H159+H160+H161+H162+H163</f>
        <v>0</v>
      </c>
      <c r="I156" s="20">
        <f t="shared" si="25"/>
        <v>4507.6000000000004</v>
      </c>
      <c r="J156" s="20">
        <f t="shared" si="25"/>
        <v>40.5</v>
      </c>
      <c r="K156" s="20">
        <f t="shared" si="25"/>
        <v>4548.1000000000004</v>
      </c>
      <c r="L156" s="20">
        <f t="shared" si="25"/>
        <v>0</v>
      </c>
      <c r="M156" s="20">
        <f t="shared" si="25"/>
        <v>4507.6000000000004</v>
      </c>
      <c r="N156" s="20">
        <f t="shared" si="25"/>
        <v>40.5</v>
      </c>
      <c r="O156" s="20">
        <f t="shared" si="25"/>
        <v>4548.1000000000004</v>
      </c>
      <c r="P156" s="20">
        <f t="shared" si="25"/>
        <v>0</v>
      </c>
      <c r="Q156" s="20">
        <f t="shared" si="25"/>
        <v>4507.6000000000004</v>
      </c>
      <c r="R156" s="20">
        <f t="shared" si="25"/>
        <v>40.5</v>
      </c>
      <c r="S156" s="19"/>
      <c r="T156" s="19"/>
      <c r="U156" s="19"/>
    </row>
    <row r="157" spans="1:21" ht="20.25" customHeight="1" x14ac:dyDescent="0.25">
      <c r="A157" s="5" t="s">
        <v>153</v>
      </c>
      <c r="B157" s="23" t="s">
        <v>23</v>
      </c>
      <c r="C157" s="80"/>
      <c r="D157" s="16"/>
      <c r="E157" s="16"/>
      <c r="F157" s="1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16"/>
      <c r="T157" s="16"/>
      <c r="U157" s="16"/>
    </row>
    <row r="158" spans="1:21" ht="134.25" customHeight="1" x14ac:dyDescent="0.25">
      <c r="A158" s="5" t="s">
        <v>153</v>
      </c>
      <c r="B158" s="24" t="s">
        <v>156</v>
      </c>
      <c r="C158" s="43"/>
      <c r="D158" s="53" t="s">
        <v>328</v>
      </c>
      <c r="E158" s="52" t="s">
        <v>402</v>
      </c>
      <c r="F158" s="1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16"/>
      <c r="T158" s="16"/>
      <c r="U158" s="16"/>
    </row>
    <row r="159" spans="1:21" ht="159" customHeight="1" x14ac:dyDescent="0.25">
      <c r="A159" s="5" t="s">
        <v>153</v>
      </c>
      <c r="B159" s="24" t="s">
        <v>157</v>
      </c>
      <c r="C159" s="42"/>
      <c r="D159" s="53" t="s">
        <v>328</v>
      </c>
      <c r="E159" s="42"/>
      <c r="F159" s="52" t="s">
        <v>353</v>
      </c>
      <c r="G159" s="46">
        <f>I159</f>
        <v>507.6</v>
      </c>
      <c r="H159" s="46">
        <v>0</v>
      </c>
      <c r="I159" s="98">
        <v>507.6</v>
      </c>
      <c r="J159" s="46">
        <v>0</v>
      </c>
      <c r="K159" s="46">
        <f>M159</f>
        <v>507.6</v>
      </c>
      <c r="L159" s="46">
        <v>0</v>
      </c>
      <c r="M159" s="46">
        <v>507.6</v>
      </c>
      <c r="N159" s="46">
        <v>0</v>
      </c>
      <c r="O159" s="46">
        <f>Q159</f>
        <v>507.6</v>
      </c>
      <c r="P159" s="46">
        <v>0</v>
      </c>
      <c r="Q159" s="46">
        <v>507.6</v>
      </c>
      <c r="R159" s="46">
        <v>0</v>
      </c>
      <c r="S159" s="42"/>
      <c r="T159" s="40" t="s">
        <v>348</v>
      </c>
      <c r="U159" s="40" t="s">
        <v>349</v>
      </c>
    </row>
    <row r="160" spans="1:21" ht="227.25" customHeight="1" x14ac:dyDescent="0.25">
      <c r="A160" s="5" t="s">
        <v>153</v>
      </c>
      <c r="B160" s="24" t="s">
        <v>158</v>
      </c>
      <c r="C160" s="42"/>
      <c r="D160" s="53" t="s">
        <v>328</v>
      </c>
      <c r="E160" s="42"/>
      <c r="F160" s="52" t="s">
        <v>354</v>
      </c>
      <c r="G160" s="46">
        <f>I160+J160</f>
        <v>4040.5</v>
      </c>
      <c r="H160" s="46">
        <v>0</v>
      </c>
      <c r="I160" s="46">
        <v>4000</v>
      </c>
      <c r="J160" s="46">
        <v>40.5</v>
      </c>
      <c r="K160" s="46">
        <f>M160+N160</f>
        <v>4040.5</v>
      </c>
      <c r="L160" s="46">
        <v>0</v>
      </c>
      <c r="M160" s="46">
        <v>4000</v>
      </c>
      <c r="N160" s="46">
        <v>40.5</v>
      </c>
      <c r="O160" s="46">
        <f>Q160+R160</f>
        <v>4040.5</v>
      </c>
      <c r="P160" s="46">
        <v>0</v>
      </c>
      <c r="Q160" s="46">
        <v>4000</v>
      </c>
      <c r="R160" s="46">
        <v>40.5</v>
      </c>
      <c r="S160" s="42"/>
      <c r="T160" s="45" t="s">
        <v>350</v>
      </c>
      <c r="U160" s="45" t="s">
        <v>351</v>
      </c>
    </row>
    <row r="161" spans="1:21" ht="234.75" customHeight="1" x14ac:dyDescent="0.25">
      <c r="A161" s="5" t="s">
        <v>153</v>
      </c>
      <c r="B161" s="26" t="s">
        <v>159</v>
      </c>
      <c r="C161" s="106" t="s">
        <v>447</v>
      </c>
      <c r="D161" s="42" t="s">
        <v>343</v>
      </c>
      <c r="E161" s="16"/>
      <c r="F161" s="1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16"/>
      <c r="T161" s="16"/>
      <c r="U161" s="16"/>
    </row>
    <row r="162" spans="1:21" ht="93" customHeight="1" x14ac:dyDescent="0.25">
      <c r="A162" s="5" t="s">
        <v>153</v>
      </c>
      <c r="B162" s="24" t="s">
        <v>160</v>
      </c>
      <c r="C162" s="43"/>
      <c r="D162" s="42" t="s">
        <v>328</v>
      </c>
      <c r="E162" s="43" t="s">
        <v>438</v>
      </c>
      <c r="F162" s="1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16"/>
      <c r="T162" s="16"/>
      <c r="U162" s="16"/>
    </row>
    <row r="163" spans="1:21" ht="67.5" customHeight="1" x14ac:dyDescent="0.25">
      <c r="A163" s="27" t="s">
        <v>153</v>
      </c>
      <c r="B163" s="24" t="s">
        <v>161</v>
      </c>
      <c r="C163" s="42" t="s">
        <v>357</v>
      </c>
      <c r="D163" s="42"/>
      <c r="E163" s="16"/>
      <c r="F163" s="1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16"/>
      <c r="T163" s="16"/>
      <c r="U163" s="16"/>
    </row>
    <row r="164" spans="1:21" ht="24" customHeight="1" x14ac:dyDescent="0.25">
      <c r="A164" s="17" t="s">
        <v>153</v>
      </c>
      <c r="B164" s="18" t="s">
        <v>162</v>
      </c>
      <c r="C164" s="89"/>
      <c r="D164" s="19"/>
      <c r="E164" s="19"/>
      <c r="F164" s="19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19"/>
      <c r="T164" s="19"/>
      <c r="U164" s="19"/>
    </row>
    <row r="165" spans="1:21" ht="35.25" customHeight="1" x14ac:dyDescent="0.25">
      <c r="A165" s="17" t="s">
        <v>153</v>
      </c>
      <c r="B165" s="18" t="s">
        <v>163</v>
      </c>
      <c r="C165" s="89"/>
      <c r="D165" s="19"/>
      <c r="E165" s="19"/>
      <c r="F165" s="19"/>
      <c r="G165" s="20">
        <f>G167+G168+G169</f>
        <v>694.15</v>
      </c>
      <c r="H165" s="20">
        <f t="shared" ref="H165:R165" si="26">H167+H168+H169</f>
        <v>0</v>
      </c>
      <c r="I165" s="20">
        <f t="shared" si="26"/>
        <v>652.5</v>
      </c>
      <c r="J165" s="20">
        <f t="shared" si="26"/>
        <v>41.65</v>
      </c>
      <c r="K165" s="20">
        <f t="shared" si="26"/>
        <v>673.04</v>
      </c>
      <c r="L165" s="20">
        <f t="shared" si="26"/>
        <v>0</v>
      </c>
      <c r="M165" s="20">
        <f t="shared" si="26"/>
        <v>632.66</v>
      </c>
      <c r="N165" s="20">
        <f t="shared" si="26"/>
        <v>40.380000000000003</v>
      </c>
      <c r="O165" s="20">
        <f t="shared" si="26"/>
        <v>673.04</v>
      </c>
      <c r="P165" s="20">
        <f t="shared" si="26"/>
        <v>0</v>
      </c>
      <c r="Q165" s="20">
        <f t="shared" si="26"/>
        <v>632.66</v>
      </c>
      <c r="R165" s="20">
        <f t="shared" si="26"/>
        <v>40.380000000000003</v>
      </c>
      <c r="S165" s="19"/>
      <c r="T165" s="19"/>
      <c r="U165" s="19"/>
    </row>
    <row r="166" spans="1:21" ht="18.75" customHeight="1" x14ac:dyDescent="0.25">
      <c r="A166" s="5" t="s">
        <v>153</v>
      </c>
      <c r="B166" s="23" t="s">
        <v>23</v>
      </c>
      <c r="C166" s="80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</row>
    <row r="167" spans="1:21" ht="137.25" customHeight="1" x14ac:dyDescent="0.25">
      <c r="A167" s="5" t="s">
        <v>153</v>
      </c>
      <c r="B167" s="24" t="s">
        <v>164</v>
      </c>
      <c r="C167" s="43" t="s">
        <v>344</v>
      </c>
      <c r="D167" s="53" t="s">
        <v>343</v>
      </c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</row>
    <row r="168" spans="1:21" ht="70.5" customHeight="1" x14ac:dyDescent="0.25">
      <c r="A168" s="5" t="s">
        <v>153</v>
      </c>
      <c r="B168" s="24" t="s">
        <v>165</v>
      </c>
      <c r="C168" s="43" t="s">
        <v>345</v>
      </c>
      <c r="D168" s="53" t="s">
        <v>343</v>
      </c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</row>
    <row r="169" spans="1:21" ht="217.5" customHeight="1" x14ac:dyDescent="0.25">
      <c r="A169" s="5" t="s">
        <v>153</v>
      </c>
      <c r="B169" s="24" t="s">
        <v>166</v>
      </c>
      <c r="C169" s="43"/>
      <c r="D169" s="53" t="s">
        <v>328</v>
      </c>
      <c r="E169" s="16"/>
      <c r="F169" s="52" t="s">
        <v>346</v>
      </c>
      <c r="G169" s="44">
        <f>I169+J169</f>
        <v>694.15</v>
      </c>
      <c r="H169" s="44">
        <v>0</v>
      </c>
      <c r="I169" s="44">
        <v>652.5</v>
      </c>
      <c r="J169" s="42">
        <v>41.65</v>
      </c>
      <c r="K169" s="42">
        <f>M169+N169</f>
        <v>673.04</v>
      </c>
      <c r="L169" s="46">
        <v>0</v>
      </c>
      <c r="M169" s="42">
        <v>632.66</v>
      </c>
      <c r="N169" s="42">
        <v>40.380000000000003</v>
      </c>
      <c r="O169" s="42">
        <f>Q169+R169</f>
        <v>673.04</v>
      </c>
      <c r="P169" s="46">
        <v>0</v>
      </c>
      <c r="Q169" s="42">
        <v>632.66</v>
      </c>
      <c r="R169" s="42">
        <v>40.380000000000003</v>
      </c>
      <c r="S169" s="16"/>
      <c r="T169" s="40" t="s">
        <v>347</v>
      </c>
      <c r="U169" s="40" t="s">
        <v>347</v>
      </c>
    </row>
    <row r="170" spans="1:21" ht="42.75" x14ac:dyDescent="0.25">
      <c r="A170" s="17" t="s">
        <v>153</v>
      </c>
      <c r="B170" s="18" t="s">
        <v>84</v>
      </c>
      <c r="C170" s="8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</row>
    <row r="171" spans="1:21" ht="81" customHeight="1" x14ac:dyDescent="0.25">
      <c r="A171" s="11" t="s">
        <v>167</v>
      </c>
      <c r="B171" s="12" t="s">
        <v>168</v>
      </c>
      <c r="C171" s="88"/>
      <c r="D171" s="13"/>
      <c r="E171" s="13"/>
      <c r="F171" s="13"/>
      <c r="G171" s="14">
        <f>G173+G180</f>
        <v>477.74</v>
      </c>
      <c r="H171" s="14">
        <f t="shared" ref="H171:R171" si="27">H173+H180</f>
        <v>0</v>
      </c>
      <c r="I171" s="14">
        <f t="shared" si="27"/>
        <v>401.3</v>
      </c>
      <c r="J171" s="14">
        <f t="shared" si="27"/>
        <v>76.44</v>
      </c>
      <c r="K171" s="14">
        <f t="shared" si="27"/>
        <v>477.74</v>
      </c>
      <c r="L171" s="14">
        <f t="shared" si="27"/>
        <v>0</v>
      </c>
      <c r="M171" s="14">
        <f t="shared" si="27"/>
        <v>401.3</v>
      </c>
      <c r="N171" s="14">
        <f t="shared" si="27"/>
        <v>76.44</v>
      </c>
      <c r="O171" s="14">
        <f t="shared" si="27"/>
        <v>477.74</v>
      </c>
      <c r="P171" s="14">
        <f t="shared" si="27"/>
        <v>0</v>
      </c>
      <c r="Q171" s="14">
        <f t="shared" si="27"/>
        <v>401.3</v>
      </c>
      <c r="R171" s="14">
        <f t="shared" si="27"/>
        <v>76.44</v>
      </c>
      <c r="S171" s="13"/>
      <c r="T171" s="13"/>
      <c r="U171" s="13"/>
    </row>
    <row r="172" spans="1:21" ht="15" customHeight="1" x14ac:dyDescent="0.25">
      <c r="A172" s="5" t="s">
        <v>167</v>
      </c>
      <c r="B172" s="15" t="s">
        <v>21</v>
      </c>
      <c r="C172" s="80"/>
      <c r="D172" s="16"/>
      <c r="E172" s="16"/>
      <c r="F172" s="1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16"/>
      <c r="T172" s="16"/>
      <c r="U172" s="16"/>
    </row>
    <row r="173" spans="1:21" ht="28.5" x14ac:dyDescent="0.25">
      <c r="A173" s="17" t="s">
        <v>167</v>
      </c>
      <c r="B173" s="18" t="s">
        <v>169</v>
      </c>
      <c r="C173" s="89"/>
      <c r="D173" s="19"/>
      <c r="E173" s="19"/>
      <c r="F173" s="19"/>
      <c r="G173" s="20">
        <f>G175+G176+G177+G178+G179</f>
        <v>477.74</v>
      </c>
      <c r="H173" s="20">
        <f t="shared" ref="H173:R173" si="28">H175+H176+H177+H178+H179</f>
        <v>0</v>
      </c>
      <c r="I173" s="20">
        <f t="shared" si="28"/>
        <v>401.3</v>
      </c>
      <c r="J173" s="20">
        <f t="shared" si="28"/>
        <v>76.44</v>
      </c>
      <c r="K173" s="20">
        <f t="shared" si="28"/>
        <v>477.74</v>
      </c>
      <c r="L173" s="20">
        <f t="shared" si="28"/>
        <v>0</v>
      </c>
      <c r="M173" s="20">
        <f t="shared" si="28"/>
        <v>401.3</v>
      </c>
      <c r="N173" s="20">
        <f t="shared" si="28"/>
        <v>76.44</v>
      </c>
      <c r="O173" s="20">
        <f t="shared" si="28"/>
        <v>477.74</v>
      </c>
      <c r="P173" s="20">
        <f t="shared" si="28"/>
        <v>0</v>
      </c>
      <c r="Q173" s="20">
        <f t="shared" si="28"/>
        <v>401.3</v>
      </c>
      <c r="R173" s="20">
        <f t="shared" si="28"/>
        <v>76.44</v>
      </c>
      <c r="S173" s="19"/>
      <c r="T173" s="19"/>
      <c r="U173" s="19"/>
    </row>
    <row r="174" spans="1:21" ht="21" customHeight="1" x14ac:dyDescent="0.25">
      <c r="A174" s="5" t="s">
        <v>167</v>
      </c>
      <c r="B174" s="23" t="s">
        <v>23</v>
      </c>
      <c r="C174" s="80"/>
      <c r="D174" s="16"/>
      <c r="E174" s="16"/>
      <c r="F174" s="1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16"/>
      <c r="T174" s="16"/>
      <c r="U174" s="16"/>
    </row>
    <row r="175" spans="1:21" ht="93" customHeight="1" x14ac:dyDescent="0.25">
      <c r="A175" s="5" t="s">
        <v>167</v>
      </c>
      <c r="B175" s="24" t="s">
        <v>170</v>
      </c>
      <c r="C175" s="42"/>
      <c r="D175" s="42" t="s">
        <v>328</v>
      </c>
      <c r="E175" s="63"/>
      <c r="F175" s="52" t="s">
        <v>449</v>
      </c>
      <c r="G175" s="67">
        <f>H175+I175+J175</f>
        <v>477.74</v>
      </c>
      <c r="H175" s="67"/>
      <c r="I175" s="67">
        <v>401.3</v>
      </c>
      <c r="J175" s="67">
        <v>76.44</v>
      </c>
      <c r="K175" s="67">
        <f>L175+M175+N175</f>
        <v>477.74</v>
      </c>
      <c r="L175" s="67"/>
      <c r="M175" s="67">
        <v>401.3</v>
      </c>
      <c r="N175" s="67">
        <v>76.44</v>
      </c>
      <c r="O175" s="67">
        <v>477.74</v>
      </c>
      <c r="P175" s="67"/>
      <c r="Q175" s="67">
        <v>401.3</v>
      </c>
      <c r="R175" s="67">
        <v>76.44</v>
      </c>
      <c r="S175" s="63"/>
      <c r="T175" s="69" t="s">
        <v>421</v>
      </c>
      <c r="U175" s="69" t="s">
        <v>422</v>
      </c>
    </row>
    <row r="176" spans="1:21" ht="80.25" customHeight="1" x14ac:dyDescent="0.25">
      <c r="A176" s="5" t="s">
        <v>167</v>
      </c>
      <c r="B176" s="24" t="s">
        <v>171</v>
      </c>
      <c r="C176" s="106" t="s">
        <v>447</v>
      </c>
      <c r="D176" s="42" t="s">
        <v>343</v>
      </c>
      <c r="E176" s="16"/>
      <c r="F176" s="1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16"/>
      <c r="T176" s="16"/>
      <c r="U176" s="16"/>
    </row>
    <row r="177" spans="1:21" ht="81.75" customHeight="1" x14ac:dyDescent="0.25">
      <c r="A177" s="5" t="s">
        <v>167</v>
      </c>
      <c r="B177" s="24" t="s">
        <v>172</v>
      </c>
      <c r="C177" s="106" t="s">
        <v>447</v>
      </c>
      <c r="D177" s="42" t="s">
        <v>343</v>
      </c>
      <c r="E177" s="16"/>
      <c r="F177" s="1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16"/>
      <c r="T177" s="16"/>
      <c r="U177" s="16"/>
    </row>
    <row r="178" spans="1:21" ht="81.75" customHeight="1" x14ac:dyDescent="0.25">
      <c r="A178" s="5" t="s">
        <v>167</v>
      </c>
      <c r="B178" s="24" t="s">
        <v>173</v>
      </c>
      <c r="C178" s="106" t="s">
        <v>447</v>
      </c>
      <c r="D178" s="42" t="s">
        <v>343</v>
      </c>
      <c r="E178" s="16"/>
      <c r="F178" s="1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16"/>
      <c r="T178" s="16"/>
      <c r="U178" s="16"/>
    </row>
    <row r="179" spans="1:21" ht="81.75" customHeight="1" x14ac:dyDescent="0.25">
      <c r="A179" s="5" t="s">
        <v>167</v>
      </c>
      <c r="B179" s="24" t="s">
        <v>174</v>
      </c>
      <c r="C179" s="106" t="s">
        <v>447</v>
      </c>
      <c r="D179" s="42" t="s">
        <v>343</v>
      </c>
      <c r="E179" s="16"/>
      <c r="F179" s="1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16"/>
      <c r="T179" s="16"/>
      <c r="U179" s="16"/>
    </row>
    <row r="180" spans="1:21" ht="19.5" customHeight="1" x14ac:dyDescent="0.25">
      <c r="A180" s="17" t="s">
        <v>167</v>
      </c>
      <c r="B180" s="18" t="s">
        <v>175</v>
      </c>
      <c r="C180" s="89"/>
      <c r="D180" s="19"/>
      <c r="E180" s="19"/>
      <c r="F180" s="19"/>
      <c r="G180" s="20">
        <f>G182</f>
        <v>0</v>
      </c>
      <c r="H180" s="20">
        <f t="shared" ref="H180:R180" si="29">H182</f>
        <v>0</v>
      </c>
      <c r="I180" s="20">
        <f t="shared" si="29"/>
        <v>0</v>
      </c>
      <c r="J180" s="20">
        <f t="shared" si="29"/>
        <v>0</v>
      </c>
      <c r="K180" s="20">
        <f t="shared" si="29"/>
        <v>0</v>
      </c>
      <c r="L180" s="20">
        <f t="shared" si="29"/>
        <v>0</v>
      </c>
      <c r="M180" s="20">
        <f t="shared" si="29"/>
        <v>0</v>
      </c>
      <c r="N180" s="20">
        <f t="shared" si="29"/>
        <v>0</v>
      </c>
      <c r="O180" s="20">
        <f t="shared" si="29"/>
        <v>0</v>
      </c>
      <c r="P180" s="20">
        <f t="shared" si="29"/>
        <v>0</v>
      </c>
      <c r="Q180" s="20">
        <f t="shared" si="29"/>
        <v>0</v>
      </c>
      <c r="R180" s="20">
        <f t="shared" si="29"/>
        <v>0</v>
      </c>
      <c r="S180" s="19"/>
      <c r="T180" s="19"/>
      <c r="U180" s="19"/>
    </row>
    <row r="181" spans="1:21" ht="19.5" customHeight="1" x14ac:dyDescent="0.25">
      <c r="A181" s="5" t="s">
        <v>167</v>
      </c>
      <c r="B181" s="23" t="s">
        <v>23</v>
      </c>
      <c r="C181" s="80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</row>
    <row r="182" spans="1:21" ht="79.5" customHeight="1" x14ac:dyDescent="0.25">
      <c r="A182" s="5" t="s">
        <v>167</v>
      </c>
      <c r="B182" s="24" t="s">
        <v>176</v>
      </c>
      <c r="C182" s="80"/>
      <c r="D182" s="53" t="s">
        <v>328</v>
      </c>
      <c r="E182" s="43" t="s">
        <v>438</v>
      </c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</row>
    <row r="183" spans="1:21" ht="99.75" customHeight="1" x14ac:dyDescent="0.25">
      <c r="A183" s="11" t="s">
        <v>177</v>
      </c>
      <c r="B183" s="12" t="s">
        <v>178</v>
      </c>
      <c r="C183" s="88"/>
      <c r="D183" s="13"/>
      <c r="E183" s="13"/>
      <c r="F183" s="13"/>
      <c r="G183" s="14">
        <f>G185+G186+G192</f>
        <v>7874.08</v>
      </c>
      <c r="H183" s="14">
        <f t="shared" ref="H183:R183" si="30">H185+H186+H192</f>
        <v>0</v>
      </c>
      <c r="I183" s="14">
        <f t="shared" si="30"/>
        <v>7553.16</v>
      </c>
      <c r="J183" s="14">
        <f t="shared" si="30"/>
        <v>320.92</v>
      </c>
      <c r="K183" s="14">
        <f t="shared" si="30"/>
        <v>7874.08</v>
      </c>
      <c r="L183" s="14">
        <f t="shared" si="30"/>
        <v>0</v>
      </c>
      <c r="M183" s="14">
        <f t="shared" si="30"/>
        <v>7553.16</v>
      </c>
      <c r="N183" s="14">
        <f t="shared" si="30"/>
        <v>320.92</v>
      </c>
      <c r="O183" s="14">
        <f t="shared" si="30"/>
        <v>7874.08</v>
      </c>
      <c r="P183" s="14">
        <f t="shared" si="30"/>
        <v>0</v>
      </c>
      <c r="Q183" s="14">
        <f t="shared" si="30"/>
        <v>7553.16</v>
      </c>
      <c r="R183" s="14">
        <f t="shared" si="30"/>
        <v>320.92</v>
      </c>
      <c r="S183" s="13"/>
      <c r="T183" s="13"/>
      <c r="U183" s="13"/>
    </row>
    <row r="184" spans="1:21" ht="15" customHeight="1" x14ac:dyDescent="0.25">
      <c r="A184" s="5" t="s">
        <v>177</v>
      </c>
      <c r="B184" s="15" t="s">
        <v>179</v>
      </c>
      <c r="C184" s="80"/>
      <c r="D184" s="16"/>
      <c r="E184" s="16"/>
      <c r="F184" s="1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16"/>
      <c r="T184" s="16"/>
      <c r="U184" s="16"/>
    </row>
    <row r="185" spans="1:21" ht="27" customHeight="1" x14ac:dyDescent="0.25">
      <c r="A185" s="17" t="s">
        <v>177</v>
      </c>
      <c r="B185" s="18" t="s">
        <v>180</v>
      </c>
      <c r="C185" s="89"/>
      <c r="D185" s="19"/>
      <c r="E185" s="19"/>
      <c r="F185" s="19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19"/>
      <c r="T185" s="19"/>
      <c r="U185" s="19"/>
    </row>
    <row r="186" spans="1:21" ht="35.25" customHeight="1" x14ac:dyDescent="0.25">
      <c r="A186" s="17" t="s">
        <v>177</v>
      </c>
      <c r="B186" s="18" t="s">
        <v>181</v>
      </c>
      <c r="C186" s="89"/>
      <c r="D186" s="19"/>
      <c r="E186" s="19"/>
      <c r="F186" s="19"/>
      <c r="G186" s="20">
        <f>G188+G189+G190+G191</f>
        <v>7874.08</v>
      </c>
      <c r="H186" s="20">
        <f t="shared" ref="H186:R186" si="31">H188+H189+H190+H191</f>
        <v>0</v>
      </c>
      <c r="I186" s="20">
        <f t="shared" si="31"/>
        <v>7553.16</v>
      </c>
      <c r="J186" s="20">
        <f t="shared" si="31"/>
        <v>320.92</v>
      </c>
      <c r="K186" s="20">
        <f t="shared" si="31"/>
        <v>7874.08</v>
      </c>
      <c r="L186" s="20">
        <f t="shared" si="31"/>
        <v>0</v>
      </c>
      <c r="M186" s="20">
        <f t="shared" si="31"/>
        <v>7553.16</v>
      </c>
      <c r="N186" s="20">
        <f t="shared" si="31"/>
        <v>320.92</v>
      </c>
      <c r="O186" s="20">
        <f t="shared" si="31"/>
        <v>7874.08</v>
      </c>
      <c r="P186" s="20">
        <f t="shared" si="31"/>
        <v>0</v>
      </c>
      <c r="Q186" s="20">
        <f t="shared" si="31"/>
        <v>7553.16</v>
      </c>
      <c r="R186" s="20">
        <f t="shared" si="31"/>
        <v>320.92</v>
      </c>
      <c r="S186" s="19"/>
      <c r="T186" s="19"/>
      <c r="U186" s="19"/>
    </row>
    <row r="187" spans="1:21" ht="19.5" customHeight="1" x14ac:dyDescent="0.25">
      <c r="A187" s="5" t="s">
        <v>182</v>
      </c>
      <c r="B187" s="23" t="s">
        <v>23</v>
      </c>
      <c r="C187" s="80"/>
      <c r="D187" s="16"/>
      <c r="E187" s="16"/>
      <c r="F187" s="1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16"/>
      <c r="T187" s="16"/>
      <c r="U187" s="16"/>
    </row>
    <row r="188" spans="1:21" ht="141.75" customHeight="1" x14ac:dyDescent="0.25">
      <c r="A188" s="5" t="s">
        <v>177</v>
      </c>
      <c r="B188" s="24" t="s">
        <v>183</v>
      </c>
      <c r="C188" s="42"/>
      <c r="D188" s="42" t="s">
        <v>328</v>
      </c>
      <c r="E188" s="42"/>
      <c r="F188" s="85" t="s">
        <v>329</v>
      </c>
      <c r="G188" s="46">
        <v>4600</v>
      </c>
      <c r="H188" s="46">
        <v>0</v>
      </c>
      <c r="I188" s="46">
        <v>4370</v>
      </c>
      <c r="J188" s="46">
        <v>230</v>
      </c>
      <c r="K188" s="46">
        <v>4600</v>
      </c>
      <c r="L188" s="46">
        <v>0</v>
      </c>
      <c r="M188" s="46">
        <v>4370</v>
      </c>
      <c r="N188" s="46">
        <v>230</v>
      </c>
      <c r="O188" s="46">
        <v>4600</v>
      </c>
      <c r="P188" s="46">
        <v>0</v>
      </c>
      <c r="Q188" s="46">
        <v>4370</v>
      </c>
      <c r="R188" s="46">
        <v>230</v>
      </c>
      <c r="S188" s="16"/>
      <c r="T188" s="40" t="s">
        <v>330</v>
      </c>
      <c r="U188" s="40" t="s">
        <v>331</v>
      </c>
    </row>
    <row r="189" spans="1:21" ht="171" customHeight="1" x14ac:dyDescent="0.25">
      <c r="A189" s="5" t="s">
        <v>177</v>
      </c>
      <c r="B189" s="24" t="s">
        <v>184</v>
      </c>
      <c r="C189" s="42"/>
      <c r="D189" s="42" t="s">
        <v>328</v>
      </c>
      <c r="E189" s="42"/>
      <c r="F189" s="85" t="s">
        <v>332</v>
      </c>
      <c r="G189" s="46">
        <v>985.7</v>
      </c>
      <c r="H189" s="46">
        <v>0</v>
      </c>
      <c r="I189" s="46">
        <v>935.7</v>
      </c>
      <c r="J189" s="46">
        <v>50</v>
      </c>
      <c r="K189" s="46">
        <v>985.7</v>
      </c>
      <c r="L189" s="46">
        <v>0</v>
      </c>
      <c r="M189" s="46">
        <v>935.7</v>
      </c>
      <c r="N189" s="46">
        <v>50</v>
      </c>
      <c r="O189" s="46">
        <v>985.7</v>
      </c>
      <c r="P189" s="46">
        <v>0</v>
      </c>
      <c r="Q189" s="46">
        <v>935.7</v>
      </c>
      <c r="R189" s="46">
        <v>50</v>
      </c>
      <c r="S189" s="16"/>
      <c r="T189" s="40" t="s">
        <v>333</v>
      </c>
      <c r="U189" s="40" t="s">
        <v>334</v>
      </c>
    </row>
    <row r="190" spans="1:21" ht="124.5" customHeight="1" x14ac:dyDescent="0.25">
      <c r="A190" s="5" t="s">
        <v>177</v>
      </c>
      <c r="B190" s="24" t="s">
        <v>185</v>
      </c>
      <c r="C190" s="42"/>
      <c r="D190" s="42" t="s">
        <v>328</v>
      </c>
      <c r="E190" s="42"/>
      <c r="F190" s="85" t="s">
        <v>335</v>
      </c>
      <c r="G190" s="46">
        <v>788.38</v>
      </c>
      <c r="H190" s="46">
        <v>0</v>
      </c>
      <c r="I190" s="46">
        <v>748.96</v>
      </c>
      <c r="J190" s="46">
        <v>39.42</v>
      </c>
      <c r="K190" s="46">
        <v>788.38</v>
      </c>
      <c r="L190" s="46">
        <v>0</v>
      </c>
      <c r="M190" s="46">
        <v>748.96</v>
      </c>
      <c r="N190" s="46">
        <v>39.42</v>
      </c>
      <c r="O190" s="46">
        <v>788.38</v>
      </c>
      <c r="P190" s="46">
        <v>0</v>
      </c>
      <c r="Q190" s="46">
        <v>748.96</v>
      </c>
      <c r="R190" s="46">
        <v>39.42</v>
      </c>
      <c r="S190" s="16"/>
      <c r="T190" s="41" t="s">
        <v>336</v>
      </c>
      <c r="U190" s="40" t="s">
        <v>337</v>
      </c>
    </row>
    <row r="191" spans="1:21" ht="168" customHeight="1" x14ac:dyDescent="0.25">
      <c r="A191" s="5" t="s">
        <v>177</v>
      </c>
      <c r="B191" s="24" t="s">
        <v>186</v>
      </c>
      <c r="C191" s="42"/>
      <c r="D191" s="42" t="s">
        <v>328</v>
      </c>
      <c r="E191" s="42"/>
      <c r="F191" s="85" t="s">
        <v>338</v>
      </c>
      <c r="G191" s="46">
        <v>1500</v>
      </c>
      <c r="H191" s="46">
        <v>0</v>
      </c>
      <c r="I191" s="46">
        <v>1498.5</v>
      </c>
      <c r="J191" s="46">
        <v>1.5</v>
      </c>
      <c r="K191" s="46">
        <v>1500</v>
      </c>
      <c r="L191" s="46">
        <v>0</v>
      </c>
      <c r="M191" s="46">
        <v>1498.5</v>
      </c>
      <c r="N191" s="46">
        <v>1.5</v>
      </c>
      <c r="O191" s="46">
        <v>1500</v>
      </c>
      <c r="P191" s="46">
        <v>0</v>
      </c>
      <c r="Q191" s="46">
        <v>1498.5</v>
      </c>
      <c r="R191" s="46">
        <v>1.5</v>
      </c>
      <c r="S191" s="16"/>
      <c r="T191" s="40" t="s">
        <v>339</v>
      </c>
      <c r="U191" s="40" t="s">
        <v>339</v>
      </c>
    </row>
    <row r="192" spans="1:21" ht="42.75" x14ac:dyDescent="0.25">
      <c r="A192" s="17" t="s">
        <v>177</v>
      </c>
      <c r="B192" s="18" t="s">
        <v>97</v>
      </c>
      <c r="C192" s="89"/>
      <c r="D192" s="19"/>
      <c r="E192" s="19"/>
      <c r="F192" s="19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19"/>
      <c r="T192" s="19"/>
      <c r="U192" s="19"/>
    </row>
    <row r="193" spans="1:21" ht="87" customHeight="1" x14ac:dyDescent="0.25">
      <c r="A193" s="11" t="s">
        <v>187</v>
      </c>
      <c r="B193" s="12" t="s">
        <v>188</v>
      </c>
      <c r="C193" s="88"/>
      <c r="D193" s="13"/>
      <c r="E193" s="13"/>
      <c r="F193" s="13"/>
      <c r="G193" s="14">
        <f t="shared" ref="G193:R193" si="32">G195+G205+G209+G219</f>
        <v>20304.580000000002</v>
      </c>
      <c r="H193" s="14">
        <f t="shared" si="32"/>
        <v>0</v>
      </c>
      <c r="I193" s="14">
        <f t="shared" si="32"/>
        <v>20286.48</v>
      </c>
      <c r="J193" s="14">
        <f t="shared" si="32"/>
        <v>18.100000000000001</v>
      </c>
      <c r="K193" s="14">
        <f t="shared" si="32"/>
        <v>19301.670000000002</v>
      </c>
      <c r="L193" s="14">
        <f t="shared" si="32"/>
        <v>0</v>
      </c>
      <c r="M193" s="14">
        <f t="shared" si="32"/>
        <v>19284.570000000003</v>
      </c>
      <c r="N193" s="14">
        <f t="shared" si="32"/>
        <v>17.100000000000001</v>
      </c>
      <c r="O193" s="14">
        <f t="shared" si="32"/>
        <v>19301.670000000002</v>
      </c>
      <c r="P193" s="14">
        <f t="shared" si="32"/>
        <v>0</v>
      </c>
      <c r="Q193" s="14">
        <f t="shared" si="32"/>
        <v>19284.570000000003</v>
      </c>
      <c r="R193" s="14">
        <f t="shared" si="32"/>
        <v>17.100000000000001</v>
      </c>
      <c r="S193" s="13"/>
      <c r="T193" s="13"/>
      <c r="U193" s="13"/>
    </row>
    <row r="194" spans="1:21" ht="15" customHeight="1" x14ac:dyDescent="0.25">
      <c r="A194" s="5" t="s">
        <v>187</v>
      </c>
      <c r="B194" s="15" t="s">
        <v>179</v>
      </c>
      <c r="C194" s="80"/>
      <c r="D194" s="16"/>
      <c r="E194" s="16"/>
      <c r="F194" s="1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16"/>
      <c r="T194" s="16"/>
      <c r="U194" s="16"/>
    </row>
    <row r="195" spans="1:21" x14ac:dyDescent="0.25">
      <c r="A195" s="17" t="s">
        <v>187</v>
      </c>
      <c r="B195" s="35" t="s">
        <v>189</v>
      </c>
      <c r="C195" s="89"/>
      <c r="D195" s="19"/>
      <c r="E195" s="19"/>
      <c r="F195" s="19"/>
      <c r="G195" s="20">
        <f>G197+G198+G199+G200+G201+G202+G203+G204</f>
        <v>20299.2</v>
      </c>
      <c r="H195" s="20">
        <f t="shared" ref="H195:R195" si="33">H197+H198+H199+H200+H201+H202+H203+H204</f>
        <v>0</v>
      </c>
      <c r="I195" s="20">
        <f t="shared" si="33"/>
        <v>20282.099999999999</v>
      </c>
      <c r="J195" s="20">
        <f t="shared" si="33"/>
        <v>17.100000000000001</v>
      </c>
      <c r="K195" s="20">
        <f t="shared" si="33"/>
        <v>19296.29</v>
      </c>
      <c r="L195" s="20">
        <f t="shared" si="33"/>
        <v>0</v>
      </c>
      <c r="M195" s="20">
        <f t="shared" si="33"/>
        <v>19280.190000000002</v>
      </c>
      <c r="N195" s="20">
        <f t="shared" si="33"/>
        <v>16.100000000000001</v>
      </c>
      <c r="O195" s="20">
        <f t="shared" si="33"/>
        <v>19296.29</v>
      </c>
      <c r="P195" s="20">
        <f t="shared" si="33"/>
        <v>0</v>
      </c>
      <c r="Q195" s="20">
        <f t="shared" si="33"/>
        <v>19280.190000000002</v>
      </c>
      <c r="R195" s="20">
        <f t="shared" si="33"/>
        <v>16.100000000000001</v>
      </c>
      <c r="S195" s="19"/>
      <c r="T195" s="19"/>
      <c r="U195" s="19"/>
    </row>
    <row r="196" spans="1:21" ht="19.5" customHeight="1" x14ac:dyDescent="0.25">
      <c r="A196" s="5" t="s">
        <v>190</v>
      </c>
      <c r="B196" s="23" t="s">
        <v>23</v>
      </c>
      <c r="C196" s="80"/>
      <c r="D196" s="16"/>
      <c r="E196" s="16"/>
      <c r="F196" s="1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16"/>
      <c r="T196" s="16"/>
      <c r="U196" s="16"/>
    </row>
    <row r="197" spans="1:21" ht="91.5" customHeight="1" x14ac:dyDescent="0.25">
      <c r="A197" s="5" t="s">
        <v>187</v>
      </c>
      <c r="B197" s="24" t="s">
        <v>191</v>
      </c>
      <c r="C197" s="42" t="s">
        <v>357</v>
      </c>
      <c r="D197" s="42" t="s">
        <v>343</v>
      </c>
      <c r="E197" s="16"/>
      <c r="F197" s="1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16"/>
      <c r="T197" s="16"/>
      <c r="U197" s="16"/>
    </row>
    <row r="198" spans="1:21" ht="113.25" customHeight="1" x14ac:dyDescent="0.25">
      <c r="A198" s="5" t="s">
        <v>187</v>
      </c>
      <c r="B198" s="24" t="s">
        <v>192</v>
      </c>
      <c r="C198" s="53"/>
      <c r="D198" s="42" t="s">
        <v>328</v>
      </c>
      <c r="E198" s="52" t="s">
        <v>402</v>
      </c>
      <c r="F198" s="1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16"/>
      <c r="T198" s="16"/>
      <c r="U198" s="16"/>
    </row>
    <row r="199" spans="1:21" s="61" customFormat="1" ht="75.75" customHeight="1" x14ac:dyDescent="0.25">
      <c r="A199" s="6" t="s">
        <v>187</v>
      </c>
      <c r="B199" s="65" t="s">
        <v>193</v>
      </c>
      <c r="C199" s="108" t="s">
        <v>468</v>
      </c>
      <c r="D199" s="99"/>
      <c r="E199" s="66"/>
      <c r="F199" s="64"/>
      <c r="G199" s="68"/>
      <c r="H199" s="68"/>
      <c r="I199" s="68"/>
      <c r="J199" s="68"/>
      <c r="K199" s="68"/>
      <c r="L199" s="68"/>
      <c r="M199" s="68"/>
      <c r="N199" s="68"/>
      <c r="O199" s="68"/>
      <c r="P199" s="68"/>
      <c r="Q199" s="68"/>
      <c r="R199" s="68"/>
      <c r="S199" s="66"/>
      <c r="T199" s="66"/>
      <c r="U199" s="66"/>
    </row>
    <row r="200" spans="1:21" s="60" customFormat="1" ht="89.25" customHeight="1" x14ac:dyDescent="0.25">
      <c r="A200" s="62" t="s">
        <v>187</v>
      </c>
      <c r="B200" s="65" t="s">
        <v>194</v>
      </c>
      <c r="C200" s="42"/>
      <c r="D200" s="42" t="s">
        <v>328</v>
      </c>
      <c r="E200" s="70"/>
      <c r="F200" s="43" t="s">
        <v>355</v>
      </c>
      <c r="G200" s="46">
        <v>17068.7</v>
      </c>
      <c r="H200" s="46"/>
      <c r="I200" s="55">
        <v>17051.599999999999</v>
      </c>
      <c r="J200" s="46">
        <v>17.100000000000001</v>
      </c>
      <c r="K200" s="46">
        <v>16065.79</v>
      </c>
      <c r="L200" s="46"/>
      <c r="M200" s="46">
        <v>16049.69</v>
      </c>
      <c r="N200" s="46">
        <v>16.100000000000001</v>
      </c>
      <c r="O200" s="46">
        <v>16065.79</v>
      </c>
      <c r="P200" s="46"/>
      <c r="Q200" s="46">
        <v>16049.69</v>
      </c>
      <c r="R200" s="46">
        <v>16.100000000000001</v>
      </c>
      <c r="S200" s="42"/>
      <c r="T200" s="64" t="s">
        <v>460</v>
      </c>
      <c r="U200" s="64" t="s">
        <v>461</v>
      </c>
    </row>
    <row r="201" spans="1:21" ht="114.75" customHeight="1" x14ac:dyDescent="0.25">
      <c r="A201" s="5" t="s">
        <v>187</v>
      </c>
      <c r="B201" s="24" t="s">
        <v>195</v>
      </c>
      <c r="C201" s="3" t="s">
        <v>447</v>
      </c>
      <c r="D201" s="105" t="s">
        <v>343</v>
      </c>
      <c r="E201" s="16"/>
      <c r="F201" s="1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16"/>
      <c r="T201" s="16"/>
      <c r="U201" s="16"/>
    </row>
    <row r="202" spans="1:21" ht="113.25" customHeight="1" x14ac:dyDescent="0.25">
      <c r="A202" s="5" t="s">
        <v>187</v>
      </c>
      <c r="B202" s="24" t="s">
        <v>196</v>
      </c>
      <c r="C202" s="3" t="s">
        <v>447</v>
      </c>
      <c r="D202" s="105" t="s">
        <v>343</v>
      </c>
      <c r="E202" s="16"/>
      <c r="F202" s="1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16"/>
      <c r="T202" s="16"/>
      <c r="U202" s="16"/>
    </row>
    <row r="203" spans="1:21" s="60" customFormat="1" ht="99.75" customHeight="1" x14ac:dyDescent="0.25">
      <c r="A203" s="62" t="s">
        <v>187</v>
      </c>
      <c r="B203" s="65" t="s">
        <v>197</v>
      </c>
      <c r="C203" s="80"/>
      <c r="D203" s="42" t="s">
        <v>328</v>
      </c>
      <c r="E203" s="63"/>
      <c r="F203" s="52" t="s">
        <v>356</v>
      </c>
      <c r="G203" s="46">
        <v>3230.5</v>
      </c>
      <c r="H203" s="46"/>
      <c r="I203" s="46">
        <v>3230.5</v>
      </c>
      <c r="J203" s="46"/>
      <c r="K203" s="46">
        <v>3230.5</v>
      </c>
      <c r="L203" s="46"/>
      <c r="M203" s="46">
        <v>3230.5</v>
      </c>
      <c r="N203" s="46"/>
      <c r="O203" s="46">
        <v>3230.5</v>
      </c>
      <c r="P203" s="46"/>
      <c r="Q203" s="46">
        <v>3230.5</v>
      </c>
      <c r="R203" s="46"/>
      <c r="S203" s="42"/>
      <c r="T203" s="64" t="s">
        <v>463</v>
      </c>
      <c r="U203" s="64" t="s">
        <v>462</v>
      </c>
    </row>
    <row r="204" spans="1:21" ht="99.75" customHeight="1" x14ac:dyDescent="0.25">
      <c r="A204" s="5" t="s">
        <v>187</v>
      </c>
      <c r="B204" s="24" t="s">
        <v>198</v>
      </c>
      <c r="C204" s="42" t="s">
        <v>357</v>
      </c>
      <c r="D204" s="42" t="s">
        <v>343</v>
      </c>
      <c r="E204" s="16"/>
      <c r="F204" s="1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16"/>
      <c r="T204" s="16"/>
      <c r="U204" s="16"/>
    </row>
    <row r="205" spans="1:21" x14ac:dyDescent="0.25">
      <c r="A205" s="17" t="s">
        <v>187</v>
      </c>
      <c r="B205" s="35" t="s">
        <v>199</v>
      </c>
      <c r="C205" s="100"/>
      <c r="D205" s="100"/>
      <c r="E205" s="19"/>
      <c r="F205" s="19"/>
      <c r="G205" s="20">
        <f>G207+G208</f>
        <v>0</v>
      </c>
      <c r="H205" s="20">
        <f t="shared" ref="H205:R205" si="34">H207+H208</f>
        <v>0</v>
      </c>
      <c r="I205" s="20">
        <f t="shared" si="34"/>
        <v>0</v>
      </c>
      <c r="J205" s="20">
        <f t="shared" si="34"/>
        <v>0</v>
      </c>
      <c r="K205" s="20">
        <f t="shared" si="34"/>
        <v>0</v>
      </c>
      <c r="L205" s="20">
        <f t="shared" si="34"/>
        <v>0</v>
      </c>
      <c r="M205" s="20">
        <f t="shared" si="34"/>
        <v>0</v>
      </c>
      <c r="N205" s="20">
        <f t="shared" si="34"/>
        <v>0</v>
      </c>
      <c r="O205" s="20">
        <f t="shared" si="34"/>
        <v>0</v>
      </c>
      <c r="P205" s="20">
        <f t="shared" si="34"/>
        <v>0</v>
      </c>
      <c r="Q205" s="20">
        <f t="shared" si="34"/>
        <v>0</v>
      </c>
      <c r="R205" s="20">
        <f t="shared" si="34"/>
        <v>0</v>
      </c>
      <c r="S205" s="19"/>
      <c r="T205" s="19"/>
      <c r="U205" s="19"/>
    </row>
    <row r="206" spans="1:21" ht="19.5" customHeight="1" x14ac:dyDescent="0.25">
      <c r="A206" s="5" t="s">
        <v>190</v>
      </c>
      <c r="B206" s="23" t="s">
        <v>23</v>
      </c>
      <c r="C206" s="42"/>
      <c r="D206" s="42"/>
      <c r="E206" s="16"/>
      <c r="F206" s="1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16"/>
      <c r="T206" s="16"/>
      <c r="U206" s="16"/>
    </row>
    <row r="207" spans="1:21" ht="60" x14ac:dyDescent="0.25">
      <c r="A207" s="5" t="s">
        <v>187</v>
      </c>
      <c r="B207" s="24" t="s">
        <v>200</v>
      </c>
      <c r="C207" s="42" t="s">
        <v>357</v>
      </c>
      <c r="D207" s="42" t="s">
        <v>343</v>
      </c>
      <c r="E207" s="16"/>
      <c r="F207" s="1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16"/>
      <c r="T207" s="16"/>
      <c r="U207" s="16"/>
    </row>
    <row r="208" spans="1:21" s="2" customFormat="1" ht="55.5" customHeight="1" x14ac:dyDescent="0.25">
      <c r="A208" s="5" t="s">
        <v>187</v>
      </c>
      <c r="B208" s="24" t="s">
        <v>201</v>
      </c>
      <c r="C208" s="53" t="s">
        <v>357</v>
      </c>
      <c r="D208" s="53" t="s">
        <v>343</v>
      </c>
      <c r="E208" s="29"/>
      <c r="F208" s="29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29"/>
      <c r="T208" s="29"/>
      <c r="U208" s="29"/>
    </row>
    <row r="209" spans="1:21" ht="71.25" x14ac:dyDescent="0.25">
      <c r="A209" s="17" t="s">
        <v>187</v>
      </c>
      <c r="B209" s="18" t="s">
        <v>202</v>
      </c>
      <c r="C209" s="89"/>
      <c r="D209" s="19"/>
      <c r="E209" s="19"/>
      <c r="F209" s="19"/>
      <c r="G209" s="20">
        <f>G211+G212+G213+G214+G215+G216+G217+G218</f>
        <v>5.38</v>
      </c>
      <c r="H209" s="20">
        <f t="shared" ref="H209:R209" si="35">H211+H212+H213+H214+H215+H216+H217+H218</f>
        <v>0</v>
      </c>
      <c r="I209" s="20">
        <f t="shared" si="35"/>
        <v>4.38</v>
      </c>
      <c r="J209" s="20">
        <f t="shared" si="35"/>
        <v>1</v>
      </c>
      <c r="K209" s="20">
        <f t="shared" si="35"/>
        <v>5.38</v>
      </c>
      <c r="L209" s="20">
        <f t="shared" si="35"/>
        <v>0</v>
      </c>
      <c r="M209" s="20">
        <f t="shared" si="35"/>
        <v>4.38</v>
      </c>
      <c r="N209" s="20">
        <f t="shared" si="35"/>
        <v>1</v>
      </c>
      <c r="O209" s="20">
        <f t="shared" si="35"/>
        <v>5.38</v>
      </c>
      <c r="P209" s="20">
        <f t="shared" si="35"/>
        <v>0</v>
      </c>
      <c r="Q209" s="20">
        <f t="shared" si="35"/>
        <v>4.38</v>
      </c>
      <c r="R209" s="20">
        <f t="shared" si="35"/>
        <v>1</v>
      </c>
      <c r="S209" s="19"/>
      <c r="T209" s="19"/>
      <c r="U209" s="19"/>
    </row>
    <row r="210" spans="1:21" ht="19.5" customHeight="1" x14ac:dyDescent="0.25">
      <c r="A210" s="5" t="s">
        <v>190</v>
      </c>
      <c r="B210" s="23" t="s">
        <v>23</v>
      </c>
      <c r="C210" s="80"/>
      <c r="D210" s="16"/>
      <c r="E210" s="16"/>
      <c r="F210" s="1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16"/>
      <c r="T210" s="16"/>
      <c r="U210" s="16"/>
    </row>
    <row r="211" spans="1:21" ht="97.5" customHeight="1" x14ac:dyDescent="0.25">
      <c r="A211" s="5" t="s">
        <v>187</v>
      </c>
      <c r="B211" s="24" t="s">
        <v>203</v>
      </c>
      <c r="C211" s="42" t="s">
        <v>357</v>
      </c>
      <c r="D211" s="42" t="s">
        <v>343</v>
      </c>
      <c r="E211" s="16"/>
      <c r="F211" s="1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16"/>
      <c r="T211" s="16"/>
      <c r="U211" s="16"/>
    </row>
    <row r="212" spans="1:21" ht="98.25" customHeight="1" x14ac:dyDescent="0.25">
      <c r="A212" s="5" t="s">
        <v>187</v>
      </c>
      <c r="B212" s="24" t="s">
        <v>204</v>
      </c>
      <c r="C212" s="3" t="s">
        <v>447</v>
      </c>
      <c r="D212" s="42" t="s">
        <v>343</v>
      </c>
      <c r="E212" s="16"/>
      <c r="F212" s="1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16"/>
      <c r="T212" s="16"/>
      <c r="U212" s="16"/>
    </row>
    <row r="213" spans="1:21" ht="110.25" customHeight="1" x14ac:dyDescent="0.25">
      <c r="A213" s="5"/>
      <c r="B213" s="26" t="s">
        <v>205</v>
      </c>
      <c r="C213" s="42" t="s">
        <v>357</v>
      </c>
      <c r="D213" s="42" t="s">
        <v>343</v>
      </c>
      <c r="E213" s="16"/>
      <c r="F213" s="1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16"/>
      <c r="T213" s="16"/>
      <c r="U213" s="16"/>
    </row>
    <row r="214" spans="1:21" ht="112.5" customHeight="1" x14ac:dyDescent="0.25">
      <c r="A214" s="5" t="s">
        <v>187</v>
      </c>
      <c r="B214" s="24" t="s">
        <v>206</v>
      </c>
      <c r="C214" s="42" t="s">
        <v>357</v>
      </c>
      <c r="D214" s="42" t="s">
        <v>343</v>
      </c>
      <c r="E214" s="16"/>
      <c r="F214" s="1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16"/>
      <c r="T214" s="16"/>
      <c r="U214" s="16"/>
    </row>
    <row r="215" spans="1:21" ht="85.5" customHeight="1" x14ac:dyDescent="0.25">
      <c r="A215" s="5" t="s">
        <v>187</v>
      </c>
      <c r="B215" s="24" t="s">
        <v>207</v>
      </c>
      <c r="C215" s="80"/>
      <c r="D215" s="42" t="s">
        <v>328</v>
      </c>
      <c r="E215" s="52" t="s">
        <v>402</v>
      </c>
      <c r="F215" s="1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16"/>
      <c r="T215" s="16"/>
      <c r="U215" s="16"/>
    </row>
    <row r="216" spans="1:21" s="61" customFormat="1" ht="135" customHeight="1" x14ac:dyDescent="0.25">
      <c r="A216" s="62" t="s">
        <v>187</v>
      </c>
      <c r="B216" s="65" t="s">
        <v>208</v>
      </c>
      <c r="C216" s="90"/>
      <c r="D216" s="53" t="s">
        <v>328</v>
      </c>
      <c r="E216" s="52" t="s">
        <v>402</v>
      </c>
      <c r="F216" s="66"/>
      <c r="G216" s="68"/>
      <c r="H216" s="68"/>
      <c r="I216" s="68"/>
      <c r="J216" s="68"/>
      <c r="K216" s="68"/>
      <c r="L216" s="68"/>
      <c r="M216" s="68"/>
      <c r="N216" s="68"/>
      <c r="O216" s="68"/>
      <c r="P216" s="68"/>
      <c r="Q216" s="68"/>
      <c r="R216" s="68"/>
      <c r="S216" s="66"/>
      <c r="T216" s="66"/>
      <c r="U216" s="66"/>
    </row>
    <row r="217" spans="1:21" s="61" customFormat="1" ht="146.25" customHeight="1" x14ac:dyDescent="0.25">
      <c r="A217" s="62" t="s">
        <v>187</v>
      </c>
      <c r="B217" s="65" t="s">
        <v>209</v>
      </c>
      <c r="C217" s="90"/>
      <c r="D217" s="53" t="s">
        <v>328</v>
      </c>
      <c r="E217" s="52" t="s">
        <v>402</v>
      </c>
      <c r="F217" s="66"/>
      <c r="G217" s="68"/>
      <c r="H217" s="68"/>
      <c r="I217" s="68"/>
      <c r="J217" s="68"/>
      <c r="K217" s="68"/>
      <c r="L217" s="68"/>
      <c r="M217" s="68"/>
      <c r="N217" s="68"/>
      <c r="O217" s="68"/>
      <c r="P217" s="68"/>
      <c r="Q217" s="68"/>
      <c r="R217" s="68"/>
      <c r="S217" s="66"/>
      <c r="T217" s="66"/>
      <c r="U217" s="66"/>
    </row>
    <row r="218" spans="1:21" s="60" customFormat="1" ht="144" customHeight="1" x14ac:dyDescent="0.25">
      <c r="A218" s="62" t="s">
        <v>187</v>
      </c>
      <c r="B218" s="65" t="s">
        <v>210</v>
      </c>
      <c r="C218" s="80"/>
      <c r="D218" s="42" t="s">
        <v>328</v>
      </c>
      <c r="E218" s="42"/>
      <c r="F218" s="43" t="s">
        <v>427</v>
      </c>
      <c r="G218" s="46">
        <v>5.38</v>
      </c>
      <c r="H218" s="46"/>
      <c r="I218" s="46">
        <v>4.38</v>
      </c>
      <c r="J218" s="46">
        <v>1</v>
      </c>
      <c r="K218" s="46">
        <v>5.38</v>
      </c>
      <c r="L218" s="46"/>
      <c r="M218" s="46">
        <v>4.38</v>
      </c>
      <c r="N218" s="46">
        <v>1</v>
      </c>
      <c r="O218" s="46">
        <v>5.38</v>
      </c>
      <c r="P218" s="46"/>
      <c r="Q218" s="46">
        <v>4.38</v>
      </c>
      <c r="R218" s="46">
        <v>1</v>
      </c>
      <c r="S218" s="63"/>
      <c r="T218" s="64" t="s">
        <v>464</v>
      </c>
      <c r="U218" s="64" t="s">
        <v>465</v>
      </c>
    </row>
    <row r="219" spans="1:21" ht="42.75" x14ac:dyDescent="0.25">
      <c r="A219" s="17" t="s">
        <v>187</v>
      </c>
      <c r="B219" s="18" t="s">
        <v>84</v>
      </c>
      <c r="C219" s="89"/>
      <c r="D219" s="19"/>
      <c r="E219" s="19"/>
      <c r="F219" s="19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19"/>
      <c r="T219" s="19"/>
      <c r="U219" s="19"/>
    </row>
    <row r="220" spans="1:21" ht="81" customHeight="1" x14ac:dyDescent="0.25">
      <c r="A220" s="11" t="s">
        <v>211</v>
      </c>
      <c r="B220" s="12" t="s">
        <v>212</v>
      </c>
      <c r="C220" s="88"/>
      <c r="D220" s="13"/>
      <c r="E220" s="13"/>
      <c r="F220" s="13"/>
      <c r="G220" s="14">
        <f>G222+G225+G226+G227</f>
        <v>5000</v>
      </c>
      <c r="H220" s="14">
        <f t="shared" ref="H220:R220" si="36">H222+H225+H226+H227</f>
        <v>0</v>
      </c>
      <c r="I220" s="14">
        <f t="shared" si="36"/>
        <v>4995</v>
      </c>
      <c r="J220" s="14">
        <f t="shared" si="36"/>
        <v>5</v>
      </c>
      <c r="K220" s="14">
        <f t="shared" si="36"/>
        <v>5000</v>
      </c>
      <c r="L220" s="14">
        <f t="shared" si="36"/>
        <v>0</v>
      </c>
      <c r="M220" s="14">
        <f t="shared" si="36"/>
        <v>4995</v>
      </c>
      <c r="N220" s="14">
        <f t="shared" si="36"/>
        <v>5</v>
      </c>
      <c r="O220" s="14">
        <f t="shared" si="36"/>
        <v>5000</v>
      </c>
      <c r="P220" s="14">
        <f t="shared" si="36"/>
        <v>0</v>
      </c>
      <c r="Q220" s="14">
        <f t="shared" si="36"/>
        <v>4995</v>
      </c>
      <c r="R220" s="14">
        <f t="shared" si="36"/>
        <v>5</v>
      </c>
      <c r="S220" s="13"/>
      <c r="T220" s="13"/>
      <c r="U220" s="13"/>
    </row>
    <row r="221" spans="1:21" ht="15" customHeight="1" x14ac:dyDescent="0.25">
      <c r="A221" s="5" t="s">
        <v>211</v>
      </c>
      <c r="B221" s="15" t="s">
        <v>21</v>
      </c>
      <c r="C221" s="80"/>
      <c r="D221" s="16"/>
      <c r="E221" s="16"/>
      <c r="F221" s="1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16"/>
      <c r="T221" s="16"/>
      <c r="U221" s="16"/>
    </row>
    <row r="222" spans="1:21" ht="33" customHeight="1" x14ac:dyDescent="0.25">
      <c r="A222" s="17" t="s">
        <v>211</v>
      </c>
      <c r="B222" s="18" t="s">
        <v>213</v>
      </c>
      <c r="C222" s="89"/>
      <c r="D222" s="19"/>
      <c r="E222" s="19"/>
      <c r="F222" s="19"/>
      <c r="G222" s="20">
        <f>G224</f>
        <v>5000</v>
      </c>
      <c r="H222" s="20">
        <f t="shared" ref="H222:R222" si="37">H224</f>
        <v>0</v>
      </c>
      <c r="I222" s="20">
        <f t="shared" si="37"/>
        <v>4995</v>
      </c>
      <c r="J222" s="20">
        <f t="shared" si="37"/>
        <v>5</v>
      </c>
      <c r="K222" s="20">
        <f t="shared" si="37"/>
        <v>5000</v>
      </c>
      <c r="L222" s="20">
        <f t="shared" si="37"/>
        <v>0</v>
      </c>
      <c r="M222" s="20">
        <f t="shared" si="37"/>
        <v>4995</v>
      </c>
      <c r="N222" s="20">
        <f t="shared" si="37"/>
        <v>5</v>
      </c>
      <c r="O222" s="20">
        <f t="shared" si="37"/>
        <v>5000</v>
      </c>
      <c r="P222" s="20">
        <f t="shared" si="37"/>
        <v>0</v>
      </c>
      <c r="Q222" s="20">
        <f t="shared" si="37"/>
        <v>4995</v>
      </c>
      <c r="R222" s="20">
        <f t="shared" si="37"/>
        <v>5</v>
      </c>
      <c r="S222" s="19"/>
      <c r="T222" s="19"/>
      <c r="U222" s="19"/>
    </row>
    <row r="223" spans="1:21" ht="19.5" customHeight="1" x14ac:dyDescent="0.25">
      <c r="A223" s="5" t="s">
        <v>214</v>
      </c>
      <c r="B223" s="23" t="s">
        <v>23</v>
      </c>
      <c r="C223" s="80"/>
      <c r="D223" s="16"/>
      <c r="E223" s="16"/>
      <c r="F223" s="1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16"/>
      <c r="T223" s="16"/>
      <c r="U223" s="16"/>
    </row>
    <row r="224" spans="1:21" ht="94.5" customHeight="1" x14ac:dyDescent="0.25">
      <c r="A224" s="5" t="s">
        <v>211</v>
      </c>
      <c r="B224" s="24" t="s">
        <v>215</v>
      </c>
      <c r="C224" s="80"/>
      <c r="D224" s="42" t="s">
        <v>375</v>
      </c>
      <c r="E224" s="16"/>
      <c r="F224" s="43" t="s">
        <v>398</v>
      </c>
      <c r="G224" s="46">
        <f>SUM(H224:J224)</f>
        <v>5000</v>
      </c>
      <c r="H224" s="46">
        <v>0</v>
      </c>
      <c r="I224" s="46">
        <v>4995</v>
      </c>
      <c r="J224" s="46">
        <v>5</v>
      </c>
      <c r="K224" s="46">
        <f>SUM(L224:N224)</f>
        <v>5000</v>
      </c>
      <c r="L224" s="46">
        <v>0</v>
      </c>
      <c r="M224" s="46">
        <v>4995</v>
      </c>
      <c r="N224" s="46">
        <v>5</v>
      </c>
      <c r="O224" s="46">
        <f>SUM(P224:R224)</f>
        <v>5000</v>
      </c>
      <c r="P224" s="46">
        <v>0</v>
      </c>
      <c r="Q224" s="46">
        <v>4995</v>
      </c>
      <c r="R224" s="46">
        <v>5</v>
      </c>
      <c r="S224" s="29"/>
      <c r="T224" s="21" t="s">
        <v>385</v>
      </c>
      <c r="U224" s="21" t="s">
        <v>441</v>
      </c>
    </row>
    <row r="225" spans="1:21" ht="42.75" x14ac:dyDescent="0.25">
      <c r="A225" s="17" t="s">
        <v>211</v>
      </c>
      <c r="B225" s="18" t="s">
        <v>216</v>
      </c>
      <c r="C225" s="89"/>
      <c r="D225" s="19"/>
      <c r="E225" s="19"/>
      <c r="F225" s="19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19"/>
      <c r="T225" s="19"/>
      <c r="U225" s="19"/>
    </row>
    <row r="226" spans="1:21" ht="50.25" customHeight="1" x14ac:dyDescent="0.25">
      <c r="A226" s="17" t="s">
        <v>211</v>
      </c>
      <c r="B226" s="18" t="s">
        <v>217</v>
      </c>
      <c r="C226" s="89"/>
      <c r="D226" s="19"/>
      <c r="E226" s="19"/>
      <c r="F226" s="19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19"/>
      <c r="T226" s="19"/>
      <c r="U226" s="19"/>
    </row>
    <row r="227" spans="1:21" ht="30" customHeight="1" x14ac:dyDescent="0.25">
      <c r="A227" s="17" t="s">
        <v>211</v>
      </c>
      <c r="B227" s="18" t="s">
        <v>218</v>
      </c>
      <c r="C227" s="89"/>
      <c r="D227" s="19"/>
      <c r="E227" s="19"/>
      <c r="F227" s="19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19"/>
      <c r="T227" s="19"/>
      <c r="U227" s="19"/>
    </row>
    <row r="228" spans="1:21" ht="115.5" customHeight="1" x14ac:dyDescent="0.25">
      <c r="A228" s="11" t="s">
        <v>219</v>
      </c>
      <c r="B228" s="12" t="s">
        <v>220</v>
      </c>
      <c r="C228" s="88"/>
      <c r="D228" s="13"/>
      <c r="E228" s="13"/>
      <c r="F228" s="13"/>
      <c r="G228" s="14">
        <f>G230+G231+G232+G233+G234+G235+G236+G237+G241+G244</f>
        <v>0</v>
      </c>
      <c r="H228" s="14">
        <f t="shared" ref="H228:R228" si="38">H230+H231+H232+H233+H234+H235+H236+H237+H241+H244</f>
        <v>0</v>
      </c>
      <c r="I228" s="14">
        <f t="shared" si="38"/>
        <v>0</v>
      </c>
      <c r="J228" s="14">
        <f t="shared" si="38"/>
        <v>0</v>
      </c>
      <c r="K228" s="14">
        <f t="shared" si="38"/>
        <v>0</v>
      </c>
      <c r="L228" s="14">
        <f t="shared" si="38"/>
        <v>0</v>
      </c>
      <c r="M228" s="14">
        <f t="shared" si="38"/>
        <v>0</v>
      </c>
      <c r="N228" s="14">
        <f t="shared" si="38"/>
        <v>0</v>
      </c>
      <c r="O228" s="14">
        <f t="shared" si="38"/>
        <v>0</v>
      </c>
      <c r="P228" s="14">
        <f t="shared" si="38"/>
        <v>0</v>
      </c>
      <c r="Q228" s="14">
        <f t="shared" si="38"/>
        <v>0</v>
      </c>
      <c r="R228" s="14">
        <f t="shared" si="38"/>
        <v>0</v>
      </c>
      <c r="S228" s="13"/>
      <c r="T228" s="13"/>
      <c r="U228" s="13"/>
    </row>
    <row r="229" spans="1:21" ht="15" customHeight="1" x14ac:dyDescent="0.25">
      <c r="A229" s="5" t="s">
        <v>219</v>
      </c>
      <c r="B229" s="15" t="s">
        <v>21</v>
      </c>
      <c r="C229" s="80"/>
      <c r="D229" s="16"/>
      <c r="E229" s="16"/>
      <c r="F229" s="1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16"/>
      <c r="T229" s="16"/>
      <c r="U229" s="16"/>
    </row>
    <row r="230" spans="1:21" ht="28.5" x14ac:dyDescent="0.25">
      <c r="A230" s="17" t="s">
        <v>219</v>
      </c>
      <c r="B230" s="18" t="s">
        <v>221</v>
      </c>
      <c r="C230" s="89"/>
      <c r="D230" s="19"/>
      <c r="E230" s="19"/>
      <c r="F230" s="19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19"/>
      <c r="T230" s="19"/>
      <c r="U230" s="19"/>
    </row>
    <row r="231" spans="1:21" ht="33.75" customHeight="1" x14ac:dyDescent="0.25">
      <c r="A231" s="17" t="s">
        <v>219</v>
      </c>
      <c r="B231" s="18" t="s">
        <v>222</v>
      </c>
      <c r="C231" s="89"/>
      <c r="D231" s="19"/>
      <c r="E231" s="19"/>
      <c r="F231" s="19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19"/>
      <c r="T231" s="19"/>
      <c r="U231" s="19"/>
    </row>
    <row r="232" spans="1:21" ht="42.75" x14ac:dyDescent="0.25">
      <c r="A232" s="17" t="s">
        <v>219</v>
      </c>
      <c r="B232" s="18" t="s">
        <v>223</v>
      </c>
      <c r="C232" s="89"/>
      <c r="D232" s="19"/>
      <c r="E232" s="19"/>
      <c r="F232" s="19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19"/>
      <c r="T232" s="19"/>
      <c r="U232" s="19"/>
    </row>
    <row r="233" spans="1:21" ht="42.75" x14ac:dyDescent="0.25">
      <c r="A233" s="17" t="s">
        <v>219</v>
      </c>
      <c r="B233" s="18" t="s">
        <v>224</v>
      </c>
      <c r="C233" s="89"/>
      <c r="D233" s="19"/>
      <c r="E233" s="19"/>
      <c r="F233" s="19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19"/>
      <c r="T233" s="19"/>
      <c r="U233" s="19"/>
    </row>
    <row r="234" spans="1:21" ht="28.5" x14ac:dyDescent="0.25">
      <c r="A234" s="17" t="s">
        <v>219</v>
      </c>
      <c r="B234" s="18" t="s">
        <v>225</v>
      </c>
      <c r="C234" s="89"/>
      <c r="D234" s="19"/>
      <c r="E234" s="19"/>
      <c r="F234" s="19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19"/>
      <c r="T234" s="19"/>
      <c r="U234" s="19"/>
    </row>
    <row r="235" spans="1:21" ht="28.5" x14ac:dyDescent="0.25">
      <c r="A235" s="17" t="s">
        <v>219</v>
      </c>
      <c r="B235" s="18" t="s">
        <v>226</v>
      </c>
      <c r="C235" s="89"/>
      <c r="D235" s="19"/>
      <c r="E235" s="19"/>
      <c r="F235" s="19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19"/>
      <c r="T235" s="19"/>
      <c r="U235" s="19"/>
    </row>
    <row r="236" spans="1:21" ht="28.5" x14ac:dyDescent="0.25">
      <c r="A236" s="17" t="s">
        <v>219</v>
      </c>
      <c r="B236" s="18" t="s">
        <v>227</v>
      </c>
      <c r="C236" s="89"/>
      <c r="D236" s="19"/>
      <c r="E236" s="19"/>
      <c r="F236" s="19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19"/>
      <c r="T236" s="19"/>
      <c r="U236" s="19"/>
    </row>
    <row r="237" spans="1:21" ht="28.5" x14ac:dyDescent="0.25">
      <c r="A237" s="17" t="s">
        <v>219</v>
      </c>
      <c r="B237" s="18" t="s">
        <v>228</v>
      </c>
      <c r="C237" s="89"/>
      <c r="D237" s="19"/>
      <c r="E237" s="19"/>
      <c r="F237" s="19"/>
      <c r="G237" s="20">
        <f>G239+G240</f>
        <v>0</v>
      </c>
      <c r="H237" s="20">
        <f t="shared" ref="H237:R237" si="39">H239+H240</f>
        <v>0</v>
      </c>
      <c r="I237" s="20">
        <f t="shared" si="39"/>
        <v>0</v>
      </c>
      <c r="J237" s="20">
        <f t="shared" si="39"/>
        <v>0</v>
      </c>
      <c r="K237" s="20">
        <f t="shared" si="39"/>
        <v>0</v>
      </c>
      <c r="L237" s="20">
        <f t="shared" si="39"/>
        <v>0</v>
      </c>
      <c r="M237" s="20">
        <f t="shared" si="39"/>
        <v>0</v>
      </c>
      <c r="N237" s="20">
        <f t="shared" si="39"/>
        <v>0</v>
      </c>
      <c r="O237" s="20">
        <f t="shared" si="39"/>
        <v>0</v>
      </c>
      <c r="P237" s="20">
        <f t="shared" si="39"/>
        <v>0</v>
      </c>
      <c r="Q237" s="20">
        <f t="shared" si="39"/>
        <v>0</v>
      </c>
      <c r="R237" s="20">
        <f t="shared" si="39"/>
        <v>0</v>
      </c>
      <c r="S237" s="19"/>
      <c r="T237" s="19"/>
      <c r="U237" s="19"/>
    </row>
    <row r="238" spans="1:21" ht="19.5" customHeight="1" x14ac:dyDescent="0.25">
      <c r="A238" s="5" t="s">
        <v>229</v>
      </c>
      <c r="B238" s="23" t="s">
        <v>23</v>
      </c>
      <c r="C238" s="80"/>
      <c r="D238" s="16"/>
      <c r="E238" s="16"/>
      <c r="F238" s="1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16"/>
      <c r="T238" s="16"/>
      <c r="U238" s="16"/>
    </row>
    <row r="239" spans="1:21" s="2" customFormat="1" ht="211.5" customHeight="1" x14ac:dyDescent="0.25">
      <c r="A239" s="5" t="s">
        <v>219</v>
      </c>
      <c r="B239" s="24" t="s">
        <v>230</v>
      </c>
      <c r="C239" s="90"/>
      <c r="D239" s="102" t="s">
        <v>328</v>
      </c>
      <c r="E239" s="96" t="s">
        <v>397</v>
      </c>
      <c r="F239" s="29"/>
      <c r="G239" s="38"/>
      <c r="H239" s="38"/>
      <c r="I239" s="38"/>
      <c r="J239" s="38"/>
      <c r="K239" s="38"/>
      <c r="L239" s="38"/>
      <c r="M239" s="38"/>
      <c r="N239" s="38"/>
      <c r="O239" s="38"/>
      <c r="P239" s="38"/>
      <c r="Q239" s="38"/>
      <c r="R239" s="38"/>
      <c r="S239" s="29"/>
      <c r="T239" s="29"/>
      <c r="U239" s="29"/>
    </row>
    <row r="240" spans="1:21" s="2" customFormat="1" ht="99.75" customHeight="1" x14ac:dyDescent="0.25">
      <c r="A240" s="5"/>
      <c r="B240" s="24" t="s">
        <v>231</v>
      </c>
      <c r="C240" s="96" t="s">
        <v>447</v>
      </c>
      <c r="D240" s="102" t="s">
        <v>343</v>
      </c>
      <c r="E240" s="29"/>
      <c r="F240" s="29"/>
      <c r="G240" s="38"/>
      <c r="H240" s="38"/>
      <c r="I240" s="38"/>
      <c r="J240" s="38"/>
      <c r="K240" s="38"/>
      <c r="L240" s="38"/>
      <c r="M240" s="38"/>
      <c r="N240" s="38"/>
      <c r="O240" s="38"/>
      <c r="P240" s="38"/>
      <c r="Q240" s="38"/>
      <c r="R240" s="38"/>
      <c r="S240" s="29"/>
      <c r="T240" s="29"/>
      <c r="U240" s="29"/>
    </row>
    <row r="241" spans="1:21" ht="28.5" x14ac:dyDescent="0.25">
      <c r="A241" s="17" t="s">
        <v>219</v>
      </c>
      <c r="B241" s="18" t="s">
        <v>232</v>
      </c>
      <c r="C241" s="89"/>
      <c r="D241" s="19"/>
      <c r="E241" s="19"/>
      <c r="F241" s="19"/>
      <c r="G241" s="20">
        <f>G243</f>
        <v>0</v>
      </c>
      <c r="H241" s="20">
        <f t="shared" ref="H241:R241" si="40">H243</f>
        <v>0</v>
      </c>
      <c r="I241" s="20">
        <f t="shared" si="40"/>
        <v>0</v>
      </c>
      <c r="J241" s="20">
        <f t="shared" si="40"/>
        <v>0</v>
      </c>
      <c r="K241" s="20">
        <f t="shared" si="40"/>
        <v>0</v>
      </c>
      <c r="L241" s="20">
        <f t="shared" si="40"/>
        <v>0</v>
      </c>
      <c r="M241" s="20">
        <f t="shared" si="40"/>
        <v>0</v>
      </c>
      <c r="N241" s="20">
        <f t="shared" si="40"/>
        <v>0</v>
      </c>
      <c r="O241" s="20">
        <f t="shared" si="40"/>
        <v>0</v>
      </c>
      <c r="P241" s="20">
        <f t="shared" si="40"/>
        <v>0</v>
      </c>
      <c r="Q241" s="20">
        <f t="shared" si="40"/>
        <v>0</v>
      </c>
      <c r="R241" s="20">
        <f t="shared" si="40"/>
        <v>0</v>
      </c>
      <c r="S241" s="19"/>
      <c r="T241" s="19"/>
      <c r="U241" s="19"/>
    </row>
    <row r="242" spans="1:21" ht="19.5" customHeight="1" x14ac:dyDescent="0.25">
      <c r="A242" s="5" t="s">
        <v>229</v>
      </c>
      <c r="B242" s="23" t="s">
        <v>23</v>
      </c>
      <c r="C242" s="80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</row>
    <row r="243" spans="1:21" ht="125.25" customHeight="1" x14ac:dyDescent="0.25">
      <c r="A243" s="5" t="s">
        <v>219</v>
      </c>
      <c r="B243" s="24" t="s">
        <v>233</v>
      </c>
      <c r="C243" s="96" t="s">
        <v>447</v>
      </c>
      <c r="D243" s="92" t="s">
        <v>343</v>
      </c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</row>
    <row r="244" spans="1:21" ht="42.75" x14ac:dyDescent="0.25">
      <c r="A244" s="17" t="s">
        <v>219</v>
      </c>
      <c r="B244" s="18" t="s">
        <v>234</v>
      </c>
      <c r="C244" s="8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</row>
    <row r="245" spans="1:21" ht="86.25" customHeight="1" x14ac:dyDescent="0.25">
      <c r="A245" s="11" t="s">
        <v>235</v>
      </c>
      <c r="B245" s="12" t="s">
        <v>236</v>
      </c>
      <c r="C245" s="88"/>
      <c r="D245" s="13"/>
      <c r="E245" s="13"/>
      <c r="F245" s="13"/>
      <c r="G245" s="14">
        <f t="shared" ref="G245:R245" si="41">G247+G253+G256+G259+G260+G263+G266</f>
        <v>55980.407000000007</v>
      </c>
      <c r="H245" s="14">
        <f t="shared" si="41"/>
        <v>0</v>
      </c>
      <c r="I245" s="14">
        <f t="shared" si="41"/>
        <v>54421.990000000005</v>
      </c>
      <c r="J245" s="14">
        <f t="shared" si="41"/>
        <v>1558.4169999999999</v>
      </c>
      <c r="K245" s="14">
        <f t="shared" si="41"/>
        <v>55653.671000000002</v>
      </c>
      <c r="L245" s="14">
        <f t="shared" si="41"/>
        <v>0</v>
      </c>
      <c r="M245" s="14">
        <f t="shared" si="41"/>
        <v>54111.679000000004</v>
      </c>
      <c r="N245" s="14">
        <f t="shared" si="41"/>
        <v>1541.992</v>
      </c>
      <c r="O245" s="14">
        <f t="shared" si="41"/>
        <v>55653.671000000002</v>
      </c>
      <c r="P245" s="14">
        <f t="shared" si="41"/>
        <v>0</v>
      </c>
      <c r="Q245" s="14">
        <f t="shared" si="41"/>
        <v>54111.679000000004</v>
      </c>
      <c r="R245" s="14">
        <f t="shared" si="41"/>
        <v>1541.992</v>
      </c>
      <c r="S245" s="13"/>
      <c r="T245" s="13"/>
      <c r="U245" s="13"/>
    </row>
    <row r="246" spans="1:21" ht="15" customHeight="1" x14ac:dyDescent="0.25">
      <c r="A246" s="5" t="s">
        <v>235</v>
      </c>
      <c r="B246" s="15" t="s">
        <v>21</v>
      </c>
      <c r="C246" s="80"/>
      <c r="D246" s="16"/>
      <c r="E246" s="16"/>
      <c r="F246" s="1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16"/>
      <c r="T246" s="16"/>
      <c r="U246" s="16"/>
    </row>
    <row r="247" spans="1:21" ht="64.5" customHeight="1" x14ac:dyDescent="0.25">
      <c r="A247" s="17" t="s">
        <v>235</v>
      </c>
      <c r="B247" s="18" t="s">
        <v>237</v>
      </c>
      <c r="C247" s="89"/>
      <c r="D247" s="19"/>
      <c r="E247" s="19"/>
      <c r="F247" s="19"/>
      <c r="G247" s="20">
        <f>G249+G250+G251+G252</f>
        <v>46670.557000000001</v>
      </c>
      <c r="H247" s="20">
        <f t="shared" ref="H247:R247" si="42">H249+H250+H251+H252</f>
        <v>0</v>
      </c>
      <c r="I247" s="20">
        <f t="shared" si="42"/>
        <v>46159.4</v>
      </c>
      <c r="J247" s="20">
        <f t="shared" si="42"/>
        <v>511.15699999999998</v>
      </c>
      <c r="K247" s="20">
        <f t="shared" si="42"/>
        <v>46347.370999999999</v>
      </c>
      <c r="L247" s="20">
        <f t="shared" si="42"/>
        <v>0</v>
      </c>
      <c r="M247" s="20">
        <f t="shared" si="42"/>
        <v>45852.109000000004</v>
      </c>
      <c r="N247" s="20">
        <f t="shared" si="42"/>
        <v>495.26199999999994</v>
      </c>
      <c r="O247" s="20">
        <f t="shared" si="42"/>
        <v>46347.370999999999</v>
      </c>
      <c r="P247" s="20">
        <f t="shared" si="42"/>
        <v>0</v>
      </c>
      <c r="Q247" s="20">
        <f t="shared" si="42"/>
        <v>45852.109000000004</v>
      </c>
      <c r="R247" s="20">
        <f t="shared" si="42"/>
        <v>495.26199999999994</v>
      </c>
      <c r="S247" s="19"/>
      <c r="T247" s="19"/>
      <c r="U247" s="19"/>
    </row>
    <row r="248" spans="1:21" ht="19.5" customHeight="1" x14ac:dyDescent="0.25">
      <c r="A248" s="5" t="s">
        <v>238</v>
      </c>
      <c r="B248" s="23" t="s">
        <v>23</v>
      </c>
      <c r="C248" s="80"/>
      <c r="D248" s="16"/>
      <c r="E248" s="16"/>
      <c r="F248" s="16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16"/>
      <c r="T248" s="16"/>
      <c r="U248" s="16"/>
    </row>
    <row r="249" spans="1:21" ht="72" customHeight="1" x14ac:dyDescent="0.25">
      <c r="A249" s="5" t="s">
        <v>235</v>
      </c>
      <c r="B249" s="24" t="s">
        <v>239</v>
      </c>
      <c r="C249" s="42"/>
      <c r="D249" s="42" t="s">
        <v>375</v>
      </c>
      <c r="E249" s="16"/>
      <c r="F249" s="43" t="s">
        <v>399</v>
      </c>
      <c r="G249" s="46">
        <f>SUM(H249:J249)</f>
        <v>44865.656999999999</v>
      </c>
      <c r="H249" s="46">
        <v>0</v>
      </c>
      <c r="I249" s="46">
        <v>44417</v>
      </c>
      <c r="J249" s="46">
        <v>448.65699999999998</v>
      </c>
      <c r="K249" s="46">
        <f>SUM(L249:N249)</f>
        <v>44865.656999999999</v>
      </c>
      <c r="L249" s="46">
        <v>0</v>
      </c>
      <c r="M249" s="46">
        <v>44417</v>
      </c>
      <c r="N249" s="46">
        <v>448.65699999999998</v>
      </c>
      <c r="O249" s="46">
        <f>SUM(P249:R249)</f>
        <v>44865.656999999999</v>
      </c>
      <c r="P249" s="46">
        <v>0</v>
      </c>
      <c r="Q249" s="46">
        <v>44417</v>
      </c>
      <c r="R249" s="46">
        <v>448.65699999999998</v>
      </c>
      <c r="S249" s="16"/>
      <c r="T249" s="40" t="s">
        <v>386</v>
      </c>
      <c r="U249" s="109" t="s">
        <v>451</v>
      </c>
    </row>
    <row r="250" spans="1:21" ht="82.5" customHeight="1" x14ac:dyDescent="0.25">
      <c r="A250" s="5" t="s">
        <v>235</v>
      </c>
      <c r="B250" s="24" t="s">
        <v>240</v>
      </c>
      <c r="C250" s="42"/>
      <c r="D250" s="42" t="s">
        <v>375</v>
      </c>
      <c r="E250" s="16"/>
      <c r="F250" s="43" t="s">
        <v>400</v>
      </c>
      <c r="G250" s="46">
        <f t="shared" ref="G250:G251" si="43">SUM(H250:J250)</f>
        <v>1055</v>
      </c>
      <c r="H250" s="46">
        <v>0</v>
      </c>
      <c r="I250" s="46">
        <v>1000</v>
      </c>
      <c r="J250" s="46">
        <v>55</v>
      </c>
      <c r="K250" s="46">
        <f>SUM(L250:N250)</f>
        <v>754.32400000000007</v>
      </c>
      <c r="L250" s="46">
        <v>0</v>
      </c>
      <c r="M250" s="46">
        <v>714.99900000000002</v>
      </c>
      <c r="N250" s="46">
        <v>39.325000000000003</v>
      </c>
      <c r="O250" s="46">
        <f>SUM(P250:R250)</f>
        <v>754.32400000000007</v>
      </c>
      <c r="P250" s="46">
        <v>0</v>
      </c>
      <c r="Q250" s="46">
        <v>714.99900000000002</v>
      </c>
      <c r="R250" s="46">
        <v>39.325000000000003</v>
      </c>
      <c r="S250" s="40" t="s">
        <v>383</v>
      </c>
      <c r="T250" s="21" t="s">
        <v>387</v>
      </c>
      <c r="U250" s="15" t="s">
        <v>452</v>
      </c>
    </row>
    <row r="251" spans="1:21" ht="102" customHeight="1" x14ac:dyDescent="0.25">
      <c r="A251" s="5" t="s">
        <v>235</v>
      </c>
      <c r="B251" s="24" t="s">
        <v>241</v>
      </c>
      <c r="C251" s="42"/>
      <c r="D251" s="42" t="s">
        <v>375</v>
      </c>
      <c r="E251" s="16"/>
      <c r="F251" s="43" t="s">
        <v>401</v>
      </c>
      <c r="G251" s="46">
        <f t="shared" si="43"/>
        <v>749.9</v>
      </c>
      <c r="H251" s="46">
        <v>0</v>
      </c>
      <c r="I251" s="46">
        <v>742.4</v>
      </c>
      <c r="J251" s="46">
        <v>7.5</v>
      </c>
      <c r="K251" s="46">
        <f t="shared" ref="K251" si="44">SUM(L251:N251)</f>
        <v>727.39</v>
      </c>
      <c r="L251" s="46">
        <v>0</v>
      </c>
      <c r="M251" s="46">
        <v>720.11</v>
      </c>
      <c r="N251" s="46">
        <v>7.28</v>
      </c>
      <c r="O251" s="46">
        <f t="shared" ref="O251" si="45">SUM(P251:R251)</f>
        <v>727.39</v>
      </c>
      <c r="P251" s="46">
        <v>0</v>
      </c>
      <c r="Q251" s="46">
        <v>720.11</v>
      </c>
      <c r="R251" s="46">
        <v>7.28</v>
      </c>
      <c r="S251" s="16"/>
      <c r="T251" s="40" t="s">
        <v>388</v>
      </c>
      <c r="U251" s="109" t="s">
        <v>453</v>
      </c>
    </row>
    <row r="252" spans="1:21" ht="51" customHeight="1" x14ac:dyDescent="0.25">
      <c r="A252" s="5" t="s">
        <v>235</v>
      </c>
      <c r="B252" s="24" t="s">
        <v>242</v>
      </c>
      <c r="C252" s="108" t="s">
        <v>447</v>
      </c>
      <c r="D252" s="42" t="s">
        <v>378</v>
      </c>
      <c r="E252" s="16"/>
      <c r="F252" s="16"/>
      <c r="G252" s="46"/>
      <c r="H252" s="46"/>
      <c r="I252" s="46"/>
      <c r="J252" s="46"/>
      <c r="K252" s="46"/>
      <c r="L252" s="46"/>
      <c r="M252" s="46"/>
      <c r="N252" s="46"/>
      <c r="O252" s="46"/>
      <c r="P252" s="46"/>
      <c r="Q252" s="46"/>
      <c r="R252" s="46"/>
      <c r="S252" s="16"/>
      <c r="T252" s="16"/>
      <c r="U252" s="16"/>
    </row>
    <row r="253" spans="1:21" ht="65.25" customHeight="1" x14ac:dyDescent="0.25">
      <c r="A253" s="17" t="s">
        <v>235</v>
      </c>
      <c r="B253" s="18" t="s">
        <v>243</v>
      </c>
      <c r="C253" s="89"/>
      <c r="D253" s="19"/>
      <c r="E253" s="19"/>
      <c r="F253" s="19"/>
      <c r="G253" s="20">
        <f>G255</f>
        <v>0</v>
      </c>
      <c r="H253" s="20">
        <f t="shared" ref="H253:R253" si="46">H255</f>
        <v>0</v>
      </c>
      <c r="I253" s="20">
        <f t="shared" si="46"/>
        <v>0</v>
      </c>
      <c r="J253" s="20">
        <f t="shared" si="46"/>
        <v>0</v>
      </c>
      <c r="K253" s="20">
        <f t="shared" si="46"/>
        <v>0</v>
      </c>
      <c r="L253" s="20">
        <f t="shared" si="46"/>
        <v>0</v>
      </c>
      <c r="M253" s="20">
        <f t="shared" si="46"/>
        <v>0</v>
      </c>
      <c r="N253" s="20">
        <f t="shared" si="46"/>
        <v>0</v>
      </c>
      <c r="O253" s="20">
        <f t="shared" si="46"/>
        <v>0</v>
      </c>
      <c r="P253" s="20">
        <f t="shared" si="46"/>
        <v>0</v>
      </c>
      <c r="Q253" s="20">
        <f t="shared" si="46"/>
        <v>0</v>
      </c>
      <c r="R253" s="20">
        <f t="shared" si="46"/>
        <v>0</v>
      </c>
      <c r="S253" s="19"/>
      <c r="T253" s="19"/>
      <c r="U253" s="19"/>
    </row>
    <row r="254" spans="1:21" ht="19.5" customHeight="1" x14ac:dyDescent="0.25">
      <c r="A254" s="5" t="s">
        <v>238</v>
      </c>
      <c r="B254" s="23" t="s">
        <v>23</v>
      </c>
      <c r="C254" s="80"/>
      <c r="D254" s="16"/>
      <c r="E254" s="16"/>
      <c r="F254" s="16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16"/>
      <c r="T254" s="16"/>
      <c r="U254" s="16"/>
    </row>
    <row r="255" spans="1:21" ht="107.25" customHeight="1" x14ac:dyDescent="0.25">
      <c r="A255" s="5" t="s">
        <v>235</v>
      </c>
      <c r="B255" s="24" t="s">
        <v>244</v>
      </c>
      <c r="C255" s="108" t="s">
        <v>447</v>
      </c>
      <c r="D255" s="42" t="s">
        <v>378</v>
      </c>
      <c r="E255" s="16"/>
      <c r="F255" s="16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16"/>
      <c r="T255" s="16"/>
      <c r="U255" s="16"/>
    </row>
    <row r="256" spans="1:21" ht="35.25" customHeight="1" x14ac:dyDescent="0.25">
      <c r="A256" s="17" t="s">
        <v>235</v>
      </c>
      <c r="B256" s="18" t="s">
        <v>245</v>
      </c>
      <c r="C256" s="89"/>
      <c r="D256" s="19"/>
      <c r="E256" s="19"/>
      <c r="F256" s="19"/>
      <c r="G256" s="20">
        <f>G258</f>
        <v>2185.0100000000002</v>
      </c>
      <c r="H256" s="20">
        <f t="shared" ref="H256:R256" si="47">H258</f>
        <v>0</v>
      </c>
      <c r="I256" s="20">
        <f t="shared" si="47"/>
        <v>2185.0100000000002</v>
      </c>
      <c r="J256" s="20">
        <f t="shared" si="47"/>
        <v>0</v>
      </c>
      <c r="K256" s="20">
        <f t="shared" si="47"/>
        <v>2185.0100000000002</v>
      </c>
      <c r="L256" s="20">
        <f t="shared" si="47"/>
        <v>0</v>
      </c>
      <c r="M256" s="20">
        <f t="shared" si="47"/>
        <v>2185.0100000000002</v>
      </c>
      <c r="N256" s="20">
        <f t="shared" si="47"/>
        <v>0</v>
      </c>
      <c r="O256" s="20">
        <f t="shared" si="47"/>
        <v>2185.0100000000002</v>
      </c>
      <c r="P256" s="20">
        <f t="shared" si="47"/>
        <v>0</v>
      </c>
      <c r="Q256" s="20">
        <f t="shared" si="47"/>
        <v>2185.0100000000002</v>
      </c>
      <c r="R256" s="20">
        <f t="shared" si="47"/>
        <v>0</v>
      </c>
      <c r="S256" s="19"/>
      <c r="T256" s="19"/>
      <c r="U256" s="19"/>
    </row>
    <row r="257" spans="1:21" ht="19.5" customHeight="1" x14ac:dyDescent="0.25">
      <c r="A257" s="5" t="s">
        <v>238</v>
      </c>
      <c r="B257" s="23" t="s">
        <v>23</v>
      </c>
      <c r="C257" s="80"/>
      <c r="D257" s="16"/>
      <c r="E257" s="16"/>
      <c r="F257" s="16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16"/>
      <c r="T257" s="16"/>
      <c r="U257" s="16"/>
    </row>
    <row r="258" spans="1:21" ht="65.25" customHeight="1" x14ac:dyDescent="0.25">
      <c r="A258" s="5" t="s">
        <v>235</v>
      </c>
      <c r="B258" s="24" t="s">
        <v>246</v>
      </c>
      <c r="C258" s="80"/>
      <c r="D258" s="42" t="s">
        <v>375</v>
      </c>
      <c r="E258" s="16"/>
      <c r="F258" s="43" t="s">
        <v>442</v>
      </c>
      <c r="G258" s="46">
        <v>2185.0100000000002</v>
      </c>
      <c r="H258" s="46">
        <v>0</v>
      </c>
      <c r="I258" s="46">
        <v>2185.0100000000002</v>
      </c>
      <c r="J258" s="46">
        <v>0</v>
      </c>
      <c r="K258" s="46">
        <v>2185.0100000000002</v>
      </c>
      <c r="L258" s="46">
        <v>0</v>
      </c>
      <c r="M258" s="46">
        <v>2185.0100000000002</v>
      </c>
      <c r="N258" s="46">
        <v>0</v>
      </c>
      <c r="O258" s="46">
        <v>2185.0100000000002</v>
      </c>
      <c r="P258" s="46">
        <v>0</v>
      </c>
      <c r="Q258" s="46">
        <v>2185.0100000000002</v>
      </c>
      <c r="R258" s="46">
        <v>0</v>
      </c>
      <c r="S258" s="42"/>
      <c r="T258" s="40" t="s">
        <v>454</v>
      </c>
      <c r="U258" s="109" t="s">
        <v>455</v>
      </c>
    </row>
    <row r="259" spans="1:21" ht="62.25" customHeight="1" x14ac:dyDescent="0.25">
      <c r="A259" s="17" t="s">
        <v>235</v>
      </c>
      <c r="B259" s="18" t="s">
        <v>247</v>
      </c>
      <c r="C259" s="89"/>
      <c r="D259" s="19"/>
      <c r="E259" s="19"/>
      <c r="F259" s="19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19"/>
      <c r="T259" s="19"/>
      <c r="U259" s="19"/>
    </row>
    <row r="260" spans="1:21" ht="69.75" customHeight="1" x14ac:dyDescent="0.25">
      <c r="A260" s="17" t="s">
        <v>235</v>
      </c>
      <c r="B260" s="18" t="s">
        <v>248</v>
      </c>
      <c r="C260" s="89"/>
      <c r="D260" s="19"/>
      <c r="E260" s="19"/>
      <c r="F260" s="19"/>
      <c r="G260" s="20">
        <f>G262</f>
        <v>143.22</v>
      </c>
      <c r="H260" s="20">
        <f t="shared" ref="H260:R260" si="48">H262</f>
        <v>0</v>
      </c>
      <c r="I260" s="20">
        <f t="shared" si="48"/>
        <v>143.22</v>
      </c>
      <c r="J260" s="20">
        <f t="shared" si="48"/>
        <v>0</v>
      </c>
      <c r="K260" s="20">
        <f t="shared" si="48"/>
        <v>143.22</v>
      </c>
      <c r="L260" s="20">
        <f t="shared" si="48"/>
        <v>0</v>
      </c>
      <c r="M260" s="20">
        <f t="shared" si="48"/>
        <v>143.22</v>
      </c>
      <c r="N260" s="20">
        <f t="shared" si="48"/>
        <v>0</v>
      </c>
      <c r="O260" s="20">
        <f t="shared" si="48"/>
        <v>143.22</v>
      </c>
      <c r="P260" s="20">
        <f t="shared" si="48"/>
        <v>0</v>
      </c>
      <c r="Q260" s="20">
        <f t="shared" si="48"/>
        <v>143.22</v>
      </c>
      <c r="R260" s="20">
        <f t="shared" si="48"/>
        <v>0</v>
      </c>
      <c r="S260" s="19"/>
      <c r="T260" s="19"/>
      <c r="U260" s="19"/>
    </row>
    <row r="261" spans="1:21" ht="19.5" customHeight="1" x14ac:dyDescent="0.25">
      <c r="A261" s="5" t="s">
        <v>238</v>
      </c>
      <c r="B261" s="23" t="s">
        <v>23</v>
      </c>
      <c r="C261" s="80"/>
      <c r="D261" s="16"/>
      <c r="E261" s="16"/>
      <c r="F261" s="16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16"/>
      <c r="T261" s="16"/>
      <c r="U261" s="16"/>
    </row>
    <row r="262" spans="1:21" ht="113.25" customHeight="1" x14ac:dyDescent="0.25">
      <c r="A262" s="5" t="s">
        <v>238</v>
      </c>
      <c r="B262" s="21" t="s">
        <v>249</v>
      </c>
      <c r="C262" s="80"/>
      <c r="D262" s="42" t="s">
        <v>328</v>
      </c>
      <c r="E262" s="16"/>
      <c r="F262" s="43" t="s">
        <v>406</v>
      </c>
      <c r="G262" s="55">
        <v>143.22</v>
      </c>
      <c r="H262" s="46">
        <v>0</v>
      </c>
      <c r="I262" s="46">
        <v>143.22</v>
      </c>
      <c r="J262" s="46">
        <v>0</v>
      </c>
      <c r="K262" s="46">
        <v>143.22</v>
      </c>
      <c r="L262" s="46">
        <v>0</v>
      </c>
      <c r="M262" s="46">
        <v>143.22</v>
      </c>
      <c r="N262" s="46">
        <v>0</v>
      </c>
      <c r="O262" s="46">
        <v>143.22</v>
      </c>
      <c r="P262" s="46">
        <v>0</v>
      </c>
      <c r="Q262" s="46">
        <v>143.22</v>
      </c>
      <c r="R262" s="46">
        <v>0</v>
      </c>
      <c r="S262" s="16"/>
      <c r="T262" s="21" t="s">
        <v>389</v>
      </c>
      <c r="U262" s="21" t="s">
        <v>390</v>
      </c>
    </row>
    <row r="263" spans="1:21" x14ac:dyDescent="0.25">
      <c r="A263" s="17" t="s">
        <v>235</v>
      </c>
      <c r="B263" s="35" t="s">
        <v>250</v>
      </c>
      <c r="C263" s="89"/>
      <c r="D263" s="100"/>
      <c r="E263" s="19"/>
      <c r="F263" s="19"/>
      <c r="G263" s="20">
        <f>G265</f>
        <v>6981.62</v>
      </c>
      <c r="H263" s="20">
        <f t="shared" ref="H263:R263" si="49">H265</f>
        <v>0</v>
      </c>
      <c r="I263" s="20">
        <f t="shared" si="49"/>
        <v>5934.36</v>
      </c>
      <c r="J263" s="20">
        <f t="shared" si="49"/>
        <v>1047.26</v>
      </c>
      <c r="K263" s="20">
        <f t="shared" si="49"/>
        <v>6978.07</v>
      </c>
      <c r="L263" s="20">
        <f t="shared" si="49"/>
        <v>0</v>
      </c>
      <c r="M263" s="20">
        <f t="shared" si="49"/>
        <v>5931.34</v>
      </c>
      <c r="N263" s="20">
        <f t="shared" si="49"/>
        <v>1046.73</v>
      </c>
      <c r="O263" s="20">
        <f t="shared" si="49"/>
        <v>6978.07</v>
      </c>
      <c r="P263" s="20">
        <f t="shared" si="49"/>
        <v>0</v>
      </c>
      <c r="Q263" s="20">
        <f t="shared" si="49"/>
        <v>5931.34</v>
      </c>
      <c r="R263" s="20">
        <f t="shared" si="49"/>
        <v>1046.73</v>
      </c>
      <c r="S263" s="19"/>
      <c r="T263" s="19"/>
      <c r="U263" s="19"/>
    </row>
    <row r="264" spans="1:21" ht="19.5" customHeight="1" x14ac:dyDescent="0.25">
      <c r="A264" s="5" t="s">
        <v>238</v>
      </c>
      <c r="B264" s="23" t="s">
        <v>23</v>
      </c>
      <c r="C264" s="80"/>
      <c r="D264" s="42"/>
      <c r="E264" s="16"/>
      <c r="F264" s="16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16"/>
      <c r="T264" s="16"/>
      <c r="U264" s="16"/>
    </row>
    <row r="265" spans="1:21" ht="96" customHeight="1" x14ac:dyDescent="0.25">
      <c r="A265" s="5" t="s">
        <v>235</v>
      </c>
      <c r="B265" s="24" t="s">
        <v>251</v>
      </c>
      <c r="C265" s="80"/>
      <c r="D265" s="42" t="s">
        <v>375</v>
      </c>
      <c r="E265" s="16"/>
      <c r="F265" s="43" t="s">
        <v>407</v>
      </c>
      <c r="G265" s="55">
        <f>SUM(H265:J265)</f>
        <v>6981.62</v>
      </c>
      <c r="H265" s="46">
        <v>0</v>
      </c>
      <c r="I265" s="46">
        <v>5934.36</v>
      </c>
      <c r="J265" s="46">
        <v>1047.26</v>
      </c>
      <c r="K265" s="46">
        <f>SUM(L265:N265)</f>
        <v>6978.07</v>
      </c>
      <c r="L265" s="46">
        <v>0</v>
      </c>
      <c r="M265" s="46">
        <v>5931.34</v>
      </c>
      <c r="N265" s="46">
        <v>1046.73</v>
      </c>
      <c r="O265" s="46">
        <f>SUM(P265:R265)</f>
        <v>6978.07</v>
      </c>
      <c r="P265" s="46">
        <v>0</v>
      </c>
      <c r="Q265" s="46">
        <v>5931.34</v>
      </c>
      <c r="R265" s="46">
        <v>1046.73</v>
      </c>
      <c r="S265" s="40" t="s">
        <v>383</v>
      </c>
      <c r="T265" s="40" t="s">
        <v>391</v>
      </c>
      <c r="U265" s="109" t="s">
        <v>456</v>
      </c>
    </row>
    <row r="266" spans="1:21" x14ac:dyDescent="0.25">
      <c r="A266" s="17" t="s">
        <v>235</v>
      </c>
      <c r="B266" s="39" t="s">
        <v>252</v>
      </c>
      <c r="C266" s="89"/>
      <c r="D266" s="19"/>
      <c r="E266" s="19"/>
      <c r="F266" s="19"/>
      <c r="G266" s="20">
        <f>G267+G268+G269+G270</f>
        <v>0</v>
      </c>
      <c r="H266" s="20">
        <f t="shared" ref="H266:R266" si="50">H267+H268+H269+H270</f>
        <v>0</v>
      </c>
      <c r="I266" s="20">
        <f t="shared" si="50"/>
        <v>0</v>
      </c>
      <c r="J266" s="20">
        <f t="shared" si="50"/>
        <v>0</v>
      </c>
      <c r="K266" s="20">
        <f t="shared" si="50"/>
        <v>0</v>
      </c>
      <c r="L266" s="20">
        <f t="shared" si="50"/>
        <v>0</v>
      </c>
      <c r="M266" s="20">
        <f t="shared" si="50"/>
        <v>0</v>
      </c>
      <c r="N266" s="20">
        <f t="shared" si="50"/>
        <v>0</v>
      </c>
      <c r="O266" s="20">
        <f t="shared" si="50"/>
        <v>0</v>
      </c>
      <c r="P266" s="20">
        <f t="shared" si="50"/>
        <v>0</v>
      </c>
      <c r="Q266" s="20">
        <f t="shared" si="50"/>
        <v>0</v>
      </c>
      <c r="R266" s="20">
        <f t="shared" si="50"/>
        <v>0</v>
      </c>
      <c r="S266" s="19"/>
      <c r="T266" s="19"/>
      <c r="U266" s="19"/>
    </row>
    <row r="267" spans="1:21" ht="144" customHeight="1" x14ac:dyDescent="0.25">
      <c r="A267" s="5" t="s">
        <v>235</v>
      </c>
      <c r="B267" s="21" t="s">
        <v>253</v>
      </c>
      <c r="C267" s="108" t="s">
        <v>359</v>
      </c>
      <c r="D267" s="42" t="s">
        <v>343</v>
      </c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</row>
    <row r="268" spans="1:21" s="2" customFormat="1" ht="45.75" customHeight="1" x14ac:dyDescent="0.25">
      <c r="A268" s="5" t="s">
        <v>235</v>
      </c>
      <c r="B268" s="29" t="s">
        <v>254</v>
      </c>
      <c r="C268" s="95" t="s">
        <v>432</v>
      </c>
      <c r="D268" s="101" t="s">
        <v>343</v>
      </c>
      <c r="E268" s="29"/>
      <c r="F268" s="29"/>
      <c r="G268" s="29"/>
      <c r="H268" s="29"/>
      <c r="I268" s="29"/>
      <c r="J268" s="29"/>
      <c r="K268" s="29"/>
      <c r="L268" s="29"/>
      <c r="M268" s="29"/>
      <c r="N268" s="29"/>
      <c r="O268" s="29"/>
      <c r="P268" s="29"/>
      <c r="Q268" s="29"/>
      <c r="R268" s="29"/>
      <c r="S268" s="29"/>
      <c r="T268" s="29"/>
      <c r="U268" s="29"/>
    </row>
    <row r="269" spans="1:21" s="83" customFormat="1" ht="34.5" customHeight="1" x14ac:dyDescent="0.25">
      <c r="A269" s="78" t="s">
        <v>235</v>
      </c>
      <c r="B269" s="81" t="s">
        <v>255</v>
      </c>
      <c r="C269" s="103" t="s">
        <v>424</v>
      </c>
      <c r="D269" s="104" t="s">
        <v>343</v>
      </c>
      <c r="E269" s="82"/>
      <c r="F269" s="82"/>
      <c r="G269" s="82"/>
      <c r="H269" s="82"/>
      <c r="I269" s="82"/>
      <c r="J269" s="82"/>
      <c r="K269" s="82"/>
      <c r="L269" s="82"/>
      <c r="M269" s="82"/>
      <c r="N269" s="82"/>
      <c r="O269" s="82"/>
      <c r="P269" s="82"/>
      <c r="Q269" s="82"/>
      <c r="R269" s="82"/>
      <c r="S269" s="82"/>
      <c r="T269" s="82"/>
      <c r="U269" s="82"/>
    </row>
    <row r="270" spans="1:21" s="83" customFormat="1" ht="135" x14ac:dyDescent="0.25">
      <c r="A270" s="78" t="s">
        <v>235</v>
      </c>
      <c r="B270" s="81" t="s">
        <v>256</v>
      </c>
      <c r="C270" s="103" t="s">
        <v>425</v>
      </c>
      <c r="D270" s="104" t="s">
        <v>343</v>
      </c>
      <c r="E270" s="82"/>
      <c r="F270" s="82"/>
      <c r="G270" s="82"/>
      <c r="H270" s="82"/>
      <c r="I270" s="82"/>
      <c r="J270" s="82"/>
      <c r="K270" s="82"/>
      <c r="L270" s="82"/>
      <c r="M270" s="82"/>
      <c r="N270" s="82"/>
      <c r="O270" s="82"/>
      <c r="P270" s="82"/>
      <c r="Q270" s="82"/>
      <c r="R270" s="82"/>
      <c r="S270" s="82"/>
      <c r="T270" s="82"/>
      <c r="U270" s="82"/>
    </row>
    <row r="271" spans="1:21" ht="95.25" customHeight="1" x14ac:dyDescent="0.25">
      <c r="A271" s="11" t="s">
        <v>257</v>
      </c>
      <c r="B271" s="12" t="s">
        <v>258</v>
      </c>
      <c r="C271" s="88"/>
      <c r="D271" s="13"/>
      <c r="E271" s="13"/>
      <c r="F271" s="13"/>
      <c r="G271" s="14">
        <f t="shared" ref="G271:R271" si="51">G273+G280+G286+G287+G293+G294</f>
        <v>0</v>
      </c>
      <c r="H271" s="14">
        <f t="shared" si="51"/>
        <v>0</v>
      </c>
      <c r="I271" s="14">
        <f t="shared" si="51"/>
        <v>0</v>
      </c>
      <c r="J271" s="14">
        <f t="shared" si="51"/>
        <v>0</v>
      </c>
      <c r="K271" s="14">
        <f t="shared" si="51"/>
        <v>0</v>
      </c>
      <c r="L271" s="14">
        <f t="shared" si="51"/>
        <v>0</v>
      </c>
      <c r="M271" s="14">
        <f t="shared" si="51"/>
        <v>0</v>
      </c>
      <c r="N271" s="14">
        <f t="shared" si="51"/>
        <v>0</v>
      </c>
      <c r="O271" s="14">
        <f t="shared" si="51"/>
        <v>0</v>
      </c>
      <c r="P271" s="14">
        <f t="shared" si="51"/>
        <v>0</v>
      </c>
      <c r="Q271" s="14">
        <f t="shared" si="51"/>
        <v>0</v>
      </c>
      <c r="R271" s="14">
        <f t="shared" si="51"/>
        <v>0</v>
      </c>
      <c r="S271" s="13"/>
      <c r="T271" s="13"/>
      <c r="U271" s="13"/>
    </row>
    <row r="272" spans="1:21" ht="15" customHeight="1" x14ac:dyDescent="0.25">
      <c r="A272" s="5" t="s">
        <v>257</v>
      </c>
      <c r="B272" s="21" t="s">
        <v>21</v>
      </c>
      <c r="C272" s="80"/>
      <c r="D272" s="16"/>
      <c r="E272" s="16"/>
      <c r="F272" s="16"/>
      <c r="G272" s="36"/>
      <c r="H272" s="36"/>
      <c r="I272" s="36"/>
      <c r="J272" s="36"/>
      <c r="K272" s="36"/>
      <c r="L272" s="36"/>
      <c r="M272" s="36"/>
      <c r="N272" s="36"/>
      <c r="O272" s="36"/>
      <c r="P272" s="36"/>
      <c r="Q272" s="36"/>
      <c r="R272" s="36"/>
      <c r="S272" s="16"/>
      <c r="T272" s="16"/>
      <c r="U272" s="16"/>
    </row>
    <row r="273" spans="1:21" ht="28.5" x14ac:dyDescent="0.25">
      <c r="A273" s="17" t="s">
        <v>257</v>
      </c>
      <c r="B273" s="18" t="s">
        <v>259</v>
      </c>
      <c r="C273" s="89"/>
      <c r="D273" s="19"/>
      <c r="E273" s="19"/>
      <c r="F273" s="19"/>
      <c r="G273" s="20">
        <f>G275+G276+G277+G278+G279</f>
        <v>0</v>
      </c>
      <c r="H273" s="20">
        <f t="shared" ref="H273:R273" si="52">H275+H276+H277+H278+H279</f>
        <v>0</v>
      </c>
      <c r="I273" s="20">
        <f t="shared" si="52"/>
        <v>0</v>
      </c>
      <c r="J273" s="20">
        <f t="shared" si="52"/>
        <v>0</v>
      </c>
      <c r="K273" s="20">
        <f t="shared" si="52"/>
        <v>0</v>
      </c>
      <c r="L273" s="20">
        <f t="shared" si="52"/>
        <v>0</v>
      </c>
      <c r="M273" s="20">
        <f t="shared" si="52"/>
        <v>0</v>
      </c>
      <c r="N273" s="20">
        <f t="shared" si="52"/>
        <v>0</v>
      </c>
      <c r="O273" s="20">
        <f t="shared" si="52"/>
        <v>0</v>
      </c>
      <c r="P273" s="20">
        <f t="shared" si="52"/>
        <v>0</v>
      </c>
      <c r="Q273" s="20">
        <f t="shared" si="52"/>
        <v>0</v>
      </c>
      <c r="R273" s="20">
        <f t="shared" si="52"/>
        <v>0</v>
      </c>
      <c r="S273" s="19"/>
      <c r="T273" s="19"/>
      <c r="U273" s="19"/>
    </row>
    <row r="274" spans="1:21" ht="19.5" customHeight="1" x14ac:dyDescent="0.25">
      <c r="A274" s="5" t="s">
        <v>260</v>
      </c>
      <c r="B274" s="23" t="s">
        <v>23</v>
      </c>
      <c r="C274" s="80"/>
      <c r="D274" s="16"/>
      <c r="E274" s="16"/>
      <c r="F274" s="16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  <c r="R274" s="36"/>
      <c r="S274" s="16"/>
      <c r="T274" s="16"/>
      <c r="U274" s="16"/>
    </row>
    <row r="275" spans="1:21" ht="72.75" customHeight="1" x14ac:dyDescent="0.25">
      <c r="A275" s="5" t="s">
        <v>257</v>
      </c>
      <c r="B275" s="24" t="s">
        <v>261</v>
      </c>
      <c r="C275" s="92" t="s">
        <v>359</v>
      </c>
      <c r="D275" s="92" t="s">
        <v>343</v>
      </c>
      <c r="E275" s="16"/>
      <c r="F275" s="16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16"/>
      <c r="T275" s="16"/>
      <c r="U275" s="16"/>
    </row>
    <row r="276" spans="1:21" ht="91.5" customHeight="1" x14ac:dyDescent="0.25">
      <c r="A276" s="5" t="s">
        <v>257</v>
      </c>
      <c r="B276" s="24" t="s">
        <v>262</v>
      </c>
      <c r="C276" s="92" t="s">
        <v>359</v>
      </c>
      <c r="D276" s="92" t="s">
        <v>343</v>
      </c>
      <c r="E276" s="16"/>
      <c r="F276" s="16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16"/>
      <c r="T276" s="16"/>
      <c r="U276" s="16"/>
    </row>
    <row r="277" spans="1:21" ht="90.75" customHeight="1" x14ac:dyDescent="0.25">
      <c r="A277" s="5" t="s">
        <v>257</v>
      </c>
      <c r="B277" s="24" t="s">
        <v>263</v>
      </c>
      <c r="C277" s="92" t="s">
        <v>357</v>
      </c>
      <c r="D277" s="92" t="s">
        <v>343</v>
      </c>
      <c r="E277" s="16"/>
      <c r="F277" s="16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16"/>
      <c r="T277" s="16"/>
      <c r="U277" s="16"/>
    </row>
    <row r="278" spans="1:21" ht="94.5" customHeight="1" x14ac:dyDescent="0.25">
      <c r="A278" s="5" t="s">
        <v>257</v>
      </c>
      <c r="B278" s="24" t="s">
        <v>264</v>
      </c>
      <c r="C278" s="92" t="s">
        <v>357</v>
      </c>
      <c r="D278" s="92" t="s">
        <v>343</v>
      </c>
      <c r="E278" s="16"/>
      <c r="F278" s="16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16"/>
      <c r="T278" s="16"/>
      <c r="U278" s="16"/>
    </row>
    <row r="279" spans="1:21" ht="72" customHeight="1" x14ac:dyDescent="0.25">
      <c r="A279" s="5" t="s">
        <v>257</v>
      </c>
      <c r="B279" s="24" t="s">
        <v>265</v>
      </c>
      <c r="C279" s="108" t="s">
        <v>447</v>
      </c>
      <c r="D279" s="92" t="s">
        <v>343</v>
      </c>
      <c r="E279" s="16"/>
      <c r="F279" s="16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16"/>
      <c r="T279" s="16"/>
      <c r="U279" s="16"/>
    </row>
    <row r="280" spans="1:21" ht="28.5" x14ac:dyDescent="0.25">
      <c r="A280" s="17" t="s">
        <v>257</v>
      </c>
      <c r="B280" s="18" t="s">
        <v>266</v>
      </c>
      <c r="C280" s="89"/>
      <c r="D280" s="19"/>
      <c r="E280" s="19"/>
      <c r="F280" s="19"/>
      <c r="G280" s="20">
        <f>G282+G283+G284+G285</f>
        <v>0</v>
      </c>
      <c r="H280" s="20">
        <f t="shared" ref="H280:R280" si="53">H282+H283+H284+H285</f>
        <v>0</v>
      </c>
      <c r="I280" s="20">
        <f t="shared" si="53"/>
        <v>0</v>
      </c>
      <c r="J280" s="20">
        <f t="shared" si="53"/>
        <v>0</v>
      </c>
      <c r="K280" s="20">
        <f t="shared" si="53"/>
        <v>0</v>
      </c>
      <c r="L280" s="20">
        <f t="shared" si="53"/>
        <v>0</v>
      </c>
      <c r="M280" s="20">
        <f t="shared" si="53"/>
        <v>0</v>
      </c>
      <c r="N280" s="20">
        <f t="shared" si="53"/>
        <v>0</v>
      </c>
      <c r="O280" s="20">
        <f t="shared" si="53"/>
        <v>0</v>
      </c>
      <c r="P280" s="20">
        <f t="shared" si="53"/>
        <v>0</v>
      </c>
      <c r="Q280" s="20">
        <f t="shared" si="53"/>
        <v>0</v>
      </c>
      <c r="R280" s="20">
        <f t="shared" si="53"/>
        <v>0</v>
      </c>
      <c r="S280" s="19"/>
      <c r="T280" s="19"/>
      <c r="U280" s="19"/>
    </row>
    <row r="281" spans="1:21" ht="19.5" customHeight="1" x14ac:dyDescent="0.25">
      <c r="A281" s="5" t="s">
        <v>257</v>
      </c>
      <c r="B281" s="23" t="s">
        <v>23</v>
      </c>
      <c r="C281" s="80"/>
      <c r="D281" s="16"/>
      <c r="E281" s="16"/>
      <c r="F281" s="16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16"/>
      <c r="T281" s="16"/>
      <c r="U281" s="16"/>
    </row>
    <row r="282" spans="1:21" ht="72.75" customHeight="1" x14ac:dyDescent="0.25">
      <c r="A282" s="5" t="s">
        <v>257</v>
      </c>
      <c r="B282" s="24" t="s">
        <v>267</v>
      </c>
      <c r="C282" s="43" t="s">
        <v>392</v>
      </c>
      <c r="D282" s="42" t="s">
        <v>378</v>
      </c>
      <c r="E282" s="16"/>
      <c r="F282" s="16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16"/>
      <c r="T282" s="16"/>
      <c r="U282" s="16"/>
    </row>
    <row r="283" spans="1:21" ht="110.25" customHeight="1" x14ac:dyDescent="0.25">
      <c r="A283" s="5" t="s">
        <v>257</v>
      </c>
      <c r="B283" s="24" t="s">
        <v>268</v>
      </c>
      <c r="C283" s="43" t="s">
        <v>392</v>
      </c>
      <c r="D283" s="42" t="s">
        <v>378</v>
      </c>
      <c r="E283" s="16"/>
      <c r="F283" s="16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16"/>
      <c r="T283" s="16"/>
      <c r="U283" s="16"/>
    </row>
    <row r="284" spans="1:21" ht="117.75" customHeight="1" x14ac:dyDescent="0.25">
      <c r="A284" s="5" t="s">
        <v>257</v>
      </c>
      <c r="B284" s="24" t="s">
        <v>269</v>
      </c>
      <c r="C284" s="43" t="s">
        <v>392</v>
      </c>
      <c r="D284" s="42" t="s">
        <v>378</v>
      </c>
      <c r="E284" s="16"/>
      <c r="F284" s="16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16"/>
      <c r="T284" s="16"/>
      <c r="U284" s="16"/>
    </row>
    <row r="285" spans="1:21" ht="156.75" customHeight="1" x14ac:dyDescent="0.25">
      <c r="A285" s="5" t="s">
        <v>257</v>
      </c>
      <c r="B285" s="24" t="s">
        <v>270</v>
      </c>
      <c r="C285" s="42" t="s">
        <v>393</v>
      </c>
      <c r="D285" s="42" t="s">
        <v>378</v>
      </c>
      <c r="E285" s="16"/>
      <c r="F285" s="16"/>
      <c r="G285" s="36"/>
      <c r="H285" s="36"/>
      <c r="I285" s="36"/>
      <c r="J285" s="36"/>
      <c r="K285" s="36"/>
      <c r="L285" s="36"/>
      <c r="M285" s="36"/>
      <c r="N285" s="36"/>
      <c r="O285" s="36"/>
      <c r="P285" s="36"/>
      <c r="Q285" s="36"/>
      <c r="R285" s="36"/>
      <c r="S285" s="16"/>
      <c r="T285" s="16"/>
      <c r="U285" s="16"/>
    </row>
    <row r="286" spans="1:21" ht="37.5" customHeight="1" x14ac:dyDescent="0.25">
      <c r="A286" s="17" t="s">
        <v>257</v>
      </c>
      <c r="B286" s="18" t="s">
        <v>271</v>
      </c>
      <c r="C286" s="89"/>
      <c r="D286" s="19"/>
      <c r="E286" s="19"/>
      <c r="F286" s="19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19"/>
      <c r="T286" s="19"/>
      <c r="U286" s="19"/>
    </row>
    <row r="287" spans="1:21" ht="28.5" x14ac:dyDescent="0.25">
      <c r="A287" s="17" t="s">
        <v>257</v>
      </c>
      <c r="B287" s="18" t="s">
        <v>272</v>
      </c>
      <c r="C287" s="89"/>
      <c r="D287" s="19"/>
      <c r="E287" s="19"/>
      <c r="F287" s="19"/>
      <c r="G287" s="20">
        <f>G289+G290+G291+G292</f>
        <v>0</v>
      </c>
      <c r="H287" s="20">
        <f t="shared" ref="H287:R287" si="54">H289+H290+H291+H292</f>
        <v>0</v>
      </c>
      <c r="I287" s="20">
        <f t="shared" si="54"/>
        <v>0</v>
      </c>
      <c r="J287" s="20">
        <f t="shared" si="54"/>
        <v>0</v>
      </c>
      <c r="K287" s="20">
        <f t="shared" si="54"/>
        <v>0</v>
      </c>
      <c r="L287" s="20">
        <f t="shared" si="54"/>
        <v>0</v>
      </c>
      <c r="M287" s="20">
        <f t="shared" si="54"/>
        <v>0</v>
      </c>
      <c r="N287" s="20">
        <f t="shared" si="54"/>
        <v>0</v>
      </c>
      <c r="O287" s="20">
        <f t="shared" si="54"/>
        <v>0</v>
      </c>
      <c r="P287" s="20">
        <f t="shared" si="54"/>
        <v>0</v>
      </c>
      <c r="Q287" s="20">
        <f t="shared" si="54"/>
        <v>0</v>
      </c>
      <c r="R287" s="20">
        <f t="shared" si="54"/>
        <v>0</v>
      </c>
      <c r="S287" s="19"/>
      <c r="T287" s="19"/>
      <c r="U287" s="19"/>
    </row>
    <row r="288" spans="1:21" ht="19.5" customHeight="1" x14ac:dyDescent="0.25">
      <c r="A288" s="5" t="s">
        <v>260</v>
      </c>
      <c r="B288" s="23" t="s">
        <v>23</v>
      </c>
      <c r="C288" s="80"/>
      <c r="D288" s="16"/>
      <c r="E288" s="16"/>
      <c r="F288" s="16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16"/>
      <c r="T288" s="16"/>
      <c r="U288" s="16"/>
    </row>
    <row r="289" spans="1:21" s="61" customFormat="1" ht="63" customHeight="1" x14ac:dyDescent="0.25">
      <c r="A289" s="62" t="s">
        <v>257</v>
      </c>
      <c r="B289" s="65" t="s">
        <v>273</v>
      </c>
      <c r="C289" s="52" t="s">
        <v>433</v>
      </c>
      <c r="D289" s="53" t="s">
        <v>378</v>
      </c>
      <c r="E289" s="66"/>
      <c r="F289" s="66"/>
      <c r="G289" s="68"/>
      <c r="H289" s="68"/>
      <c r="I289" s="68"/>
      <c r="J289" s="68"/>
      <c r="K289" s="68"/>
      <c r="L289" s="68"/>
      <c r="M289" s="68"/>
      <c r="N289" s="68"/>
      <c r="O289" s="68"/>
      <c r="P289" s="68"/>
      <c r="Q289" s="68"/>
      <c r="R289" s="68"/>
      <c r="S289" s="66"/>
      <c r="T289" s="66"/>
      <c r="U289" s="66"/>
    </row>
    <row r="290" spans="1:21" ht="79.5" customHeight="1" x14ac:dyDescent="0.25">
      <c r="A290" s="5" t="s">
        <v>257</v>
      </c>
      <c r="B290" s="24" t="s">
        <v>274</v>
      </c>
      <c r="C290" s="3" t="s">
        <v>447</v>
      </c>
      <c r="D290" s="42" t="s">
        <v>378</v>
      </c>
      <c r="E290" s="16"/>
      <c r="F290" s="16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36"/>
      <c r="R290" s="36"/>
      <c r="S290" s="16"/>
      <c r="T290" s="16"/>
      <c r="U290" s="16"/>
    </row>
    <row r="291" spans="1:21" ht="69" customHeight="1" x14ac:dyDescent="0.25">
      <c r="A291" s="5" t="s">
        <v>257</v>
      </c>
      <c r="B291" s="24" t="s">
        <v>275</v>
      </c>
      <c r="C291" s="42" t="s">
        <v>377</v>
      </c>
      <c r="D291" s="42" t="s">
        <v>378</v>
      </c>
      <c r="E291" s="16"/>
      <c r="F291" s="16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16"/>
      <c r="T291" s="16"/>
      <c r="U291" s="16"/>
    </row>
    <row r="292" spans="1:21" ht="111" customHeight="1" x14ac:dyDescent="0.25">
      <c r="A292" s="5" t="s">
        <v>257</v>
      </c>
      <c r="B292" s="24" t="s">
        <v>276</v>
      </c>
      <c r="C292" s="92" t="s">
        <v>359</v>
      </c>
      <c r="D292" s="92" t="s">
        <v>343</v>
      </c>
      <c r="E292" s="16"/>
      <c r="F292" s="16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16"/>
      <c r="T292" s="16"/>
      <c r="U292" s="16"/>
    </row>
    <row r="293" spans="1:21" ht="42.75" x14ac:dyDescent="0.25">
      <c r="A293" s="17" t="s">
        <v>257</v>
      </c>
      <c r="B293" s="18" t="s">
        <v>64</v>
      </c>
      <c r="C293" s="89"/>
      <c r="D293" s="19"/>
      <c r="E293" s="19"/>
      <c r="F293" s="19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19"/>
      <c r="T293" s="19"/>
      <c r="U293" s="19"/>
    </row>
    <row r="294" spans="1:21" ht="28.5" x14ac:dyDescent="0.25">
      <c r="A294" s="17" t="s">
        <v>257</v>
      </c>
      <c r="B294" s="18" t="s">
        <v>277</v>
      </c>
      <c r="C294" s="89"/>
      <c r="D294" s="19"/>
      <c r="E294" s="19"/>
      <c r="F294" s="19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19"/>
      <c r="T294" s="19"/>
      <c r="U294" s="19"/>
    </row>
    <row r="295" spans="1:21" ht="77.25" customHeight="1" x14ac:dyDescent="0.25">
      <c r="A295" s="11" t="s">
        <v>278</v>
      </c>
      <c r="B295" s="12" t="s">
        <v>279</v>
      </c>
      <c r="C295" s="88"/>
      <c r="D295" s="13"/>
      <c r="E295" s="13"/>
      <c r="F295" s="13"/>
      <c r="G295" s="14">
        <f>G297+G298+G299</f>
        <v>0</v>
      </c>
      <c r="H295" s="14">
        <f t="shared" ref="H295:R295" si="55">H297+H298+H299</f>
        <v>0</v>
      </c>
      <c r="I295" s="14">
        <f t="shared" si="55"/>
        <v>0</v>
      </c>
      <c r="J295" s="14">
        <f t="shared" si="55"/>
        <v>0</v>
      </c>
      <c r="K295" s="14">
        <f t="shared" si="55"/>
        <v>0</v>
      </c>
      <c r="L295" s="14">
        <f t="shared" si="55"/>
        <v>0</v>
      </c>
      <c r="M295" s="14">
        <f t="shared" si="55"/>
        <v>0</v>
      </c>
      <c r="N295" s="14">
        <f t="shared" si="55"/>
        <v>0</v>
      </c>
      <c r="O295" s="14">
        <f t="shared" si="55"/>
        <v>0</v>
      </c>
      <c r="P295" s="14">
        <f t="shared" si="55"/>
        <v>0</v>
      </c>
      <c r="Q295" s="14">
        <f t="shared" si="55"/>
        <v>0</v>
      </c>
      <c r="R295" s="14">
        <f t="shared" si="55"/>
        <v>0</v>
      </c>
      <c r="S295" s="13"/>
      <c r="T295" s="13"/>
      <c r="U295" s="13"/>
    </row>
    <row r="296" spans="1:21" ht="15" customHeight="1" x14ac:dyDescent="0.25">
      <c r="A296" s="5" t="s">
        <v>278</v>
      </c>
      <c r="B296" s="21" t="s">
        <v>21</v>
      </c>
      <c r="C296" s="80"/>
      <c r="D296" s="16"/>
      <c r="E296" s="16"/>
      <c r="F296" s="16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16"/>
      <c r="T296" s="16"/>
      <c r="U296" s="16"/>
    </row>
    <row r="297" spans="1:21" ht="42.75" x14ac:dyDescent="0.25">
      <c r="A297" s="17" t="s">
        <v>278</v>
      </c>
      <c r="B297" s="18" t="s">
        <v>280</v>
      </c>
      <c r="C297" s="89"/>
      <c r="D297" s="19"/>
      <c r="E297" s="19"/>
      <c r="F297" s="19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19"/>
      <c r="T297" s="19"/>
      <c r="U297" s="19"/>
    </row>
    <row r="298" spans="1:21" ht="42.75" x14ac:dyDescent="0.25">
      <c r="A298" s="17" t="s">
        <v>278</v>
      </c>
      <c r="B298" s="18" t="s">
        <v>216</v>
      </c>
      <c r="C298" s="89"/>
      <c r="D298" s="19"/>
      <c r="E298" s="19"/>
      <c r="F298" s="19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19"/>
      <c r="T298" s="19"/>
      <c r="U298" s="19"/>
    </row>
    <row r="299" spans="1:21" ht="47.25" customHeight="1" x14ac:dyDescent="0.25">
      <c r="A299" s="17" t="s">
        <v>278</v>
      </c>
      <c r="B299" s="18" t="s">
        <v>281</v>
      </c>
      <c r="C299" s="89"/>
      <c r="D299" s="19"/>
      <c r="E299" s="19"/>
      <c r="F299" s="19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19"/>
      <c r="T299" s="19"/>
      <c r="U299" s="19"/>
    </row>
    <row r="300" spans="1:21" ht="83.25" customHeight="1" x14ac:dyDescent="0.25">
      <c r="A300" s="11" t="s">
        <v>282</v>
      </c>
      <c r="B300" s="12" t="s">
        <v>283</v>
      </c>
      <c r="C300" s="88"/>
      <c r="D300" s="13"/>
      <c r="E300" s="13"/>
      <c r="F300" s="13"/>
      <c r="G300" s="14">
        <f>G302+G303+G304+G305+G306</f>
        <v>0</v>
      </c>
      <c r="H300" s="14">
        <f t="shared" ref="H300:R300" si="56">H302+H303+H304+H305+H306</f>
        <v>0</v>
      </c>
      <c r="I300" s="14">
        <f t="shared" si="56"/>
        <v>0</v>
      </c>
      <c r="J300" s="14">
        <f t="shared" si="56"/>
        <v>0</v>
      </c>
      <c r="K300" s="14">
        <f t="shared" si="56"/>
        <v>0</v>
      </c>
      <c r="L300" s="14">
        <f t="shared" si="56"/>
        <v>0</v>
      </c>
      <c r="M300" s="14">
        <f t="shared" si="56"/>
        <v>0</v>
      </c>
      <c r="N300" s="14">
        <f t="shared" si="56"/>
        <v>0</v>
      </c>
      <c r="O300" s="14">
        <f t="shared" si="56"/>
        <v>0</v>
      </c>
      <c r="P300" s="14">
        <f t="shared" si="56"/>
        <v>0</v>
      </c>
      <c r="Q300" s="14">
        <f t="shared" si="56"/>
        <v>0</v>
      </c>
      <c r="R300" s="14">
        <f t="shared" si="56"/>
        <v>0</v>
      </c>
      <c r="S300" s="13"/>
      <c r="T300" s="13"/>
      <c r="U300" s="13"/>
    </row>
    <row r="301" spans="1:21" ht="15" customHeight="1" x14ac:dyDescent="0.25">
      <c r="A301" s="5" t="s">
        <v>282</v>
      </c>
      <c r="B301" s="15" t="s">
        <v>21</v>
      </c>
      <c r="C301" s="80"/>
      <c r="D301" s="16"/>
      <c r="E301" s="16"/>
      <c r="F301" s="16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16"/>
      <c r="T301" s="16"/>
      <c r="U301" s="16"/>
    </row>
    <row r="302" spans="1:21" ht="60" customHeight="1" x14ac:dyDescent="0.25">
      <c r="A302" s="17" t="s">
        <v>282</v>
      </c>
      <c r="B302" s="18" t="s">
        <v>284</v>
      </c>
      <c r="C302" s="89"/>
      <c r="D302" s="19"/>
      <c r="E302" s="19"/>
      <c r="F302" s="19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19"/>
      <c r="T302" s="19"/>
      <c r="U302" s="19"/>
    </row>
    <row r="303" spans="1:21" ht="15" customHeight="1" x14ac:dyDescent="0.25">
      <c r="A303" s="17" t="s">
        <v>282</v>
      </c>
      <c r="B303" s="18" t="s">
        <v>285</v>
      </c>
      <c r="C303" s="89"/>
      <c r="D303" s="19"/>
      <c r="E303" s="19"/>
      <c r="F303" s="19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19"/>
      <c r="T303" s="19"/>
      <c r="U303" s="19"/>
    </row>
    <row r="304" spans="1:21" ht="45" customHeight="1" x14ac:dyDescent="0.25">
      <c r="A304" s="17" t="s">
        <v>282</v>
      </c>
      <c r="B304" s="18" t="s">
        <v>286</v>
      </c>
      <c r="C304" s="89"/>
      <c r="D304" s="19"/>
      <c r="E304" s="19"/>
      <c r="F304" s="19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19"/>
      <c r="T304" s="19"/>
      <c r="U304" s="19"/>
    </row>
    <row r="305" spans="1:21" ht="42.75" x14ac:dyDescent="0.25">
      <c r="A305" s="17" t="s">
        <v>282</v>
      </c>
      <c r="B305" s="18" t="s">
        <v>135</v>
      </c>
      <c r="C305" s="89"/>
      <c r="D305" s="19"/>
      <c r="E305" s="19"/>
      <c r="F305" s="19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19"/>
      <c r="T305" s="19"/>
      <c r="U305" s="19"/>
    </row>
    <row r="306" spans="1:21" ht="36.75" customHeight="1" x14ac:dyDescent="0.25">
      <c r="A306" s="17" t="s">
        <v>282</v>
      </c>
      <c r="B306" s="39" t="s">
        <v>287</v>
      </c>
      <c r="C306" s="89"/>
      <c r="D306" s="19"/>
      <c r="E306" s="19"/>
      <c r="F306" s="19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19"/>
      <c r="T306" s="19"/>
      <c r="U306" s="19"/>
    </row>
    <row r="307" spans="1:21" ht="109.5" customHeight="1" x14ac:dyDescent="0.25">
      <c r="A307" s="11" t="s">
        <v>288</v>
      </c>
      <c r="B307" s="12" t="s">
        <v>289</v>
      </c>
      <c r="C307" s="88"/>
      <c r="D307" s="13"/>
      <c r="E307" s="13"/>
      <c r="F307" s="13"/>
      <c r="G307" s="14">
        <f>G309+G310+G311</f>
        <v>0</v>
      </c>
      <c r="H307" s="14">
        <f t="shared" ref="H307:R307" si="57">H309+H310+H311</f>
        <v>0</v>
      </c>
      <c r="I307" s="14">
        <f t="shared" si="57"/>
        <v>0</v>
      </c>
      <c r="J307" s="14">
        <f t="shared" si="57"/>
        <v>0</v>
      </c>
      <c r="K307" s="14">
        <f t="shared" si="57"/>
        <v>0</v>
      </c>
      <c r="L307" s="14">
        <f t="shared" si="57"/>
        <v>0</v>
      </c>
      <c r="M307" s="14">
        <f t="shared" si="57"/>
        <v>0</v>
      </c>
      <c r="N307" s="14">
        <f t="shared" si="57"/>
        <v>0</v>
      </c>
      <c r="O307" s="14">
        <f t="shared" si="57"/>
        <v>0</v>
      </c>
      <c r="P307" s="14">
        <f t="shared" si="57"/>
        <v>0</v>
      </c>
      <c r="Q307" s="14">
        <f t="shared" si="57"/>
        <v>0</v>
      </c>
      <c r="R307" s="14">
        <f t="shared" si="57"/>
        <v>0</v>
      </c>
      <c r="S307" s="13"/>
      <c r="T307" s="13"/>
      <c r="U307" s="13"/>
    </row>
    <row r="308" spans="1:21" ht="15" customHeight="1" x14ac:dyDescent="0.25">
      <c r="A308" s="5" t="s">
        <v>288</v>
      </c>
      <c r="B308" s="15" t="s">
        <v>21</v>
      </c>
      <c r="C308" s="80"/>
      <c r="D308" s="16"/>
      <c r="E308" s="16"/>
      <c r="F308" s="16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  <c r="R308" s="36"/>
      <c r="S308" s="16"/>
      <c r="T308" s="16"/>
      <c r="U308" s="16"/>
    </row>
    <row r="309" spans="1:21" ht="50.25" customHeight="1" x14ac:dyDescent="0.25">
      <c r="A309" s="17" t="s">
        <v>288</v>
      </c>
      <c r="B309" s="18" t="s">
        <v>290</v>
      </c>
      <c r="C309" s="89"/>
      <c r="D309" s="19"/>
      <c r="E309" s="19"/>
      <c r="F309" s="19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19"/>
      <c r="T309" s="19"/>
      <c r="U309" s="19"/>
    </row>
    <row r="310" spans="1:21" ht="28.5" x14ac:dyDescent="0.25">
      <c r="A310" s="17" t="s">
        <v>288</v>
      </c>
      <c r="B310" s="18" t="s">
        <v>291</v>
      </c>
      <c r="C310" s="89"/>
      <c r="D310" s="19"/>
      <c r="E310" s="19"/>
      <c r="F310" s="19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19"/>
      <c r="T310" s="19"/>
      <c r="U310" s="19"/>
    </row>
    <row r="311" spans="1:21" ht="42.75" x14ac:dyDescent="0.25">
      <c r="A311" s="17" t="s">
        <v>288</v>
      </c>
      <c r="B311" s="18" t="s">
        <v>97</v>
      </c>
      <c r="C311" s="89"/>
      <c r="D311" s="19"/>
      <c r="E311" s="19"/>
      <c r="F311" s="19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19"/>
      <c r="T311" s="19"/>
      <c r="U311" s="19"/>
    </row>
    <row r="312" spans="1:21" ht="79.5" customHeight="1" x14ac:dyDescent="0.25">
      <c r="A312" s="11" t="s">
        <v>292</v>
      </c>
      <c r="B312" s="12" t="s">
        <v>293</v>
      </c>
      <c r="C312" s="88"/>
      <c r="D312" s="13"/>
      <c r="E312" s="13"/>
      <c r="F312" s="13"/>
      <c r="G312" s="14">
        <f t="shared" ref="G312:R312" si="58">G314+G317+G318</f>
        <v>0</v>
      </c>
      <c r="H312" s="14">
        <f t="shared" si="58"/>
        <v>0</v>
      </c>
      <c r="I312" s="14">
        <f t="shared" si="58"/>
        <v>0</v>
      </c>
      <c r="J312" s="14">
        <f t="shared" si="58"/>
        <v>0</v>
      </c>
      <c r="K312" s="14">
        <f t="shared" si="58"/>
        <v>0</v>
      </c>
      <c r="L312" s="14">
        <f t="shared" si="58"/>
        <v>0</v>
      </c>
      <c r="M312" s="14">
        <f t="shared" si="58"/>
        <v>0</v>
      </c>
      <c r="N312" s="14">
        <f t="shared" si="58"/>
        <v>0</v>
      </c>
      <c r="O312" s="14">
        <f t="shared" si="58"/>
        <v>0</v>
      </c>
      <c r="P312" s="14">
        <f t="shared" si="58"/>
        <v>0</v>
      </c>
      <c r="Q312" s="14">
        <f t="shared" si="58"/>
        <v>0</v>
      </c>
      <c r="R312" s="14">
        <f t="shared" si="58"/>
        <v>0</v>
      </c>
      <c r="S312" s="13"/>
      <c r="T312" s="13"/>
      <c r="U312" s="13"/>
    </row>
    <row r="313" spans="1:21" ht="15" customHeight="1" x14ac:dyDescent="0.25">
      <c r="A313" s="5" t="s">
        <v>292</v>
      </c>
      <c r="B313" s="15" t="s">
        <v>21</v>
      </c>
      <c r="C313" s="80"/>
      <c r="D313" s="16"/>
      <c r="E313" s="16"/>
      <c r="F313" s="16"/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36"/>
      <c r="R313" s="36"/>
      <c r="S313" s="16"/>
      <c r="T313" s="16"/>
      <c r="U313" s="16"/>
    </row>
    <row r="314" spans="1:21" ht="48.75" customHeight="1" x14ac:dyDescent="0.25">
      <c r="A314" s="17" t="s">
        <v>292</v>
      </c>
      <c r="B314" s="18" t="s">
        <v>294</v>
      </c>
      <c r="C314" s="89"/>
      <c r="D314" s="19"/>
      <c r="E314" s="19"/>
      <c r="F314" s="19"/>
      <c r="G314" s="20">
        <f>G316</f>
        <v>0</v>
      </c>
      <c r="H314" s="20">
        <f t="shared" ref="H314:R314" si="59">H316</f>
        <v>0</v>
      </c>
      <c r="I314" s="20">
        <f t="shared" si="59"/>
        <v>0</v>
      </c>
      <c r="J314" s="20">
        <f t="shared" si="59"/>
        <v>0</v>
      </c>
      <c r="K314" s="20">
        <f t="shared" si="59"/>
        <v>0</v>
      </c>
      <c r="L314" s="20">
        <f t="shared" si="59"/>
        <v>0</v>
      </c>
      <c r="M314" s="20">
        <f t="shared" si="59"/>
        <v>0</v>
      </c>
      <c r="N314" s="20">
        <f t="shared" si="59"/>
        <v>0</v>
      </c>
      <c r="O314" s="20">
        <f t="shared" si="59"/>
        <v>0</v>
      </c>
      <c r="P314" s="20">
        <f t="shared" si="59"/>
        <v>0</v>
      </c>
      <c r="Q314" s="20">
        <f t="shared" si="59"/>
        <v>0</v>
      </c>
      <c r="R314" s="20">
        <f t="shared" si="59"/>
        <v>0</v>
      </c>
      <c r="S314" s="19"/>
      <c r="T314" s="19"/>
      <c r="U314" s="19"/>
    </row>
    <row r="315" spans="1:21" ht="19.5" customHeight="1" x14ac:dyDescent="0.25">
      <c r="A315" s="5" t="s">
        <v>292</v>
      </c>
      <c r="B315" s="23" t="s">
        <v>23</v>
      </c>
      <c r="C315" s="80"/>
      <c r="D315" s="16"/>
      <c r="E315" s="16"/>
      <c r="F315" s="16"/>
      <c r="G315" s="36"/>
      <c r="H315" s="36"/>
      <c r="I315" s="36"/>
      <c r="J315" s="36"/>
      <c r="K315" s="36"/>
      <c r="L315" s="36"/>
      <c r="M315" s="36"/>
      <c r="N315" s="36"/>
      <c r="O315" s="36"/>
      <c r="P315" s="36"/>
      <c r="Q315" s="36"/>
      <c r="R315" s="36"/>
      <c r="S315" s="16"/>
      <c r="T315" s="16"/>
      <c r="U315" s="16"/>
    </row>
    <row r="316" spans="1:21" s="61" customFormat="1" ht="99.75" customHeight="1" x14ac:dyDescent="0.25">
      <c r="A316" s="62" t="s">
        <v>292</v>
      </c>
      <c r="B316" s="65" t="s">
        <v>295</v>
      </c>
      <c r="C316" s="90"/>
      <c r="D316" s="53" t="s">
        <v>378</v>
      </c>
      <c r="E316" s="66"/>
      <c r="F316" s="66"/>
      <c r="G316" s="68"/>
      <c r="H316" s="68"/>
      <c r="I316" s="68"/>
      <c r="J316" s="68"/>
      <c r="K316" s="68"/>
      <c r="L316" s="68"/>
      <c r="M316" s="68"/>
      <c r="N316" s="68"/>
      <c r="O316" s="68"/>
      <c r="P316" s="68"/>
      <c r="Q316" s="68"/>
      <c r="R316" s="68"/>
      <c r="S316" s="66"/>
      <c r="T316" s="66"/>
      <c r="U316" s="66"/>
    </row>
    <row r="317" spans="1:21" ht="95.25" customHeight="1" x14ac:dyDescent="0.25">
      <c r="A317" s="17" t="s">
        <v>292</v>
      </c>
      <c r="B317" s="18" t="s">
        <v>296</v>
      </c>
      <c r="C317" s="89"/>
      <c r="D317" s="19"/>
      <c r="E317" s="19"/>
      <c r="F317" s="19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19"/>
      <c r="T317" s="19"/>
      <c r="U317" s="19"/>
    </row>
    <row r="318" spans="1:21" ht="42.75" x14ac:dyDescent="0.25">
      <c r="A318" s="17" t="s">
        <v>292</v>
      </c>
      <c r="B318" s="18" t="s">
        <v>97</v>
      </c>
      <c r="C318" s="89"/>
      <c r="D318" s="19"/>
      <c r="E318" s="19"/>
      <c r="F318" s="19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19"/>
      <c r="T318" s="19"/>
      <c r="U318" s="19"/>
    </row>
    <row r="319" spans="1:21" ht="95.25" customHeight="1" x14ac:dyDescent="0.25">
      <c r="A319" s="11" t="s">
        <v>297</v>
      </c>
      <c r="B319" s="12" t="s">
        <v>298</v>
      </c>
      <c r="C319" s="88"/>
      <c r="D319" s="13"/>
      <c r="E319" s="13"/>
      <c r="F319" s="13"/>
      <c r="G319" s="14">
        <f>G321+G322+G323+G324+G325+G326+G327+G328</f>
        <v>0</v>
      </c>
      <c r="H319" s="14">
        <f t="shared" ref="H319:R319" si="60">H321+H322+H323+H324+H325+H326+H327+H328</f>
        <v>0</v>
      </c>
      <c r="I319" s="14">
        <f t="shared" si="60"/>
        <v>0</v>
      </c>
      <c r="J319" s="14">
        <f t="shared" si="60"/>
        <v>0</v>
      </c>
      <c r="K319" s="14">
        <f t="shared" si="60"/>
        <v>0</v>
      </c>
      <c r="L319" s="14">
        <f t="shared" si="60"/>
        <v>0</v>
      </c>
      <c r="M319" s="14">
        <f t="shared" si="60"/>
        <v>0</v>
      </c>
      <c r="N319" s="14">
        <f t="shared" si="60"/>
        <v>0</v>
      </c>
      <c r="O319" s="14">
        <f t="shared" si="60"/>
        <v>0</v>
      </c>
      <c r="P319" s="14">
        <f t="shared" si="60"/>
        <v>0</v>
      </c>
      <c r="Q319" s="14">
        <f t="shared" si="60"/>
        <v>0</v>
      </c>
      <c r="R319" s="14">
        <f t="shared" si="60"/>
        <v>0</v>
      </c>
      <c r="S319" s="13"/>
      <c r="T319" s="13"/>
      <c r="U319" s="13"/>
    </row>
    <row r="320" spans="1:21" ht="15" customHeight="1" x14ac:dyDescent="0.25">
      <c r="A320" s="5" t="s">
        <v>297</v>
      </c>
      <c r="B320" s="21" t="s">
        <v>21</v>
      </c>
      <c r="C320" s="80"/>
      <c r="D320" s="16"/>
      <c r="E320" s="16"/>
      <c r="F320" s="16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36"/>
      <c r="R320" s="36"/>
      <c r="S320" s="16"/>
      <c r="T320" s="16"/>
      <c r="U320" s="16"/>
    </row>
    <row r="321" spans="1:21" ht="42.75" x14ac:dyDescent="0.25">
      <c r="A321" s="17" t="s">
        <v>297</v>
      </c>
      <c r="B321" s="18" t="s">
        <v>299</v>
      </c>
      <c r="C321" s="89"/>
      <c r="D321" s="19"/>
      <c r="E321" s="19"/>
      <c r="F321" s="19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19"/>
      <c r="T321" s="19"/>
      <c r="U321" s="19"/>
    </row>
    <row r="322" spans="1:21" ht="33.75" customHeight="1" x14ac:dyDescent="0.25">
      <c r="A322" s="17" t="s">
        <v>297</v>
      </c>
      <c r="B322" s="18" t="s">
        <v>300</v>
      </c>
      <c r="C322" s="89"/>
      <c r="D322" s="19"/>
      <c r="E322" s="19"/>
      <c r="F322" s="19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19"/>
      <c r="T322" s="19"/>
      <c r="U322" s="19"/>
    </row>
    <row r="323" spans="1:21" ht="28.5" x14ac:dyDescent="0.25">
      <c r="A323" s="17" t="s">
        <v>297</v>
      </c>
      <c r="B323" s="18" t="s">
        <v>301</v>
      </c>
      <c r="C323" s="89"/>
      <c r="D323" s="19"/>
      <c r="E323" s="19"/>
      <c r="F323" s="19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19"/>
      <c r="T323" s="19"/>
      <c r="U323" s="19"/>
    </row>
    <row r="324" spans="1:21" ht="28.5" x14ac:dyDescent="0.25">
      <c r="A324" s="17" t="s">
        <v>297</v>
      </c>
      <c r="B324" s="18" t="s">
        <v>302</v>
      </c>
      <c r="C324" s="89"/>
      <c r="D324" s="19"/>
      <c r="E324" s="19"/>
      <c r="F324" s="19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19"/>
      <c r="T324" s="19"/>
      <c r="U324" s="19"/>
    </row>
    <row r="325" spans="1:21" ht="28.5" x14ac:dyDescent="0.25">
      <c r="A325" s="17" t="s">
        <v>297</v>
      </c>
      <c r="B325" s="18" t="s">
        <v>303</v>
      </c>
      <c r="C325" s="89"/>
      <c r="D325" s="19"/>
      <c r="E325" s="19"/>
      <c r="F325" s="19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19"/>
      <c r="T325" s="19"/>
      <c r="U325" s="19"/>
    </row>
    <row r="326" spans="1:21" ht="42.75" x14ac:dyDescent="0.25">
      <c r="A326" s="17" t="s">
        <v>297</v>
      </c>
      <c r="B326" s="18" t="s">
        <v>304</v>
      </c>
      <c r="C326" s="89"/>
      <c r="D326" s="19"/>
      <c r="E326" s="19"/>
      <c r="F326" s="19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19"/>
      <c r="T326" s="19"/>
      <c r="U326" s="19"/>
    </row>
    <row r="327" spans="1:21" ht="42.75" x14ac:dyDescent="0.25">
      <c r="A327" s="17" t="s">
        <v>297</v>
      </c>
      <c r="B327" s="18" t="s">
        <v>305</v>
      </c>
      <c r="C327" s="89"/>
      <c r="D327" s="19"/>
      <c r="E327" s="19"/>
      <c r="F327" s="19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19"/>
      <c r="T327" s="19"/>
      <c r="U327" s="19"/>
    </row>
    <row r="328" spans="1:21" ht="57" x14ac:dyDescent="0.25">
      <c r="A328" s="17" t="s">
        <v>297</v>
      </c>
      <c r="B328" s="18" t="s">
        <v>306</v>
      </c>
      <c r="C328" s="89"/>
      <c r="D328" s="19"/>
      <c r="E328" s="19"/>
      <c r="F328" s="19"/>
      <c r="G328" s="20">
        <f>G330</f>
        <v>0</v>
      </c>
      <c r="H328" s="20">
        <f t="shared" ref="H328:R328" si="61">H330</f>
        <v>0</v>
      </c>
      <c r="I328" s="20">
        <f t="shared" si="61"/>
        <v>0</v>
      </c>
      <c r="J328" s="20">
        <f t="shared" si="61"/>
        <v>0</v>
      </c>
      <c r="K328" s="20">
        <f t="shared" si="61"/>
        <v>0</v>
      </c>
      <c r="L328" s="20">
        <f t="shared" si="61"/>
        <v>0</v>
      </c>
      <c r="M328" s="20">
        <f t="shared" si="61"/>
        <v>0</v>
      </c>
      <c r="N328" s="20">
        <f t="shared" si="61"/>
        <v>0</v>
      </c>
      <c r="O328" s="20">
        <f t="shared" si="61"/>
        <v>0</v>
      </c>
      <c r="P328" s="20">
        <f t="shared" si="61"/>
        <v>0</v>
      </c>
      <c r="Q328" s="20">
        <f t="shared" si="61"/>
        <v>0</v>
      </c>
      <c r="R328" s="20">
        <f t="shared" si="61"/>
        <v>0</v>
      </c>
      <c r="S328" s="19"/>
      <c r="T328" s="19"/>
      <c r="U328" s="19"/>
    </row>
    <row r="329" spans="1:21" ht="19.5" customHeight="1" x14ac:dyDescent="0.25">
      <c r="A329" s="5" t="s">
        <v>297</v>
      </c>
      <c r="B329" s="23" t="s">
        <v>23</v>
      </c>
      <c r="C329" s="80"/>
      <c r="D329" s="16"/>
      <c r="E329" s="16"/>
      <c r="F329" s="16"/>
      <c r="G329" s="36"/>
      <c r="H329" s="36"/>
      <c r="I329" s="36"/>
      <c r="J329" s="36"/>
      <c r="K329" s="36"/>
      <c r="L329" s="36"/>
      <c r="M329" s="36"/>
      <c r="N329" s="36"/>
      <c r="O329" s="36"/>
      <c r="P329" s="36"/>
      <c r="Q329" s="36"/>
      <c r="R329" s="36"/>
      <c r="S329" s="16"/>
      <c r="T329" s="16"/>
      <c r="U329" s="16"/>
    </row>
    <row r="330" spans="1:21" ht="113.25" customHeight="1" x14ac:dyDescent="0.25">
      <c r="A330" s="5" t="s">
        <v>297</v>
      </c>
      <c r="B330" s="24" t="s">
        <v>307</v>
      </c>
      <c r="C330" s="3" t="s">
        <v>447</v>
      </c>
      <c r="D330" s="3" t="s">
        <v>343</v>
      </c>
      <c r="E330" s="16"/>
      <c r="F330" s="16"/>
      <c r="G330" s="36"/>
      <c r="H330" s="36"/>
      <c r="I330" s="36"/>
      <c r="J330" s="36"/>
      <c r="K330" s="36"/>
      <c r="L330" s="36"/>
      <c r="M330" s="36"/>
      <c r="N330" s="36"/>
      <c r="O330" s="36"/>
      <c r="P330" s="36"/>
      <c r="Q330" s="36"/>
      <c r="R330" s="36"/>
      <c r="S330" s="16"/>
      <c r="T330" s="16"/>
      <c r="U330" s="16"/>
    </row>
    <row r="331" spans="1:21" ht="115.5" customHeight="1" x14ac:dyDescent="0.25">
      <c r="A331" s="11" t="s">
        <v>308</v>
      </c>
      <c r="B331" s="12" t="s">
        <v>309</v>
      </c>
      <c r="C331" s="88"/>
      <c r="D331" s="13"/>
      <c r="E331" s="13"/>
      <c r="F331" s="13"/>
      <c r="G331" s="14">
        <f>G333+G334</f>
        <v>0</v>
      </c>
      <c r="H331" s="14">
        <f t="shared" ref="H331:R331" si="62">H333+H334</f>
        <v>0</v>
      </c>
      <c r="I331" s="14">
        <f t="shared" si="62"/>
        <v>0</v>
      </c>
      <c r="J331" s="14">
        <f t="shared" si="62"/>
        <v>0</v>
      </c>
      <c r="K331" s="14">
        <f t="shared" si="62"/>
        <v>0</v>
      </c>
      <c r="L331" s="14">
        <f t="shared" si="62"/>
        <v>0</v>
      </c>
      <c r="M331" s="14">
        <f t="shared" si="62"/>
        <v>0</v>
      </c>
      <c r="N331" s="14">
        <f t="shared" si="62"/>
        <v>0</v>
      </c>
      <c r="O331" s="14">
        <f t="shared" si="62"/>
        <v>0</v>
      </c>
      <c r="P331" s="14">
        <f t="shared" si="62"/>
        <v>0</v>
      </c>
      <c r="Q331" s="14">
        <f t="shared" si="62"/>
        <v>0</v>
      </c>
      <c r="R331" s="14">
        <f t="shared" si="62"/>
        <v>0</v>
      </c>
      <c r="S331" s="13"/>
      <c r="T331" s="13"/>
      <c r="U331" s="13"/>
    </row>
    <row r="332" spans="1:21" ht="15" customHeight="1" x14ac:dyDescent="0.25">
      <c r="A332" s="5" t="s">
        <v>308</v>
      </c>
      <c r="B332" s="21" t="s">
        <v>21</v>
      </c>
      <c r="C332" s="80"/>
      <c r="D332" s="16"/>
      <c r="E332" s="16"/>
      <c r="F332" s="16"/>
      <c r="G332" s="36"/>
      <c r="H332" s="36"/>
      <c r="I332" s="36"/>
      <c r="J332" s="36"/>
      <c r="K332" s="36"/>
      <c r="L332" s="36"/>
      <c r="M332" s="36"/>
      <c r="N332" s="36"/>
      <c r="O332" s="36"/>
      <c r="P332" s="36"/>
      <c r="Q332" s="36"/>
      <c r="R332" s="36"/>
      <c r="S332" s="16"/>
      <c r="T332" s="16"/>
      <c r="U332" s="16"/>
    </row>
    <row r="333" spans="1:21" ht="57" x14ac:dyDescent="0.25">
      <c r="A333" s="17" t="s">
        <v>308</v>
      </c>
      <c r="B333" s="18" t="s">
        <v>310</v>
      </c>
      <c r="C333" s="89"/>
      <c r="D333" s="19"/>
      <c r="E333" s="19"/>
      <c r="F333" s="19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19"/>
      <c r="T333" s="19"/>
      <c r="U333" s="19"/>
    </row>
    <row r="334" spans="1:21" ht="42.75" x14ac:dyDescent="0.25">
      <c r="A334" s="17" t="s">
        <v>308</v>
      </c>
      <c r="B334" s="18" t="s">
        <v>311</v>
      </c>
      <c r="C334" s="89"/>
      <c r="D334" s="19"/>
      <c r="E334" s="19"/>
      <c r="F334" s="19"/>
      <c r="G334" s="20">
        <f>G336+G337+G338+G339+G340+G341</f>
        <v>0</v>
      </c>
      <c r="H334" s="20">
        <f t="shared" ref="H334:R334" si="63">H336+H337+H338+H339+H340+H341</f>
        <v>0</v>
      </c>
      <c r="I334" s="20">
        <f t="shared" si="63"/>
        <v>0</v>
      </c>
      <c r="J334" s="20">
        <f t="shared" si="63"/>
        <v>0</v>
      </c>
      <c r="K334" s="20">
        <f t="shared" si="63"/>
        <v>0</v>
      </c>
      <c r="L334" s="20">
        <f t="shared" si="63"/>
        <v>0</v>
      </c>
      <c r="M334" s="20">
        <f t="shared" si="63"/>
        <v>0</v>
      </c>
      <c r="N334" s="20">
        <f t="shared" si="63"/>
        <v>0</v>
      </c>
      <c r="O334" s="20">
        <f t="shared" si="63"/>
        <v>0</v>
      </c>
      <c r="P334" s="20">
        <f t="shared" si="63"/>
        <v>0</v>
      </c>
      <c r="Q334" s="20">
        <f t="shared" si="63"/>
        <v>0</v>
      </c>
      <c r="R334" s="20">
        <f t="shared" si="63"/>
        <v>0</v>
      </c>
      <c r="S334" s="19"/>
      <c r="T334" s="19"/>
      <c r="U334" s="19"/>
    </row>
    <row r="335" spans="1:21" ht="19.5" customHeight="1" x14ac:dyDescent="0.25">
      <c r="A335" s="5" t="s">
        <v>308</v>
      </c>
      <c r="B335" s="23" t="s">
        <v>23</v>
      </c>
      <c r="C335" s="80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</row>
    <row r="336" spans="1:21" ht="65.25" customHeight="1" x14ac:dyDescent="0.25">
      <c r="A336" s="5" t="s">
        <v>308</v>
      </c>
      <c r="B336" s="24" t="s">
        <v>312</v>
      </c>
      <c r="C336" s="42" t="s">
        <v>357</v>
      </c>
      <c r="D336" s="42" t="s">
        <v>378</v>
      </c>
      <c r="E336" s="16"/>
      <c r="F336" s="16"/>
      <c r="G336" s="36"/>
      <c r="H336" s="36"/>
      <c r="I336" s="36"/>
      <c r="J336" s="36"/>
      <c r="K336" s="36"/>
      <c r="L336" s="36"/>
      <c r="M336" s="36"/>
      <c r="N336" s="36"/>
      <c r="O336" s="36"/>
      <c r="P336" s="36"/>
      <c r="Q336" s="36"/>
      <c r="R336" s="36"/>
      <c r="S336" s="16"/>
      <c r="T336" s="16"/>
      <c r="U336" s="16"/>
    </row>
    <row r="337" spans="1:21" ht="79.5" customHeight="1" x14ac:dyDescent="0.25">
      <c r="A337" s="5" t="s">
        <v>308</v>
      </c>
      <c r="B337" s="24" t="s">
        <v>313</v>
      </c>
      <c r="C337" s="3" t="s">
        <v>447</v>
      </c>
      <c r="D337" s="42" t="s">
        <v>378</v>
      </c>
      <c r="E337" s="16"/>
      <c r="F337" s="16"/>
      <c r="G337" s="36"/>
      <c r="H337" s="36"/>
      <c r="I337" s="36"/>
      <c r="J337" s="36"/>
      <c r="K337" s="36"/>
      <c r="L337" s="36"/>
      <c r="M337" s="36"/>
      <c r="N337" s="36"/>
      <c r="O337" s="36"/>
      <c r="P337" s="36"/>
      <c r="Q337" s="36"/>
      <c r="R337" s="36"/>
      <c r="S337" s="16"/>
      <c r="T337" s="16"/>
      <c r="U337" s="16"/>
    </row>
    <row r="338" spans="1:21" ht="78.75" customHeight="1" x14ac:dyDescent="0.25">
      <c r="A338" s="5" t="s">
        <v>308</v>
      </c>
      <c r="B338" s="24" t="s">
        <v>314</v>
      </c>
      <c r="C338" s="42" t="s">
        <v>357</v>
      </c>
      <c r="D338" s="42" t="s">
        <v>378</v>
      </c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</row>
    <row r="339" spans="1:21" s="2" customFormat="1" ht="47.25" customHeight="1" x14ac:dyDescent="0.25">
      <c r="A339" s="5" t="s">
        <v>308</v>
      </c>
      <c r="B339" s="24" t="s">
        <v>315</v>
      </c>
      <c r="C339" s="3" t="s">
        <v>447</v>
      </c>
      <c r="D339" s="42" t="s">
        <v>378</v>
      </c>
      <c r="E339" s="29"/>
      <c r="F339" s="29"/>
      <c r="G339" s="29"/>
      <c r="H339" s="29"/>
      <c r="I339" s="29"/>
      <c r="J339" s="29"/>
      <c r="K339" s="29"/>
      <c r="L339" s="29"/>
      <c r="M339" s="29"/>
      <c r="N339" s="29"/>
      <c r="O339" s="29"/>
      <c r="P339" s="29"/>
      <c r="Q339" s="29"/>
      <c r="R339" s="29"/>
      <c r="S339" s="29"/>
      <c r="T339" s="29"/>
      <c r="U339" s="29"/>
    </row>
    <row r="340" spans="1:21" s="2" customFormat="1" ht="92.25" customHeight="1" x14ac:dyDescent="0.25">
      <c r="A340" s="5" t="s">
        <v>308</v>
      </c>
      <c r="B340" s="24" t="s">
        <v>316</v>
      </c>
      <c r="C340" s="42" t="s">
        <v>357</v>
      </c>
      <c r="D340" s="42" t="s">
        <v>378</v>
      </c>
      <c r="E340" s="29"/>
      <c r="F340" s="29"/>
      <c r="G340" s="29"/>
      <c r="H340" s="29"/>
      <c r="I340" s="29"/>
      <c r="J340" s="29"/>
      <c r="K340" s="29"/>
      <c r="L340" s="29"/>
      <c r="M340" s="29"/>
      <c r="N340" s="29"/>
      <c r="O340" s="29"/>
      <c r="P340" s="29"/>
      <c r="Q340" s="29"/>
      <c r="R340" s="29"/>
      <c r="S340" s="29"/>
      <c r="T340" s="29"/>
      <c r="U340" s="29"/>
    </row>
    <row r="341" spans="1:21" s="2" customFormat="1" ht="121.5" customHeight="1" x14ac:dyDescent="0.25">
      <c r="A341" s="5" t="s">
        <v>308</v>
      </c>
      <c r="B341" s="24" t="s">
        <v>317</v>
      </c>
      <c r="C341" s="42" t="s">
        <v>357</v>
      </c>
      <c r="D341" s="42" t="s">
        <v>378</v>
      </c>
      <c r="E341" s="29"/>
      <c r="F341" s="29"/>
      <c r="G341" s="29"/>
      <c r="H341" s="29"/>
      <c r="I341" s="29"/>
      <c r="J341" s="29"/>
      <c r="K341" s="29"/>
      <c r="L341" s="29"/>
      <c r="M341" s="29"/>
      <c r="N341" s="29"/>
      <c r="O341" s="29"/>
      <c r="P341" s="29"/>
      <c r="Q341" s="29"/>
      <c r="R341" s="29"/>
      <c r="S341" s="29"/>
      <c r="T341" s="29"/>
      <c r="U341" s="29"/>
    </row>
    <row r="342" spans="1:21" ht="75" customHeight="1" x14ac:dyDescent="0.25">
      <c r="A342" s="5" t="s">
        <v>308</v>
      </c>
      <c r="B342" s="24" t="s">
        <v>318</v>
      </c>
      <c r="C342" s="3" t="s">
        <v>447</v>
      </c>
      <c r="D342" s="42" t="s">
        <v>378</v>
      </c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</row>
    <row r="343" spans="1:21" ht="95.25" customHeight="1" x14ac:dyDescent="0.25">
      <c r="A343" s="11" t="s">
        <v>319</v>
      </c>
      <c r="B343" s="12" t="s">
        <v>320</v>
      </c>
      <c r="C343" s="88"/>
      <c r="D343" s="13"/>
      <c r="E343" s="13"/>
      <c r="F343" s="13"/>
      <c r="G343" s="14">
        <f>G345+G348+G349</f>
        <v>36003.599999999999</v>
      </c>
      <c r="H343" s="14">
        <f t="shared" ref="H343:Q343" si="64">H345+H348+H349</f>
        <v>0</v>
      </c>
      <c r="I343" s="14">
        <f t="shared" si="64"/>
        <v>35823.599999999999</v>
      </c>
      <c r="J343" s="14">
        <f t="shared" si="64"/>
        <v>180</v>
      </c>
      <c r="K343" s="14">
        <f t="shared" si="64"/>
        <v>36003.599999999999</v>
      </c>
      <c r="L343" s="14">
        <f t="shared" si="64"/>
        <v>0</v>
      </c>
      <c r="M343" s="14">
        <f t="shared" si="64"/>
        <v>35823.599999999999</v>
      </c>
      <c r="N343" s="14">
        <f t="shared" si="64"/>
        <v>180</v>
      </c>
      <c r="O343" s="14">
        <f t="shared" si="64"/>
        <v>36003.599999999999</v>
      </c>
      <c r="P343" s="14">
        <f t="shared" si="64"/>
        <v>0</v>
      </c>
      <c r="Q343" s="14">
        <f t="shared" si="64"/>
        <v>35823.599999999999</v>
      </c>
      <c r="R343" s="14"/>
      <c r="S343" s="13"/>
      <c r="T343" s="13"/>
      <c r="U343" s="13"/>
    </row>
    <row r="344" spans="1:21" s="2" customFormat="1" ht="17.25" customHeight="1" x14ac:dyDescent="0.25">
      <c r="A344" s="5" t="s">
        <v>319</v>
      </c>
      <c r="B344" s="21" t="s">
        <v>21</v>
      </c>
      <c r="C344" s="90"/>
      <c r="D344" s="29"/>
      <c r="E344" s="29"/>
      <c r="F344" s="29"/>
      <c r="G344" s="29"/>
      <c r="H344" s="29"/>
      <c r="I344" s="29"/>
      <c r="J344" s="29"/>
      <c r="K344" s="29"/>
      <c r="L344" s="29"/>
      <c r="M344" s="29"/>
      <c r="N344" s="29"/>
      <c r="O344" s="29"/>
      <c r="P344" s="29"/>
      <c r="Q344" s="29"/>
      <c r="R344" s="29"/>
      <c r="S344" s="29"/>
      <c r="T344" s="29"/>
      <c r="U344" s="29"/>
    </row>
    <row r="345" spans="1:21" ht="42.75" customHeight="1" x14ac:dyDescent="0.25">
      <c r="A345" s="17" t="s">
        <v>319</v>
      </c>
      <c r="B345" s="18" t="s">
        <v>321</v>
      </c>
      <c r="C345" s="89"/>
      <c r="D345" s="19"/>
      <c r="E345" s="19"/>
      <c r="F345" s="19"/>
      <c r="G345" s="20">
        <f>G347</f>
        <v>36003.599999999999</v>
      </c>
      <c r="H345" s="20">
        <f t="shared" ref="H345:Q345" si="65">H347</f>
        <v>0</v>
      </c>
      <c r="I345" s="20">
        <f t="shared" si="65"/>
        <v>35823.599999999999</v>
      </c>
      <c r="J345" s="20">
        <f t="shared" si="65"/>
        <v>180</v>
      </c>
      <c r="K345" s="20">
        <f t="shared" si="65"/>
        <v>36003.599999999999</v>
      </c>
      <c r="L345" s="20">
        <f t="shared" si="65"/>
        <v>0</v>
      </c>
      <c r="M345" s="20">
        <f t="shared" si="65"/>
        <v>35823.599999999999</v>
      </c>
      <c r="N345" s="20">
        <f t="shared" si="65"/>
        <v>180</v>
      </c>
      <c r="O345" s="20">
        <f t="shared" si="65"/>
        <v>36003.599999999999</v>
      </c>
      <c r="P345" s="20">
        <f t="shared" si="65"/>
        <v>0</v>
      </c>
      <c r="Q345" s="20">
        <f t="shared" si="65"/>
        <v>35823.599999999999</v>
      </c>
      <c r="R345" s="20"/>
      <c r="S345" s="19"/>
      <c r="T345" s="19"/>
      <c r="U345" s="19"/>
    </row>
    <row r="346" spans="1:21" s="2" customFormat="1" ht="21" customHeight="1" x14ac:dyDescent="0.25">
      <c r="A346" s="5" t="s">
        <v>319</v>
      </c>
      <c r="B346" s="23" t="s">
        <v>23</v>
      </c>
      <c r="C346" s="90"/>
      <c r="D346" s="29"/>
      <c r="E346" s="29"/>
      <c r="F346" s="29"/>
      <c r="G346" s="29"/>
      <c r="H346" s="29"/>
      <c r="I346" s="29"/>
      <c r="J346" s="29"/>
      <c r="K346" s="29"/>
      <c r="L346" s="29"/>
      <c r="M346" s="29"/>
      <c r="N346" s="29"/>
      <c r="O346" s="29"/>
      <c r="P346" s="29"/>
      <c r="Q346" s="29"/>
      <c r="R346" s="29"/>
      <c r="S346" s="29"/>
      <c r="T346" s="29"/>
      <c r="U346" s="29"/>
    </row>
    <row r="347" spans="1:21" s="61" customFormat="1" ht="93" customHeight="1" x14ac:dyDescent="0.25">
      <c r="A347" s="62" t="s">
        <v>319</v>
      </c>
      <c r="B347" s="64" t="s">
        <v>322</v>
      </c>
      <c r="C347" s="90"/>
      <c r="D347" s="53" t="s">
        <v>328</v>
      </c>
      <c r="E347" s="66"/>
      <c r="F347" s="52" t="s">
        <v>457</v>
      </c>
      <c r="G347" s="55">
        <v>36003.599999999999</v>
      </c>
      <c r="H347" s="55">
        <v>0</v>
      </c>
      <c r="I347" s="55">
        <v>35823.599999999999</v>
      </c>
      <c r="J347" s="55">
        <v>180</v>
      </c>
      <c r="K347" s="55">
        <v>36003.599999999999</v>
      </c>
      <c r="L347" s="55">
        <v>0</v>
      </c>
      <c r="M347" s="55">
        <v>35823.599999999999</v>
      </c>
      <c r="N347" s="55">
        <v>180</v>
      </c>
      <c r="O347" s="55">
        <v>36003.599999999999</v>
      </c>
      <c r="P347" s="55">
        <v>0</v>
      </c>
      <c r="Q347" s="55">
        <v>35823.599999999999</v>
      </c>
      <c r="R347" s="55">
        <v>180</v>
      </c>
      <c r="S347" s="66"/>
      <c r="T347" s="84" t="s">
        <v>458</v>
      </c>
      <c r="U347" s="84" t="s">
        <v>459</v>
      </c>
    </row>
    <row r="348" spans="1:21" ht="42.75" customHeight="1" x14ac:dyDescent="0.25">
      <c r="A348" s="17" t="s">
        <v>319</v>
      </c>
      <c r="B348" s="18" t="s">
        <v>323</v>
      </c>
      <c r="C348" s="89"/>
      <c r="D348" s="19"/>
      <c r="E348" s="19"/>
      <c r="F348" s="19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19"/>
      <c r="T348" s="19"/>
      <c r="U348" s="19"/>
    </row>
    <row r="349" spans="1:21" s="2" customFormat="1" ht="18.75" customHeight="1" x14ac:dyDescent="0.25">
      <c r="A349" s="17" t="s">
        <v>319</v>
      </c>
      <c r="B349" s="18" t="s">
        <v>324</v>
      </c>
      <c r="C349" s="8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</row>
    <row r="350" spans="1:21" s="2" customFormat="1" ht="107.25" customHeight="1" x14ac:dyDescent="0.25">
      <c r="A350" s="5" t="s">
        <v>319</v>
      </c>
      <c r="B350" s="21" t="s">
        <v>325</v>
      </c>
      <c r="C350" s="3" t="s">
        <v>447</v>
      </c>
      <c r="D350" s="42" t="s">
        <v>378</v>
      </c>
      <c r="E350" s="29"/>
      <c r="F350" s="29"/>
      <c r="G350" s="29"/>
      <c r="H350" s="29"/>
      <c r="I350" s="29"/>
      <c r="J350" s="29"/>
      <c r="K350" s="29"/>
      <c r="L350" s="29"/>
      <c r="M350" s="29"/>
      <c r="N350" s="29"/>
      <c r="O350" s="29"/>
      <c r="P350" s="29"/>
      <c r="Q350" s="29"/>
      <c r="R350" s="29"/>
      <c r="S350" s="29"/>
      <c r="T350" s="29"/>
      <c r="U350" s="29"/>
    </row>
    <row r="351" spans="1:21" s="2" customFormat="1" ht="108.75" customHeight="1" x14ac:dyDescent="0.25">
      <c r="A351" s="5" t="s">
        <v>319</v>
      </c>
      <c r="B351" s="21" t="s">
        <v>326</v>
      </c>
      <c r="C351" s="3" t="s">
        <v>447</v>
      </c>
      <c r="D351" s="42" t="s">
        <v>378</v>
      </c>
      <c r="E351" s="29"/>
      <c r="F351" s="29"/>
      <c r="G351" s="29"/>
      <c r="H351" s="29"/>
      <c r="I351" s="29"/>
      <c r="J351" s="29"/>
      <c r="K351" s="29"/>
      <c r="L351" s="29"/>
      <c r="M351" s="29"/>
      <c r="N351" s="29"/>
      <c r="O351" s="29"/>
      <c r="P351" s="29"/>
      <c r="Q351" s="29"/>
      <c r="R351" s="29"/>
      <c r="S351" s="29"/>
      <c r="T351" s="29"/>
      <c r="U351" s="29"/>
    </row>
  </sheetData>
  <autoFilter ref="A6:U351"/>
  <mergeCells count="13">
    <mergeCell ref="T1:U1"/>
    <mergeCell ref="S4:S5"/>
    <mergeCell ref="T4:U4"/>
    <mergeCell ref="A2:U2"/>
    <mergeCell ref="A4:A5"/>
    <mergeCell ref="B4:B5"/>
    <mergeCell ref="C4:C5"/>
    <mergeCell ref="D4:D5"/>
    <mergeCell ref="E4:E5"/>
    <mergeCell ref="F4:F5"/>
    <mergeCell ref="G4:J4"/>
    <mergeCell ref="K4:N4"/>
    <mergeCell ref="O4:R4"/>
  </mergeCells>
  <pageMargins left="0.51181102362204722" right="0" top="0.74803149606299213" bottom="0" header="0.31496062992125984" footer="0.31496062992125984"/>
  <pageSetup paperSize="9" scale="35" fitToHeight="54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Запрос МО по ГП за 2022</vt:lpstr>
      <vt:lpstr>'Запрос МО по ГП за 2022'!Заголовки_для_печати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OSP_NO</dc:creator>
  <cp:lastModifiedBy>kom5</cp:lastModifiedBy>
  <dcterms:created xsi:type="dcterms:W3CDTF">2023-02-10T02:27:31Z</dcterms:created>
  <dcterms:modified xsi:type="dcterms:W3CDTF">2023-04-27T01:36:04Z</dcterms:modified>
</cp:coreProperties>
</file>