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m5\Desktop\"/>
    </mc:Choice>
  </mc:AlternateContent>
  <bookViews>
    <workbookView xWindow="-120" yWindow="-120" windowWidth="23250" windowHeight="13170"/>
  </bookViews>
  <sheets>
    <sheet name="Исполнение МО поГП за 2021" sheetId="1" r:id="rId1"/>
  </sheets>
  <definedNames>
    <definedName name="_xlnm._FilterDatabase" localSheetId="0" hidden="1">'Исполнение МО поГП за 2021'!$A$6:$B$319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1" i="1" l="1"/>
  <c r="I41" i="1"/>
  <c r="J41" i="1"/>
  <c r="J24" i="1" s="1"/>
  <c r="J21" i="1" s="1"/>
  <c r="K41" i="1"/>
  <c r="L41" i="1"/>
  <c r="M41" i="1"/>
  <c r="N41" i="1"/>
  <c r="N24" i="1" s="1"/>
  <c r="N21" i="1" s="1"/>
  <c r="O41" i="1"/>
  <c r="P41" i="1"/>
  <c r="Q41" i="1"/>
  <c r="Q24" i="1" s="1"/>
  <c r="Q21" i="1" s="1"/>
  <c r="R41" i="1"/>
  <c r="R24" i="1" s="1"/>
  <c r="R21" i="1" s="1"/>
  <c r="G41" i="1"/>
  <c r="O24" i="1"/>
  <c r="H24" i="1"/>
  <c r="H21" i="1" s="1"/>
  <c r="I24" i="1"/>
  <c r="I21" i="1" s="1"/>
  <c r="K24" i="1"/>
  <c r="K21" i="1" s="1"/>
  <c r="L24" i="1"/>
  <c r="L21" i="1" s="1"/>
  <c r="M24" i="1"/>
  <c r="M21" i="1" s="1"/>
  <c r="P24" i="1"/>
  <c r="P21" i="1" s="1"/>
  <c r="O21" i="1"/>
  <c r="G24" i="1" l="1"/>
  <c r="H257" i="1" l="1"/>
  <c r="I257" i="1"/>
  <c r="J257" i="1"/>
  <c r="K257" i="1"/>
  <c r="L257" i="1"/>
  <c r="M257" i="1"/>
  <c r="N257" i="1"/>
  <c r="O257" i="1"/>
  <c r="P257" i="1"/>
  <c r="Q257" i="1"/>
  <c r="R257" i="1"/>
  <c r="H262" i="1"/>
  <c r="I262" i="1"/>
  <c r="J262" i="1"/>
  <c r="K262" i="1"/>
  <c r="K255" i="1" s="1"/>
  <c r="L262" i="1"/>
  <c r="M262" i="1"/>
  <c r="N262" i="1"/>
  <c r="O262" i="1"/>
  <c r="O255" i="1" s="1"/>
  <c r="P262" i="1"/>
  <c r="Q262" i="1"/>
  <c r="R262" i="1"/>
  <c r="H269" i="1"/>
  <c r="I269" i="1"/>
  <c r="J269" i="1"/>
  <c r="K269" i="1"/>
  <c r="L269" i="1"/>
  <c r="M269" i="1"/>
  <c r="N269" i="1"/>
  <c r="O269" i="1"/>
  <c r="P269" i="1"/>
  <c r="Q269" i="1"/>
  <c r="R269" i="1"/>
  <c r="H277" i="1"/>
  <c r="I277" i="1"/>
  <c r="J277" i="1"/>
  <c r="K277" i="1"/>
  <c r="L277" i="1"/>
  <c r="M277" i="1"/>
  <c r="N277" i="1"/>
  <c r="O277" i="1"/>
  <c r="P277" i="1"/>
  <c r="Q277" i="1"/>
  <c r="R277" i="1"/>
  <c r="H282" i="1"/>
  <c r="I282" i="1"/>
  <c r="J282" i="1"/>
  <c r="K282" i="1"/>
  <c r="L282" i="1"/>
  <c r="M282" i="1"/>
  <c r="N282" i="1"/>
  <c r="O282" i="1"/>
  <c r="P282" i="1"/>
  <c r="Q282" i="1"/>
  <c r="R282" i="1"/>
  <c r="H289" i="1"/>
  <c r="I289" i="1"/>
  <c r="J289" i="1"/>
  <c r="K289" i="1"/>
  <c r="L289" i="1"/>
  <c r="M289" i="1"/>
  <c r="N289" i="1"/>
  <c r="O289" i="1"/>
  <c r="P289" i="1"/>
  <c r="Q289" i="1"/>
  <c r="R289" i="1"/>
  <c r="H296" i="1"/>
  <c r="H294" i="1" s="1"/>
  <c r="I296" i="1"/>
  <c r="I294" i="1" s="1"/>
  <c r="J296" i="1"/>
  <c r="J294" i="1" s="1"/>
  <c r="K296" i="1"/>
  <c r="K294" i="1" s="1"/>
  <c r="L296" i="1"/>
  <c r="L294" i="1" s="1"/>
  <c r="M296" i="1"/>
  <c r="M294" i="1" s="1"/>
  <c r="N296" i="1"/>
  <c r="N294" i="1" s="1"/>
  <c r="O296" i="1"/>
  <c r="O294" i="1" s="1"/>
  <c r="P296" i="1"/>
  <c r="P294" i="1" s="1"/>
  <c r="Q296" i="1"/>
  <c r="Q294" i="1" s="1"/>
  <c r="R296" i="1"/>
  <c r="R294" i="1" s="1"/>
  <c r="H307" i="1"/>
  <c r="H302" i="1" s="1"/>
  <c r="I307" i="1"/>
  <c r="I302" i="1" s="1"/>
  <c r="J307" i="1"/>
  <c r="J302" i="1" s="1"/>
  <c r="K307" i="1"/>
  <c r="K302" i="1" s="1"/>
  <c r="L307" i="1"/>
  <c r="L302" i="1" s="1"/>
  <c r="M307" i="1"/>
  <c r="M302" i="1" s="1"/>
  <c r="N307" i="1"/>
  <c r="N302" i="1" s="1"/>
  <c r="O307" i="1"/>
  <c r="O302" i="1" s="1"/>
  <c r="P307" i="1"/>
  <c r="P302" i="1" s="1"/>
  <c r="Q307" i="1"/>
  <c r="Q302" i="1" s="1"/>
  <c r="R307" i="1"/>
  <c r="R302" i="1" s="1"/>
  <c r="H313" i="1"/>
  <c r="H310" i="1" s="1"/>
  <c r="I313" i="1"/>
  <c r="I310" i="1" s="1"/>
  <c r="J313" i="1"/>
  <c r="J310" i="1" s="1"/>
  <c r="K313" i="1"/>
  <c r="K310" i="1" s="1"/>
  <c r="L313" i="1"/>
  <c r="L310" i="1" s="1"/>
  <c r="M313" i="1"/>
  <c r="M310" i="1" s="1"/>
  <c r="N313" i="1"/>
  <c r="N310" i="1" s="1"/>
  <c r="O313" i="1"/>
  <c r="O310" i="1" s="1"/>
  <c r="P313" i="1"/>
  <c r="P310" i="1" s="1"/>
  <c r="Q313" i="1"/>
  <c r="Q310" i="1" s="1"/>
  <c r="R313" i="1"/>
  <c r="R310" i="1" s="1"/>
  <c r="G313" i="1"/>
  <c r="G310" i="1" s="1"/>
  <c r="G307" i="1"/>
  <c r="G302" i="1" s="1"/>
  <c r="G296" i="1"/>
  <c r="G294" i="1"/>
  <c r="G289" i="1"/>
  <c r="G282" i="1"/>
  <c r="G277" i="1"/>
  <c r="G269" i="1"/>
  <c r="G262" i="1"/>
  <c r="G257" i="1"/>
  <c r="H232" i="1"/>
  <c r="I232" i="1"/>
  <c r="J232" i="1"/>
  <c r="K232" i="1"/>
  <c r="L232" i="1"/>
  <c r="M232" i="1"/>
  <c r="N232" i="1"/>
  <c r="O232" i="1"/>
  <c r="P232" i="1"/>
  <c r="Q232" i="1"/>
  <c r="R232" i="1"/>
  <c r="H238" i="1"/>
  <c r="I238" i="1"/>
  <c r="J238" i="1"/>
  <c r="K238" i="1"/>
  <c r="L238" i="1"/>
  <c r="M238" i="1"/>
  <c r="N238" i="1"/>
  <c r="O238" i="1"/>
  <c r="P238" i="1"/>
  <c r="Q238" i="1"/>
  <c r="R238" i="1"/>
  <c r="H241" i="1"/>
  <c r="I241" i="1"/>
  <c r="J241" i="1"/>
  <c r="K241" i="1"/>
  <c r="L241" i="1"/>
  <c r="M241" i="1"/>
  <c r="N241" i="1"/>
  <c r="O241" i="1"/>
  <c r="P241" i="1"/>
  <c r="Q241" i="1"/>
  <c r="R241" i="1"/>
  <c r="H245" i="1"/>
  <c r="I245" i="1"/>
  <c r="J245" i="1"/>
  <c r="K245" i="1"/>
  <c r="L245" i="1"/>
  <c r="M245" i="1"/>
  <c r="N245" i="1"/>
  <c r="O245" i="1"/>
  <c r="P245" i="1"/>
  <c r="Q245" i="1"/>
  <c r="R245" i="1"/>
  <c r="H248" i="1"/>
  <c r="I248" i="1"/>
  <c r="J248" i="1"/>
  <c r="K248" i="1"/>
  <c r="L248" i="1"/>
  <c r="M248" i="1"/>
  <c r="N248" i="1"/>
  <c r="O248" i="1"/>
  <c r="P248" i="1"/>
  <c r="Q248" i="1"/>
  <c r="R248" i="1"/>
  <c r="H251" i="1"/>
  <c r="I251" i="1"/>
  <c r="J251" i="1"/>
  <c r="K251" i="1"/>
  <c r="L251" i="1"/>
  <c r="M251" i="1"/>
  <c r="N251" i="1"/>
  <c r="O251" i="1"/>
  <c r="P251" i="1"/>
  <c r="Q251" i="1"/>
  <c r="R251" i="1"/>
  <c r="G251" i="1"/>
  <c r="G248" i="1"/>
  <c r="G245" i="1"/>
  <c r="G241" i="1"/>
  <c r="G238" i="1"/>
  <c r="G232" i="1"/>
  <c r="G230" i="1" s="1"/>
  <c r="H208" i="1"/>
  <c r="H206" i="1" s="1"/>
  <c r="I208" i="1"/>
  <c r="I206" i="1" s="1"/>
  <c r="J208" i="1"/>
  <c r="J206" i="1" s="1"/>
  <c r="K208" i="1"/>
  <c r="K206" i="1" s="1"/>
  <c r="L208" i="1"/>
  <c r="L206" i="1" s="1"/>
  <c r="M208" i="1"/>
  <c r="M206" i="1" s="1"/>
  <c r="N208" i="1"/>
  <c r="N206" i="1" s="1"/>
  <c r="O208" i="1"/>
  <c r="O206" i="1" s="1"/>
  <c r="P208" i="1"/>
  <c r="P206" i="1" s="1"/>
  <c r="Q208" i="1"/>
  <c r="Q206" i="1" s="1"/>
  <c r="R208" i="1"/>
  <c r="R206" i="1" s="1"/>
  <c r="H222" i="1"/>
  <c r="I222" i="1"/>
  <c r="J222" i="1"/>
  <c r="K222" i="1"/>
  <c r="L222" i="1"/>
  <c r="M222" i="1"/>
  <c r="N222" i="1"/>
  <c r="O222" i="1"/>
  <c r="P222" i="1"/>
  <c r="Q222" i="1"/>
  <c r="R222" i="1"/>
  <c r="H226" i="1"/>
  <c r="I226" i="1"/>
  <c r="I213" i="1" s="1"/>
  <c r="J226" i="1"/>
  <c r="K226" i="1"/>
  <c r="K213" i="1" s="1"/>
  <c r="L226" i="1"/>
  <c r="M226" i="1"/>
  <c r="M213" i="1" s="1"/>
  <c r="N226" i="1"/>
  <c r="O226" i="1"/>
  <c r="O213" i="1" s="1"/>
  <c r="P226" i="1"/>
  <c r="Q226" i="1"/>
  <c r="Q213" i="1" s="1"/>
  <c r="R226" i="1"/>
  <c r="G226" i="1"/>
  <c r="G213" i="1" s="1"/>
  <c r="G222" i="1"/>
  <c r="G208" i="1"/>
  <c r="G206" i="1" s="1"/>
  <c r="H174" i="1"/>
  <c r="H171" i="1" s="1"/>
  <c r="I174" i="1"/>
  <c r="I171" i="1" s="1"/>
  <c r="J174" i="1"/>
  <c r="J171" i="1" s="1"/>
  <c r="K174" i="1"/>
  <c r="K171" i="1" s="1"/>
  <c r="L174" i="1"/>
  <c r="L171" i="1" s="1"/>
  <c r="M174" i="1"/>
  <c r="M171" i="1" s="1"/>
  <c r="N174" i="1"/>
  <c r="N171" i="1" s="1"/>
  <c r="O174" i="1"/>
  <c r="O171" i="1" s="1"/>
  <c r="P174" i="1"/>
  <c r="P171" i="1" s="1"/>
  <c r="Q174" i="1"/>
  <c r="Q171" i="1" s="1"/>
  <c r="R174" i="1"/>
  <c r="R171" i="1" s="1"/>
  <c r="H182" i="1"/>
  <c r="I182" i="1"/>
  <c r="J182" i="1"/>
  <c r="K182" i="1"/>
  <c r="L182" i="1"/>
  <c r="M182" i="1"/>
  <c r="N182" i="1"/>
  <c r="O182" i="1"/>
  <c r="P182" i="1"/>
  <c r="Q182" i="1"/>
  <c r="R182" i="1"/>
  <c r="H191" i="1"/>
  <c r="I191" i="1"/>
  <c r="J191" i="1"/>
  <c r="K191" i="1"/>
  <c r="L191" i="1"/>
  <c r="M191" i="1"/>
  <c r="N191" i="1"/>
  <c r="O191" i="1"/>
  <c r="P191" i="1"/>
  <c r="Q191" i="1"/>
  <c r="R191" i="1"/>
  <c r="H195" i="1"/>
  <c r="I195" i="1"/>
  <c r="J195" i="1"/>
  <c r="K195" i="1"/>
  <c r="L195" i="1"/>
  <c r="M195" i="1"/>
  <c r="N195" i="1"/>
  <c r="O195" i="1"/>
  <c r="P195" i="1"/>
  <c r="Q195" i="1"/>
  <c r="R195" i="1"/>
  <c r="G182" i="1"/>
  <c r="G191" i="1"/>
  <c r="G195" i="1"/>
  <c r="G174" i="1"/>
  <c r="G171" i="1" s="1"/>
  <c r="H163" i="1"/>
  <c r="I163" i="1"/>
  <c r="J163" i="1"/>
  <c r="K163" i="1"/>
  <c r="L163" i="1"/>
  <c r="M163" i="1"/>
  <c r="N163" i="1"/>
  <c r="O163" i="1"/>
  <c r="P163" i="1"/>
  <c r="Q163" i="1"/>
  <c r="R163" i="1"/>
  <c r="H168" i="1"/>
  <c r="I168" i="1"/>
  <c r="J168" i="1"/>
  <c r="K168" i="1"/>
  <c r="L168" i="1"/>
  <c r="M168" i="1"/>
  <c r="N168" i="1"/>
  <c r="O168" i="1"/>
  <c r="P168" i="1"/>
  <c r="Q168" i="1"/>
  <c r="R168" i="1"/>
  <c r="G168" i="1"/>
  <c r="G163" i="1"/>
  <c r="G161" i="1" s="1"/>
  <c r="H143" i="1"/>
  <c r="I143" i="1"/>
  <c r="J143" i="1"/>
  <c r="K143" i="1"/>
  <c r="L143" i="1"/>
  <c r="M143" i="1"/>
  <c r="N143" i="1"/>
  <c r="O143" i="1"/>
  <c r="P143" i="1"/>
  <c r="Q143" i="1"/>
  <c r="R143" i="1"/>
  <c r="H153" i="1"/>
  <c r="I153" i="1"/>
  <c r="J153" i="1"/>
  <c r="K153" i="1"/>
  <c r="L153" i="1"/>
  <c r="M153" i="1"/>
  <c r="N153" i="1"/>
  <c r="O153" i="1"/>
  <c r="P153" i="1"/>
  <c r="Q153" i="1"/>
  <c r="R153" i="1"/>
  <c r="G153" i="1"/>
  <c r="G143" i="1"/>
  <c r="G141" i="1" s="1"/>
  <c r="H109" i="1"/>
  <c r="I109" i="1"/>
  <c r="J109" i="1"/>
  <c r="K109" i="1"/>
  <c r="L109" i="1"/>
  <c r="M109" i="1"/>
  <c r="N109" i="1"/>
  <c r="O109" i="1"/>
  <c r="P109" i="1"/>
  <c r="Q109" i="1"/>
  <c r="R109" i="1"/>
  <c r="H116" i="1"/>
  <c r="I116" i="1"/>
  <c r="J116" i="1"/>
  <c r="K116" i="1"/>
  <c r="L116" i="1"/>
  <c r="M116" i="1"/>
  <c r="N116" i="1"/>
  <c r="O116" i="1"/>
  <c r="P116" i="1"/>
  <c r="Q116" i="1"/>
  <c r="R116" i="1"/>
  <c r="H119" i="1"/>
  <c r="I119" i="1"/>
  <c r="J119" i="1"/>
  <c r="K119" i="1"/>
  <c r="L119" i="1"/>
  <c r="M119" i="1"/>
  <c r="N119" i="1"/>
  <c r="O119" i="1"/>
  <c r="P119" i="1"/>
  <c r="Q119" i="1"/>
  <c r="R119" i="1"/>
  <c r="H125" i="1"/>
  <c r="I125" i="1"/>
  <c r="J125" i="1"/>
  <c r="K125" i="1"/>
  <c r="L125" i="1"/>
  <c r="M125" i="1"/>
  <c r="N125" i="1"/>
  <c r="O125" i="1"/>
  <c r="P125" i="1"/>
  <c r="Q125" i="1"/>
  <c r="R125" i="1"/>
  <c r="H138" i="1"/>
  <c r="I138" i="1"/>
  <c r="J138" i="1"/>
  <c r="K138" i="1"/>
  <c r="L138" i="1"/>
  <c r="M138" i="1"/>
  <c r="N138" i="1"/>
  <c r="O138" i="1"/>
  <c r="P138" i="1"/>
  <c r="Q138" i="1"/>
  <c r="R138" i="1"/>
  <c r="G138" i="1"/>
  <c r="G125" i="1"/>
  <c r="G119" i="1"/>
  <c r="G116" i="1"/>
  <c r="G109" i="1"/>
  <c r="H103" i="1"/>
  <c r="I103" i="1"/>
  <c r="J103" i="1"/>
  <c r="K103" i="1"/>
  <c r="L103" i="1"/>
  <c r="M103" i="1"/>
  <c r="N103" i="1"/>
  <c r="O103" i="1"/>
  <c r="P103" i="1"/>
  <c r="Q103" i="1"/>
  <c r="R103" i="1"/>
  <c r="G103" i="1"/>
  <c r="H86" i="1"/>
  <c r="I86" i="1"/>
  <c r="J86" i="1"/>
  <c r="K86" i="1"/>
  <c r="L86" i="1"/>
  <c r="M86" i="1"/>
  <c r="N86" i="1"/>
  <c r="O86" i="1"/>
  <c r="P86" i="1"/>
  <c r="Q86" i="1"/>
  <c r="R86" i="1"/>
  <c r="H90" i="1"/>
  <c r="I90" i="1"/>
  <c r="J90" i="1"/>
  <c r="K90" i="1"/>
  <c r="K84" i="1" s="1"/>
  <c r="L90" i="1"/>
  <c r="M90" i="1"/>
  <c r="N90" i="1"/>
  <c r="O90" i="1"/>
  <c r="O84" i="1" s="1"/>
  <c r="P90" i="1"/>
  <c r="Q90" i="1"/>
  <c r="R90" i="1"/>
  <c r="H94" i="1"/>
  <c r="I94" i="1"/>
  <c r="J94" i="1"/>
  <c r="K94" i="1"/>
  <c r="L94" i="1"/>
  <c r="M94" i="1"/>
  <c r="N94" i="1"/>
  <c r="O94" i="1"/>
  <c r="P94" i="1"/>
  <c r="Q94" i="1"/>
  <c r="R94" i="1"/>
  <c r="G94" i="1"/>
  <c r="G90" i="1"/>
  <c r="G86" i="1"/>
  <c r="H76" i="1"/>
  <c r="H74" i="1" s="1"/>
  <c r="I76" i="1"/>
  <c r="I74" i="1" s="1"/>
  <c r="J76" i="1"/>
  <c r="J74" i="1" s="1"/>
  <c r="K76" i="1"/>
  <c r="K74" i="1" s="1"/>
  <c r="L76" i="1"/>
  <c r="L74" i="1" s="1"/>
  <c r="M76" i="1"/>
  <c r="M74" i="1" s="1"/>
  <c r="N76" i="1"/>
  <c r="N74" i="1" s="1"/>
  <c r="O76" i="1"/>
  <c r="O74" i="1" s="1"/>
  <c r="P76" i="1"/>
  <c r="P74" i="1" s="1"/>
  <c r="Q76" i="1"/>
  <c r="Q74" i="1" s="1"/>
  <c r="R76" i="1"/>
  <c r="R74" i="1" s="1"/>
  <c r="G76" i="1"/>
  <c r="G74" i="1" s="1"/>
  <c r="H67" i="1"/>
  <c r="I67" i="1"/>
  <c r="J67" i="1"/>
  <c r="K67" i="1"/>
  <c r="L67" i="1"/>
  <c r="M67" i="1"/>
  <c r="N67" i="1"/>
  <c r="O67" i="1"/>
  <c r="P67" i="1"/>
  <c r="Q67" i="1"/>
  <c r="R67" i="1"/>
  <c r="G67" i="1"/>
  <c r="H63" i="1"/>
  <c r="H61" i="1" s="1"/>
  <c r="I63" i="1"/>
  <c r="I61" i="1" s="1"/>
  <c r="J63" i="1"/>
  <c r="J61" i="1" s="1"/>
  <c r="K63" i="1"/>
  <c r="K61" i="1" s="1"/>
  <c r="L63" i="1"/>
  <c r="L61" i="1" s="1"/>
  <c r="M63" i="1"/>
  <c r="M61" i="1" s="1"/>
  <c r="N63" i="1"/>
  <c r="N61" i="1" s="1"/>
  <c r="O63" i="1"/>
  <c r="O61" i="1" s="1"/>
  <c r="P63" i="1"/>
  <c r="P61" i="1" s="1"/>
  <c r="Q63" i="1"/>
  <c r="Q61" i="1" s="1"/>
  <c r="R63" i="1"/>
  <c r="R61" i="1" s="1"/>
  <c r="G63" i="1"/>
  <c r="G61" i="1" s="1"/>
  <c r="G21" i="1"/>
  <c r="H10" i="1"/>
  <c r="I10" i="1"/>
  <c r="J10" i="1"/>
  <c r="K10" i="1"/>
  <c r="L10" i="1"/>
  <c r="M10" i="1"/>
  <c r="N10" i="1"/>
  <c r="O10" i="1"/>
  <c r="P10" i="1"/>
  <c r="Q10" i="1"/>
  <c r="R10" i="1"/>
  <c r="G10" i="1"/>
  <c r="H53" i="1"/>
  <c r="I53" i="1"/>
  <c r="J53" i="1"/>
  <c r="K53" i="1"/>
  <c r="L53" i="1"/>
  <c r="M53" i="1"/>
  <c r="N53" i="1"/>
  <c r="O53" i="1"/>
  <c r="P53" i="1"/>
  <c r="Q53" i="1"/>
  <c r="R53" i="1"/>
  <c r="G53" i="1"/>
  <c r="H8" i="1"/>
  <c r="I8" i="1"/>
  <c r="J8" i="1"/>
  <c r="K8" i="1"/>
  <c r="L8" i="1"/>
  <c r="M8" i="1"/>
  <c r="N8" i="1"/>
  <c r="O8" i="1"/>
  <c r="P8" i="1"/>
  <c r="Q8" i="1"/>
  <c r="R8" i="1"/>
  <c r="G8" i="1"/>
  <c r="K141" i="1" l="1"/>
  <c r="P84" i="1"/>
  <c r="L84" i="1"/>
  <c r="H84" i="1"/>
  <c r="R255" i="1"/>
  <c r="J255" i="1"/>
  <c r="R161" i="1"/>
  <c r="N161" i="1"/>
  <c r="J161" i="1"/>
  <c r="G255" i="1"/>
  <c r="G84" i="1"/>
  <c r="M141" i="1"/>
  <c r="I141" i="1"/>
  <c r="P141" i="1"/>
  <c r="L141" i="1"/>
  <c r="H141" i="1"/>
  <c r="P161" i="1"/>
  <c r="L161" i="1"/>
  <c r="H161" i="1"/>
  <c r="R84" i="1"/>
  <c r="N84" i="1"/>
  <c r="J84" i="1"/>
  <c r="I255" i="1"/>
  <c r="Q230" i="1"/>
  <c r="M230" i="1"/>
  <c r="I230" i="1"/>
  <c r="H230" i="1"/>
  <c r="P230" i="1"/>
  <c r="L230" i="1"/>
  <c r="O230" i="1"/>
  <c r="K230" i="1"/>
  <c r="R230" i="1"/>
  <c r="N230" i="1"/>
  <c r="J230" i="1"/>
  <c r="Q84" i="1"/>
  <c r="M84" i="1"/>
  <c r="I84" i="1"/>
  <c r="P213" i="1"/>
  <c r="R213" i="1"/>
  <c r="N213" i="1"/>
  <c r="G180" i="1"/>
  <c r="R180" i="1"/>
  <c r="P180" i="1"/>
  <c r="N180" i="1"/>
  <c r="L180" i="1"/>
  <c r="J180" i="1"/>
  <c r="H180" i="1"/>
  <c r="Q180" i="1"/>
  <c r="O180" i="1"/>
  <c r="M180" i="1"/>
  <c r="K180" i="1"/>
  <c r="I180" i="1"/>
  <c r="R107" i="1"/>
  <c r="Q107" i="1"/>
  <c r="O107" i="1"/>
  <c r="N107" i="1"/>
  <c r="M107" i="1"/>
  <c r="K107" i="1"/>
  <c r="I107" i="1"/>
  <c r="G107" i="1"/>
  <c r="P107" i="1"/>
  <c r="L107" i="1"/>
  <c r="J107" i="1"/>
  <c r="H107" i="1"/>
  <c r="Q255" i="1"/>
  <c r="M255" i="1"/>
  <c r="N255" i="1"/>
  <c r="P255" i="1"/>
  <c r="L255" i="1"/>
  <c r="H255" i="1"/>
  <c r="L213" i="1"/>
  <c r="J213" i="1"/>
  <c r="H213" i="1"/>
  <c r="Q161" i="1"/>
  <c r="O161" i="1"/>
  <c r="M161" i="1"/>
  <c r="K161" i="1"/>
  <c r="I161" i="1"/>
  <c r="R141" i="1"/>
  <c r="N141" i="1"/>
  <c r="J141" i="1"/>
  <c r="Q141" i="1"/>
  <c r="O141" i="1"/>
  <c r="R7" i="1" l="1"/>
  <c r="L7" i="1"/>
  <c r="G7" i="1"/>
  <c r="N7" i="1"/>
  <c r="J7" i="1"/>
  <c r="Q7" i="1"/>
  <c r="O7" i="1"/>
  <c r="I7" i="1"/>
  <c r="M7" i="1"/>
  <c r="K7" i="1"/>
  <c r="H7" i="1"/>
  <c r="P7" i="1"/>
</calcChain>
</file>

<file path=xl/sharedStrings.xml><?xml version="1.0" encoding="utf-8"?>
<sst xmlns="http://schemas.openxmlformats.org/spreadsheetml/2006/main" count="1107" uniqueCount="399">
  <si>
    <t>N п/п</t>
  </si>
  <si>
    <t>Перечень подпрограмм и отдельных мероприятий государственной программы Красноярского края/Наименование мероприятий подпрограммы</t>
  </si>
  <si>
    <t>ГП 1</t>
  </si>
  <si>
    <t>подпрограммы:</t>
  </si>
  <si>
    <t>1.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t>
  </si>
  <si>
    <t>в том числе по мероприятиям подпрограммы</t>
  </si>
  <si>
    <t>Субсидии бюджетам муниципальных образований Красноярского края на организацию и проведение акарицидных обработок мест массового отдыха населения (мероприятие 2.3)</t>
  </si>
  <si>
    <t>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</si>
  <si>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3. "Охрана здоровья матери и ребенка".</t>
  </si>
  <si>
    <t>4. "Развитие медицинской реабилитации и санаторно-курортного лечения, в том числе детям".</t>
  </si>
  <si>
    <t>5. "Кадровое обеспечение системы здравоохранения".</t>
  </si>
  <si>
    <t>6. "Развитие информатизации в здравоохранении".</t>
  </si>
  <si>
    <t>7. "Совершенствование схемы территориального планирования здравоохранения".</t>
  </si>
  <si>
    <t>8. "Обеспечение реализации государственной программы и прочие мероприятия".</t>
  </si>
  <si>
    <t>9. "Развитие сельского здравоохранения"</t>
  </si>
  <si>
    <t>ГП 2</t>
  </si>
  <si>
    <t>1. "Развитие профессионального образования".</t>
  </si>
  <si>
    <t>2. "Развитие дошкольного, общего и дополнительного образования".</t>
  </si>
  <si>
    <t xml:space="preserve">Создание дополнительных мест для детей в возрасте от 1,5 лет до 3 лет в образовательных организациях, осуществляющих образовательную деятельность по образовательным программам дошкольного образования (мероприятие 2.1.7, 2.1.8)
</t>
  </si>
  <si>
    <t>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(мероприятие 2.1.9)</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</si>
  <si>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(мероприятие 2.2.3)</t>
  </si>
  <si>
    <t>Субсидия бюджету Эвенкийского муниципального района на строительство школы в с. Ванавара (мероприятие 2.2.3.1)</t>
  </si>
  <si>
    <t>Субсидии бюджетам муниципальных районов и городских округов на проведение реконструкции или капитального ремонта зданий муниципальных общеобразовательных организаций Красноярского края, находящихся в аварийном состоянии (мероприятие 2.2.1)</t>
  </si>
  <si>
    <t>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(мероприятие 2.2.25)</t>
  </si>
  <si>
    <t>Создание новых мест в общеобразовательных организациях города Красноярска (мероприятия 2.2.15, 2.2.15.1)</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</si>
  <si>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 (мероприятие 2.2.16=2.2.16.1)</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</si>
  <si>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 (мероприятие 2.2.16=2.2.16.2)</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</si>
  <si>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(мероприятие 2.2.20)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</si>
  <si>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 (мероприятие 2.2.20.1)</t>
  </si>
  <si>
    <t>Обеспечение образовательных организаций материально-технической базой для внедрения цифровой образовательной среды (мероприятие 2.2.22)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</si>
  <si>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(мероприятие 2.2.24)</t>
  </si>
  <si>
    <t>Субсидии бюджетам муниципальных районов и городских округов на содержание детей, обучающихся в физико-математических классах (мероприятие 2.4.4)</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</si>
  <si>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(мероприятие 2.5.4)</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</si>
  <si>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(мероприятие 2.5.5 подпункты 2.5.5.1-2.5.5.5)</t>
  </si>
  <si>
    <t xml:space="preserve"> Субсидия в целях финансовой поддержки деятельности муниципальных загородных оздоровительных лагерей (мероприятие 2.5.5 подпункт 2.5.5.1)</t>
  </si>
  <si>
    <t xml:space="preserve"> Средства субсидии на приобретение и монтаж модульных зданий медицинских пунктов в муниципальных загородных оздоровительных лагерях (мероприятие 2.5.5 подпункты 2.5.5.2)</t>
  </si>
  <si>
    <t>Средства субсидии на приобретение и монтаж модульных зданий жилых корпусов в муниципальных загородных оздоровительных лагерях (мероприятие 2.5.5 подпункты 2.5.5.3)</t>
  </si>
  <si>
    <t>Субсидия на выполнение ремонтно-строительных работ по устройству спортивных площадок в муниципальных загородных оздоровительных лагерях  (мероприятие 2.5.5 подпункты 2.5.5.4)</t>
  </si>
  <si>
    <t>Создание дополнительных мест в общеобразовательных организациях города Красноярска в связи с ростом числа обучающихся, вызванным демографическим фактором (мероприятие 2.2.30)</t>
  </si>
  <si>
    <t>Обеспечение образовательных организаций материально-технической базой для внедрения цифровой образовательной среды за счет средств краевого бюджета (мероприятие 2.2.31)</t>
  </si>
  <si>
    <t>Иные межбюджетные трансферты бюджетам муниципальных образований на финансирование (возмещение) затрат муниципальных организаций отдыха детей и их оздоровления и лагерей с дневным пребыванием детей, связанных с тестированием сотрудников на новую коронавирусную инфекцию (COVID-19) (мероприятие 2.5.7)</t>
  </si>
  <si>
    <t>3. "Развитие кадрового потенциала отрасли".</t>
  </si>
  <si>
    <t>4. "Государственная поддержка детей-сирот, расширение практики применения семейных форм воспитания".</t>
  </si>
  <si>
    <t>5. "Обеспечение реализации государственной программы и прочие мероприятия"</t>
  </si>
  <si>
    <t>ГП 3</t>
  </si>
  <si>
    <t>1. "Повышение качества жизни отдельных категорий граждан, степени их социальной защищенности".</t>
  </si>
  <si>
    <t>2. "Социальная поддержка семей, имеющих детей".</t>
  </si>
  <si>
    <t>3. "Доступная среда".</t>
  </si>
  <si>
    <t>4. "Повышение социальной защищенности и уровня жизни граждан, проживающих в территориях с особым статусом".</t>
  </si>
  <si>
    <t>5. "Повышение качества и доступности социальных услуг".</t>
  </si>
  <si>
    <t>6. "Формирование и совершенствование системы комплексной реабилитации и абилитации инвалидов, в том числе детей-инвалидов"</t>
  </si>
  <si>
    <t>ГП 4</t>
  </si>
  <si>
    <t>1. "Модернизация, реконструкция и капитальный ремонт объектов коммунальной инфраструктуры муниципальных образований".</t>
  </si>
  <si>
    <t>Мероприятие 1. 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</si>
  <si>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Мероприятие 3. Субсидии бюджету муниципального образования город Норильск на проведение мероприятий по капитальному ремонту основного технологического оборудования канализационно-насосной станции</t>
  </si>
  <si>
    <t>2. "Чистая вода".</t>
  </si>
  <si>
    <t>Мероприятие 1. Субсидии бюджетам муниципальных образований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t>
  </si>
  <si>
    <t>Мероприятие 2. Строительство и реконструкция (модернизация) объектов питьевого водоснабжения</t>
  </si>
  <si>
    <t>3. "Энергоэффективность и развитие энергетики".</t>
  </si>
  <si>
    <t>4. "Обеспечение реализации государственной программы и прочие мероприятия"</t>
  </si>
  <si>
    <t>5. "Обеспечение доступности платы граждан в условиях развития жилищных отношений"</t>
  </si>
  <si>
    <t>ГП 5</t>
  </si>
  <si>
    <t>1. "Предупреждение, спасение, помощь населению в чрезвычайных ситуациях".</t>
  </si>
  <si>
    <t>Мероприятие 1.8. Субсидии бюджетам муниципальных образований Красноярского края на частичное финансирование (возмещение) расходов на содержание единых дежурно-диспетчерских служб муниципальных образований Красноярского края</t>
  </si>
  <si>
    <t>Мероприятие 2.4. Субсидии бюджетам муниципальных образований Красноярского края на обеспечение первичных мер пожарной безопасности</t>
  </si>
  <si>
    <t>Мероприятие 2.5. Субсидии бюджетам муниципальных образований Красноярского края на мероприятия по развитию добровольной пожарной охраны</t>
  </si>
  <si>
    <t>Мероприятие 2.7. Субсидии бюджетам муниципальных образований Красноярского края на создание пожарных водоемов</t>
  </si>
  <si>
    <t>2. "Профилактика правонарушений".</t>
  </si>
  <si>
    <t>3. "Обеспечение реализации государственной программы и прочие мероприятия"</t>
  </si>
  <si>
    <t>ГП 6</t>
  </si>
  <si>
    <t>1. "Обращение с отходами".</t>
  </si>
  <si>
    <t>Мероприятие 1.1. Субсидии бюджетам муниципальных образований на строительство (реконструкцию) объектов размещения отходов</t>
  </si>
  <si>
    <t>Мероприятие 2.1. Субсидии бюджетам муниципальных образований Красноярского края на обустройство мест (площадок) накопления отходов потребления и (или) приобретение контейнерного оборудования</t>
  </si>
  <si>
    <t>2. "Обеспечение радиационной безопасности населения края и улучшение социально-экономических условий его проживания".</t>
  </si>
  <si>
    <t>Мероприятие 3.1. Субсидии бюджетам муниципальных образований на приобретение и монтаж установок по очистке и обеззараживанию воды на системах водоснабжения</t>
  </si>
  <si>
    <t>3. "Охрана природных комплексов и объектов".</t>
  </si>
  <si>
    <t>4. "Использование и охрана водных ресурсов".</t>
  </si>
  <si>
    <t>Мероприятие 1.1. Реализация мероприятий в области использования и охраны водных объектов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</si>
  <si>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Мероприятие 1.2 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t>
  </si>
  <si>
    <t>Мероприятие 3.4. Субсидия бюджету муниципального образования Таймырский Долгано-Ненецкий муниципальный район на капитальный ремонт плотины на ручье Портовый в поселке Диксон</t>
  </si>
  <si>
    <t>5. "Охрана, государственный надзор и регулирование использования объектов животного мира и среды их обитания".</t>
  </si>
  <si>
    <t>6. "Обеспечение реализации государственной программы и прочие мероприятия".</t>
  </si>
  <si>
    <t>7. "Охрана атмосферного воздуха, мониторинг окружающей среды".</t>
  </si>
  <si>
    <t>8. "Экологическое образование и воспитание"</t>
  </si>
  <si>
    <t>ГП 7</t>
  </si>
  <si>
    <t>1. "Обеспечение использования, охраны, защиты и воспроизводства лесов".</t>
  </si>
  <si>
    <t>2. "Обеспечение реализации государственной программы и прочие мероприятия"</t>
  </si>
  <si>
    <t>ГП 8</t>
  </si>
  <si>
    <t>1. "Сохранение культурного наследия".</t>
  </si>
  <si>
    <t>Субсидия бюджету муниципального образования город Минусинск на проведение работ по сохранению объектов культурного наследия (мероприятие 1.8)</t>
  </si>
  <si>
    <t>Субсидии бюджетам муниципальных образований на выполнение работ по сохранению объектов культурного наследия, находящихся в собственности муниципальных образований Красноярского края, увековечивающих память погибших в годы Великой Отечественной войны (мероприятие 1.5)</t>
  </si>
  <si>
    <t>Субсидия бюджету муниципального образования Таймырский Долгано-Ненецкий муниципальный район на содержание памятников и памятных знаков, установленных в честь героической обороны поселка Диксон (мероприятие 1.6)</t>
  </si>
  <si>
    <t>Предоставление субсидии бюджету муниципального образования город Минусинск на выполнение работ по сохранению объекта культурного наследия регионального значения "Комплекс музея им. Мартьянова Н.М. Второй корпус", 1900 - 1901 гг., 1951 - 1952 гг., г. Минусинск, ул. Ленина, 60, пом. 2 (мероприятие 1.7)</t>
  </si>
  <si>
    <t>Предоставление иных межбюджетных трансфертов бюджетам муниципальных образований Красноярского края на создание модельных муниципальных библиотек (мероприятие 2.2)</t>
  </si>
  <si>
    <t>2. "Развитие архивного дела".</t>
  </si>
  <si>
    <t>Субсидии бюджетам муниципальных образований на обеспечение деятельности муниципальных архивов края (мероприятие 1.2)</t>
  </si>
  <si>
    <t>3. "Поддержка искусства и народного творчества".</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</si>
  <si>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краевого бюджета, поступивших из федерального и краевого бюджета бюджета (мероприятия 1.3.3 и 1.3.4)</t>
  </si>
  <si>
    <t>Предоставление бюджетам муниципальных образований Красноярского края субсидий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(мероприятие 2.2.2)</t>
  </si>
  <si>
    <t>Предоставление субсидий бюджетам муниципальных образований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(мероприятие 3.5)</t>
  </si>
  <si>
    <t>Создание виртуальных концертных залов (мероприятие 1.5.2)</t>
  </si>
  <si>
    <t>4. "Обеспечение реализации государственной программы и прочие мероприятия".</t>
  </si>
  <si>
    <t>Предоставление субсидий бюджетам муниципальных образований на оснащение музыкальными инструментами детских школ искусств (мероприятие 1.3)</t>
  </si>
  <si>
    <t>Государственная поддержка отрасли культуры (оснащение образовательных учреждений в сфере культуры музыкальными инструментами, оборудованием и учебными материалами) (мероприятие 1.7 подпункты 1.7.1 (ФБ) и 1.7.2 (КБ)</t>
  </si>
  <si>
    <t>Субсидии бюджетам муниципальных образований на комплектование книжных фондов библиотек муниципальных образований Красноярского края (мероприятие 3.2)</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</si>
  <si>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(мероприятие 3.3 подпункты 3.3.1-3.3.2)</t>
  </si>
  <si>
    <t>Обеспечение развития и укрепления материально-технической базы домов культуры в населенных пунктах с числом жителей до 50 тысяч человек (мероприятие 3.4 подпункты 3.4.1 (КБ), 3.4.2 (ФБ).</t>
  </si>
  <si>
    <t>Предоставление субсидий бюджетам муниципальных образований на создание (реконструкцию) и капитальный ремонт культурно-досуговых учреждений в сельской местности (мероприятие 4.1 подпункт 4.1.1)</t>
  </si>
  <si>
    <t>Государственная поддержка отрасли культуры (модернизация библиотек в части комплектования книжных фондов) (мероприятие 4.2 подпункты 4.2.1, 4.2.2)</t>
  </si>
  <si>
    <t>Субсидии бюджету муниципального образования город Ачинск на модернизацию (капитальный ремонт, реконструкцию) муниципальной детской школы искусств (мероприятие 3.6 подпункты 3.6.1 (КБ) и 3.6.2 (ФБ)</t>
  </si>
  <si>
    <t>Субсидия бюджету муниципального образования город Красноярск на увековечение памяти выдающихся деятелей Красноярского края (мероприятие 3.7)</t>
  </si>
  <si>
    <t>Субсидия бюджету муниципального образования город Минусинск на укрепление материально-технической базы центра культурного развития г. Минусинска (мероприятие 3.9)</t>
  </si>
  <si>
    <t>Государственная поддержка отрасли культуры (обеспечение учреждений культуры специализированным автотранспортом для обслуживания населения, в том числе сельского населения) (мероприятие 3.10)</t>
  </si>
  <si>
    <t>5. "Развитие внутреннего и въездного туризма"</t>
  </si>
  <si>
    <t>Предоставление субсидий бюджетам муниципальных образований на организацию туристско-рекреационных зон на территории Красноярского края (мероприятие 1.2)</t>
  </si>
  <si>
    <t>ГП 9</t>
  </si>
  <si>
    <t>1. "Развитие массовой физической культуры и спорта".</t>
  </si>
  <si>
    <t>Субсидии бюджетам муниципальных районов и городских округов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(мероприятие 1.1)</t>
  </si>
  <si>
    <t>Субсидии бюджетам муниципальных районов и городских округов Красноярского края на поддержку физкультурно-спортивных клубов по месту жительства (мероприятие 1.4)</t>
  </si>
  <si>
    <t>Субсидии бюджетам муниципальных районов и городских округов Красноярского края на устройство плоскостных спортивных сооружений в сельской местности (мероприятие 1.5)</t>
  </si>
  <si>
    <t>Субсидии бюджетам муниципальных районов и городских округов Красноярского края на устройство крытых тентовых спортивных сооружений (мероприятие 1.6)</t>
  </si>
  <si>
    <t>Реализация мероприятий по оснащению объектов спортивной инфраструктуры спортивно-технологическим оборудованием (мероприятие 3.4)</t>
  </si>
  <si>
    <t>Субсидия бюджету муниципального образования город Красноярск на устройство спортивного павильона на о. Отдыха (мероприятие 1.7)</t>
  </si>
  <si>
    <t>Субсидия бюджету муниципального образования город Железногорск на оснащение объекта спортивной инфраструктуры спортивно-технологическим оборудованием (мероприятие 3.8, 3.9)</t>
  </si>
  <si>
    <t>2. "Развитие спорта высших достижений".</t>
  </si>
  <si>
    <t>3. "Развитие системы подготовки спортивного резерва".</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</si>
  <si>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(мероприятие 1.3)</t>
  </si>
  <si>
    <t xml:space="preserve"> Субсидии бюджетам муниципальных образований Красноярского края на развитие детско-юношеского спорта (мероприятие 1.9)</t>
  </si>
  <si>
    <t>Выполнение требований федеральных стандартов спортивной подготовки (мероприятие 1.13)</t>
  </si>
  <si>
    <t xml:space="preserve"> Субсидия бюджету муниципального образования город Зеленогорск на реализацию мероприятий по приобретению спортивного оборудования и инвентаря для совершенствования спортивной подготовки по хоккею (мероприятие 1.15)</t>
  </si>
  <si>
    <t>Субсидия бюджету муниципального образования город Канск на реализацию мероприятий по приобретению спортивного оборудования и инвентаря для приведения спортивной школы олимпийского резерва в нормативное состояние (мероприятие 1.16)</t>
  </si>
  <si>
    <t>ГП 10</t>
  </si>
  <si>
    <t>1. "Вовлечение молодежи в социальную практику".</t>
  </si>
  <si>
    <t>Мероприятие 2.3. Предоставление субсидий бюджетам муниципальных образований Красноярского края на поддержку деятельности муниципальных молодежных центров</t>
  </si>
  <si>
    <t>Мероприятие 2.4. Предоставление субсидий бюджетам муниципальных образований края на реализацию отдельных мероприятий муниципальных программ, подпрограмм молодежной политики</t>
  </si>
  <si>
    <t>Мероприятие 2.5. Предоставление субсидий бюджетам муниципальных образований Красноярского края на организационную и материально-техническую модернизацию муниципальных молодежных центров</t>
  </si>
  <si>
    <t>2. "Патриотическое воспитание молодежи"</t>
  </si>
  <si>
    <t>Мероприятие 1.4. Предоставление субсидий бюджетам муниципальных образований на развитие системы патриотического воспитания в рамках деятельности муниципальных молодежных центров</t>
  </si>
  <si>
    <t>ГП 11</t>
  </si>
  <si>
    <t>Подпрограммы:</t>
  </si>
  <si>
    <t>1. "Развитие инновационной деятельности".</t>
  </si>
  <si>
    <t>2. "Развитие субъектов малого и среднего предпринимательства"</t>
  </si>
  <si>
    <t xml:space="preserve">ГП 11 </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</si>
  <si>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 (мероприятие 2.1)</t>
  </si>
  <si>
    <t>Субсидии бюджетам муниципальных образований, требующих ускоренного экономического развития и повышения эффективности использования их экономического потенциала, на реализацию муниципальных программ развития субъектов малого и среднего предпринимательства (мероприятие 2.2)</t>
  </si>
  <si>
    <t>3. "Развитие инвестиционной деятельности".</t>
  </si>
  <si>
    <t>ГП 12</t>
  </si>
  <si>
    <t>1. "Дороги Красноярья".</t>
  </si>
  <si>
    <t xml:space="preserve">ГП 12 </t>
  </si>
  <si>
    <t>Мероприятие 2.1. Субсидия бюджету Эвенкийского муниципального района на устройство и содержание зимних автомобильных дорог общего пользования местного значения за счет средств дорожного фонда Красноярского края</t>
  </si>
  <si>
    <t>Мероприятие 2.2. Субсидии бюджетам муниципальных образований на ремонт автомобильных дорог общего пользования местного значения, являющихся подъездами к садоводческим, огородническим некоммерческим товариществам, за счет средств дорожного фонда Красноярского края</t>
  </si>
  <si>
    <t>Мероприятие 2.3.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t>
  </si>
  <si>
    <t>Мероприятие 2.4.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t>
  </si>
  <si>
    <t>Мероприятие 2.5. Субсидии бюджетам муниципальных образований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</si>
  <si>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Мероприятие 2.6. 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 находящихся в аварийном и предаварийном состоянии, за счет средств дорожного фонда Красноярского края</t>
  </si>
  <si>
    <t>Мероприятие 2.7. Субсидия бюджету городского округа город Ачинск на возмещение расходов по осуществлению дорожной деятельности в отношении автомобильных дорог общего пользования местного значения за счет средств дорожного фонда Красноярского края</t>
  </si>
  <si>
    <t>2. "Развитие транспортного комплекса".</t>
  </si>
  <si>
    <t>1.12. Субсидия бюджету муниципального образования город Красноярск на строительство участка первой линии метрополитена в г. Красноярске (мероприятие 1.12)</t>
  </si>
  <si>
    <t>1.16. Субсидия бюджету городского округа город Красноярск на приобретение электротранспорта российского производства</t>
  </si>
  <si>
    <t>3. "Региональные проекты в области дорожного хозяйства и повышения безопасности дорожного движения, реализуемые в рамках национальных проектов".</t>
  </si>
  <si>
    <t>Мероприятие 1.3. Иной межбюджетный трансферт бюджету городского округа город Красноярск на ремонт, капитальный ремонт, реконструкцию, строительство автомобильных дорог общего пользования местного значения за счет средств дорожного фонда Красноярского края</t>
  </si>
  <si>
    <t>Мероприятие 1.4. Субсидия бюджету городского округа город Красноярск на ремонт, капитальный ремонт, реконструкцию, строительство автомобильных дорог общего пользования местного значения за счет средств дорожного фонда Красноярского края</t>
  </si>
  <si>
    <t>Мероприятие 4.2. Иной межбюджетный трансферт бюджету городского округа город Красноярск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за счет средств дорожного фонда Красноярского края</t>
  </si>
  <si>
    <t>Мероприятие 5.1. 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t>
  </si>
  <si>
    <t>Мероприятие 5.2. Субсидии бюджетам муниципальных образований на проведение мероприятий, направленных на обеспечение безопасного участия детей в дорожном движении (подпункт 5.2.1 Мероприятие 1.3.1. Иной межбюджетный трансферт бюджету городского округа город Красноярск на ремонт, капитальный ремонт автомобильных дорог общего пользования местного значения за счет средств дорожного фонда Красноярского края
На приобретение электронных стендов с изображениями схем безопасного движения к общеобразовательным организациям)</t>
  </si>
  <si>
    <t>Мероприятие 5.2. Субсидии бюджетам муниципальных образований на проведение мероприятий, направленных на обеспечение безопасного участия детей в дорожном движении (подпункт 5.2.2 На приобретение для дошкольных образовательных организаций оборудования, позволяющего в игровой форме формировать навыки безопасного поведения на дороге)</t>
  </si>
  <si>
    <t>Мероприятие 5.2. Субсидии бюджетам муниципальных образований на проведение мероприятий, направленных на обеспечение безопасного участия детей в дорожном движении (подпункт 5.2.3 На приобретение и распространение световозвращающих приспособлений среди учащихся первых классов муниципальных общеобразовательных организаций)</t>
  </si>
  <si>
    <t>Мероприятие 5.3. Субсидии бюджетам муниципальных образований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дорожного фонда Красноярского края</t>
  </si>
  <si>
    <t>ГП 13</t>
  </si>
  <si>
    <t>1. "Инфраструктура информационного общества и электронного правительства".</t>
  </si>
  <si>
    <t xml:space="preserve">ГП 13 </t>
  </si>
  <si>
    <t>Мероприятие 1.2. 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t>
  </si>
  <si>
    <t>2. "Обеспечение реализации государственной программы и прочие мероприятия".</t>
  </si>
  <si>
    <t>3. "Использование информационно-коммуникационных технологий для обеспечения безопасности населения"</t>
  </si>
  <si>
    <t>ГП 14</t>
  </si>
  <si>
    <t>1. "Развитие отраслей агропромышленного комплекса".</t>
  </si>
  <si>
    <t>2. "Развитие малых форм хозяйствования и сельскохозяйственной кооперации".</t>
  </si>
  <si>
    <t>3. "Обеспечение общих условий функционирования отраслей агропромышленного комплекса".</t>
  </si>
  <si>
    <t>4. "Стимулирование инвестиционной деятельности в агропромышленном комплексе".</t>
  </si>
  <si>
    <t>5. "Техническая и технологическая модернизация".</t>
  </si>
  <si>
    <t>6. "Развитие мелиорации земель сельскохозяйственного назначения".</t>
  </si>
  <si>
    <t>7. "Кадровое обеспечение агропромышленного комплекса".</t>
  </si>
  <si>
    <t>8. "Комплексное развитие сельских территорий".</t>
  </si>
  <si>
    <t xml:space="preserve">ГП 14 </t>
  </si>
  <si>
    <t>Субсидии бюджетам муниципальных образований на предоставление социальных выплат гражданам, проживающим и работающим в сельской местности и являющимся участниками муниципальных программ (подпрограмм муниципальных программ),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(подпрограмм муниципальных программ), на строительство или приобретение жилья в сельской местности (мероприятие 1.4)</t>
  </si>
  <si>
    <t>Иные межбюджетные трансферты бюджетам муниципальных районов, муниципальных округов края на реализацию мероприятий муниципальных программ (подпрограмм муниципальных программ), направленных на развитие сельских территорий (мероприятие 6.1)</t>
  </si>
  <si>
    <t>9. "Поддержка садоводства и огородничества".</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</si>
  <si>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(мероприятие 1.1)</t>
  </si>
  <si>
    <t>10. "Обеспечение реализации государственной программы и прочие мероприятия"</t>
  </si>
  <si>
    <t>ГП 15</t>
  </si>
  <si>
    <t>1. "Поддержка муниципальных проектов по благоустройству территорий и повышению активности населения в решении вопросов местного значения".</t>
  </si>
  <si>
    <t xml:space="preserve">ГП 15 </t>
  </si>
  <si>
    <t>Предоставление субсидий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(мероприятие 1)</t>
  </si>
  <si>
    <t>Предоставление субсидий бюджетам муниципальных образований края на реализацию комплексных проектов по благоустройству территорий (мероприятие 2)</t>
  </si>
  <si>
    <t>Предоставление субсидий бюджетам муниципальных образований края для реализации проектов по решению вопросов местного значения, осуществляемых непосредственно населением на территории населенного пункта (мероприятие 3)</t>
  </si>
  <si>
    <t>Субсидии бюджетам муниципальных образований на обустройство и восстановление воинских захоронений (мероприятие 4)</t>
  </si>
  <si>
    <t>2. "Поддержка внедрения стандартов предоставления (оказания) муниципальных услуг и повышения качества жизни населения".</t>
  </si>
  <si>
    <t>Предоставление субсидий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(мероприятие 1)</t>
  </si>
  <si>
    <t>3. "Содействие развитию налогового потенциала муниципальных образований".</t>
  </si>
  <si>
    <t>Предоставление иных межбюджетных трансфертов бюджетам муниципальных образований Красноярского края за содействие развитию налогового потенциала (мероприятие 1)</t>
  </si>
  <si>
    <t>4. "Повышение качества оказания услуг на базе многофункциональных центров предоставления государственных и муниципальных услуг".</t>
  </si>
  <si>
    <t>5. "Стимулирование органов местного самоуправления края к эффективной реализации полномочий, закрепленных за муниципальными образованиями".</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</si>
  <si>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(мероприятие 1)</t>
  </si>
  <si>
    <t>6. "Поддержка местных инициатив".</t>
  </si>
  <si>
    <t>Предоставление субсидий бюджетам муниципальных образований на осуществление расходов, направленных на реализацию мероприятий по поддержке местных инициатив территорий городских и сельских поселений (мероприятие 1)</t>
  </si>
  <si>
    <t>Отдельные мероприятия:</t>
  </si>
  <si>
    <t>1. Обеспечение консультационной и методической поддержки органов местного самоуправления, организация и проведение повышения квалификации лиц, замещающих выборные муниципальные должности, муниципальных служащих и работников муниципальных учреждений, а также организация подготовки лиц, включенных в резерв управленческих кадров Красноярского края.</t>
  </si>
  <si>
    <t>2. Поддержка самообложения граждан.</t>
  </si>
  <si>
    <t>3. Совершенствование территориальной организации местного самоуправления"</t>
  </si>
  <si>
    <t>ГП 16</t>
  </si>
  <si>
    <t>1. "Стимулирование жилищного строительства".</t>
  </si>
  <si>
    <t xml:space="preserve">ГП 16 </t>
  </si>
  <si>
    <t>Мероприятие 1. Субсидии бюджетам муниципальных образований на строительство муниципальных объектов коммунальной и транспортной инфраструктуры</t>
  </si>
  <si>
    <t>Мероприятие 2. Субсидии бюджетам муниципальных образований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</si>
  <si>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Мероприятие 4. Субсидия бюджету муниципального образования город Красноярск на реализацию проектов по развитию территорий, расположенных в границах населенных пунктов, предусматривающих строительство жилья</t>
  </si>
  <si>
    <t>2. "Переселение граждан из аварийного жилищного фонда".</t>
  </si>
  <si>
    <t>Мероприятие 4. Субсидии бюджетам муниципальных образований на реализацию мероприятий по переселению граждан, проживающих в жилых помещениях, непригодных для проживания, в многоквартирных домах, признанных аварийными и подлежащими сносу или реконструкции</t>
  </si>
  <si>
    <t>Мероприятие 1. Субсидии бюджетам муниципальных образований на обеспечение мероприятий по переселению граждан из аварийного жилищного фонда</t>
  </si>
  <si>
    <t>Мероприятие 2. 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</si>
  <si>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Мероприятие 3. Субсидии бюджетам муниципальных образований на оплату разницы между предельной стоимостью квадратного метра и фактической стоимостью одного квадратного метра в соответствии с заключенными муниципальными контрактами на строительство жилых домов, приобретение жилых помещений</t>
  </si>
  <si>
    <t>3. "Повышение доступности ипотечного кредитования".</t>
  </si>
  <si>
    <t>4. "Улучшение жилищных условий отдельных категорий граждан".</t>
  </si>
  <si>
    <t>Мероприятие 6. Субсидии бюджетам муниципальных образований на предоставление социальных выплат молодым семьям на приобретение (строительство) жилья</t>
  </si>
  <si>
    <t>Мероприятие 11. Субсидии бюджетам муниципальных образований на переселение граждан из не предназначенных для проживания строений, созданных в период промышленного освоения Сибири и Дальнего Востока</t>
  </si>
  <si>
    <t>Мероприятие 13. Субсидии бюджетам муниципальных образований на строительство (приобретение) административно-жилых комплексов для предоставления жилых помещений и обеспечения деятельности участковых уполномоченных полиции</t>
  </si>
  <si>
    <t>Мероприятие 14. Содействие реализации комплекса мероприятий по развитию инфраструктуры Красноярского края (в форме иного межбюджетного трансферта бюджету муниципального образования город Норильск на реализацию мероприятий по содействию развитию инфраструктуры)</t>
  </si>
  <si>
    <t xml:space="preserve">6. "Развитие земельных отношений муниципальных образований" </t>
  </si>
  <si>
    <t>ГП 17</t>
  </si>
  <si>
    <t>1. "Активная политика занятости населения и социальная поддержка безработных граждан".</t>
  </si>
  <si>
    <t>3. "Оказание содействия добровольному переселению соотечественников, проживающих за рубежом"</t>
  </si>
  <si>
    <t>ГП 18</t>
  </si>
  <si>
    <t>1.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</si>
  <si>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2. "Управление государственным долгом".</t>
  </si>
  <si>
    <t>3. "Организация и осуществление внутреннего государственного финансового контроля и контроля в сфере закупок".</t>
  </si>
  <si>
    <t>5. "Повышение уровня финансовой грамотности населения"</t>
  </si>
  <si>
    <t>ГП 19</t>
  </si>
  <si>
    <t>1. "Поддержка лиц из числа коренных малочисленных народов и лиц, ведущих традиционный образ жизни".</t>
  </si>
  <si>
    <t>2. "Развитие домашнего северного оленеводства".</t>
  </si>
  <si>
    <t>ГП 20</t>
  </si>
  <si>
    <t>1. "Обеспечение реализации общественных и гражданских инициатив и поддержка институтов гражданского общества".</t>
  </si>
  <si>
    <t>Мероприятие 2.5.
Предоставление на конкурсной основе субсидий бюджетам муниципальных образований края на реализацию муниципальных программ (подпрограмм) поддержки социально ориентированных некоммерческих организаций</t>
  </si>
  <si>
    <t>Мероприятие 2.6.
Предоставление на конкурсной основе субсидий бюджетам муниципальных образований края на обеспечение деятельности муниципальных ресурсных центров поддержки общественных инициатив</t>
  </si>
  <si>
    <t>2. "Открытость власти и информирование населения о деятельности и решениях органов государственной власти Красноярского края и информационно-разъяснительная работа по актуальным социально значимым вопросам".</t>
  </si>
  <si>
    <t>ГП 21</t>
  </si>
  <si>
    <t>1. "Формирование общероссийской идентичности".</t>
  </si>
  <si>
    <t>2. "Сохранение и развитие русского этноса и российского казачества".</t>
  </si>
  <si>
    <t>3. "Сохранение и развитие этнокультурных традиций".</t>
  </si>
  <si>
    <t>4. "Противодействие этническому радикализму и экстремизму, мигрантофобии"</t>
  </si>
  <si>
    <t>Мероприятие 4.1. Предоставление субсидий бюджетам муниципальных образований Красноярского края на реализацию муниципальных программ, подпрограмм, направленных на реализацию мероприятий в сфере укрепления межнационального единства и межконфессионального согласия</t>
  </si>
  <si>
    <t>ГП 22</t>
  </si>
  <si>
    <t>1. "Создание условий для вовлечения граждан в реализацию муниципальных программ формирования современной городской среды".</t>
  </si>
  <si>
    <t>2. "Благоустройство дворовых и общественных территорий муниципальных образований"</t>
  </si>
  <si>
    <t>Мероприятие 1 "Субсидии бюджетам муниципальных образований на софинансирование муниципальных программ формирования современной городской среды"</t>
  </si>
  <si>
    <t>Мероприятие 2 "Субсидии бюджетам муниципальных образований на софинансирование муниципальных программ формирования современной городской (сельской) среды в поселениях"</t>
  </si>
  <si>
    <t>Мероприятие 3 "Субсидии бюджетам муниципальных образований для поощрения муниципальных образований - победителей конкурса лучших проектов создания комфортной городской среды"</t>
  </si>
  <si>
    <t>Мероприятие 5 "Иные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t>
  </si>
  <si>
    <t>Мероприятие 6 "Субсидии бюджетам муниципальных образований на благоустройство сельских территорий по направлениям, соответствующим правилам благоустройства территорий"</t>
  </si>
  <si>
    <t>Мероприятие 7 "Субсидии бюджетам муниципальных образований на реализацию мероприятий по благоустройству территорий"</t>
  </si>
  <si>
    <t xml:space="preserve">Субсидии бюджетам муниципальных образований на создание условий для предоставления горячего питания обучающимся общеобразовательных организаций (мероприятие 2.2.28) </t>
  </si>
  <si>
    <t>Причина отказа  в допуске к участию в конкурсе/
в предоставлении средств по результатам конкурсного отбора</t>
  </si>
  <si>
    <t>Наименование нормативного правового акта предусматривающий распределение субсидии (дата, №)</t>
  </si>
  <si>
    <t xml:space="preserve">Причины неосвоения </t>
  </si>
  <si>
    <t>Всего</t>
  </si>
  <si>
    <t>Федеральный бюджет</t>
  </si>
  <si>
    <t>Краевой бюджет</t>
  </si>
  <si>
    <t>Местный бюджет</t>
  </si>
  <si>
    <t>план</t>
  </si>
  <si>
    <t>факт</t>
  </si>
  <si>
    <t>Причины не участия в мероприятиях госпрограмм (подпрограмм)</t>
  </si>
  <si>
    <t>Предусмотрено финансирование в 2021 году, тыс. рублей</t>
  </si>
  <si>
    <t>Профинансировано в 2021 году, тыс. рублей</t>
  </si>
  <si>
    <t>Освоено в 2021 году, тыс. рублей</t>
  </si>
  <si>
    <t>Результат от реализации мероприятия 
(в натуральном выражении)</t>
  </si>
  <si>
    <t>ВСЕГО по государственным программам:</t>
  </si>
  <si>
    <t>Факт подачи пакета документов для участия в мероприятии 
(да, нет)</t>
  </si>
  <si>
    <t>Государственная программа Красноярского края "Развитие здравоохранения". Постановление Правительства Красноярского края  от 30.09.2013 № 516-п, ИТОГО:</t>
  </si>
  <si>
    <t xml:space="preserve">Государственная программа Красноярского края "Развитие образования". Постановление Правительства Красноярского края  от 30.09.2013 № 508-п, ИТОГО: </t>
  </si>
  <si>
    <t>Государственная программа Красноярского края "Развитие системы социальной поддержки граждан". Постановление Правительства Красноярского края  от 30.09.2013 № 507-п, ИТОГО:</t>
  </si>
  <si>
    <t xml:space="preserve">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 Постановление Правительства Красноярского края  от 30.09.2013 № 503-п, ИТОГО: </t>
  </si>
  <si>
    <t xml:space="preserve">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 Постановление Правительства Красноярского края  от 30.09.2013 № 515-п, ИТОГО: </t>
  </si>
  <si>
    <t xml:space="preserve">Государственная программа Красноярского края "Охрана окружающей среды, воспроизводство природных ресурсов". Постановление Правительства Красноярского края  от 30.09.2013 № 512-п, ИТОГО: </t>
  </si>
  <si>
    <t>Государственная программа Красноярского края "Развитие лесного хозяйства". Постановление Правительства Красноярского края  от 30.09.2013 № 513-п, ИТОГО:</t>
  </si>
  <si>
    <t>Государственная программа Красноярского края "Развитие культуры и туризма". Постановление Правительства Красноярского края  от 30.09.2013 № 511-п, ИТОГО:</t>
  </si>
  <si>
    <t xml:space="preserve">Государственная программа Красноярского края"Развитие физической культуры и спорта". Постановление Правительства Красноярского края  от 30.09.2013 № 518-п, ИТОГО: </t>
  </si>
  <si>
    <t>Государственная программа Красноярского края "Молодежь Красноярского края в XXI веке". Постановление Правительства Красноярского края  от 30.09.2013 № 519-п, ИТОГО:</t>
  </si>
  <si>
    <t>Государственная программа Красноярского края "Развитие инвестиционной деятельности, малого и среднего предпринимательства". Постановление Правительства Красноярского края  от 30.09.2013 № 505-п, ИТОГО:</t>
  </si>
  <si>
    <t xml:space="preserve">Государственная программа Красноярского края "Развитие транспортной системы". Постановление Правительства Красноярского края  от 30.09.2013 № 510-п, ИТОГО: </t>
  </si>
  <si>
    <t xml:space="preserve">Государственная программа Красноярского края "Развитие информационного общества". Постановление Правительства Красноярского края  от 30.09.2013 № 504-п, ИТОГО: </t>
  </si>
  <si>
    <t xml:space="preserve">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 Постановление Правительства Красноярского края  от 30.09.2013 № 506-п, ИТОГО: </t>
  </si>
  <si>
    <t>Государственная программа Красноярского края "Содействие развитию местного самоуправления". Постановление Правительства Красноярского края  от 30.09.2013 № 517-п, ИТОГО:</t>
  </si>
  <si>
    <t xml:space="preserve">Государственная программа Красноярского края "Создание условий для обеспечения доступным и комфортным жильем граждан". Постановление Правительства Красноярского края  от 30.09.2013 № 514-п, ИТОГО: </t>
  </si>
  <si>
    <t xml:space="preserve">Государственная программа Красноярского края "Содействие занятости населения". Постановление Правительства Красноярского края  от 30.09.2013 № 502-п, ИТОГО: </t>
  </si>
  <si>
    <t>Государственная программа Красноярского края "Управление государственными финансами". Постановление Правительства Красноярского края  от 30.09.2013 № 501-п, ИТОГО:</t>
  </si>
  <si>
    <t xml:space="preserve">Государственная программа Красноярского края "Сохранение и развитие традиционного образа жизни и хозяйственной деятельности коренных малочисленных народов". Постановление Правительства Красноярского края  от 30.09.2013 № 520-п, ИТОГО: </t>
  </si>
  <si>
    <t>Государственная программа Красноярского края "Содействие развитию гражданского общества". Постановление Правительства Красноярского края  от 30.09.2013 № 509-п, ИТОГО:</t>
  </si>
  <si>
    <t xml:space="preserve">Государственная программа Красноярского края "Укрепление единства российской нации и этнокультурное развитие народов Красноярского края". Постановление Правительства Красноярского края  от 30.09.2014 № 442-п, ИТОГО: </t>
  </si>
  <si>
    <t>Государственная программа Красноярского края "Содействие органам местного самоуправления в формировании современной городской среды". Постановление Правительства Красноярского края  от 29.08.2017 № 512-п, ИТОГО:</t>
  </si>
  <si>
    <t>не требуется</t>
  </si>
  <si>
    <t>нет</t>
  </si>
  <si>
    <t>да</t>
  </si>
  <si>
    <t>Постановление Правительства Красноярского края от 30.09.2013 №508-п (ред. от 14.11.2017)</t>
  </si>
  <si>
    <t>5 учреждений</t>
  </si>
  <si>
    <t>не имеется зданий общеобразовательных организаций в аварийном состоянии</t>
  </si>
  <si>
    <t>764 обучающихся</t>
  </si>
  <si>
    <t>Постановление Правительства Красноярского края от 14.05.2021 №311-п</t>
  </si>
  <si>
    <t>2 учреждения</t>
  </si>
  <si>
    <t>мероприятия планируются в 2023 году</t>
  </si>
  <si>
    <t>Постановление Правительства Красноярского края от 15.09.2020 №622-п</t>
  </si>
  <si>
    <t>мероприятия не планируются</t>
  </si>
  <si>
    <t>Закон Красноярского края от 07.07.2009 №8-3618</t>
  </si>
  <si>
    <t>6 человек</t>
  </si>
  <si>
    <t>Постановление Правительства Красноярского края от 31.12.2019 №817-п</t>
  </si>
  <si>
    <t>72 окна</t>
  </si>
  <si>
    <t>Постановление Правительства Красноярского края от 02.06.2021 №379-п</t>
  </si>
  <si>
    <t>1 учреждение</t>
  </si>
  <si>
    <t>п. 4 ст. 1 Закона Красноярского края от 27.12.2005 №17-4377</t>
  </si>
  <si>
    <t>мероприятия планируются в 2022 году</t>
  </si>
  <si>
    <t>Постановление Правительства Красноярского края от 17.12.2021 №890-п</t>
  </si>
  <si>
    <t>Закон Красноярского края от 10.12.2020 №10-4538 "О Краевом бюджете на 2021 год и плановый период 2022-2023 годов"</t>
  </si>
  <si>
    <t>экономия на торгах</t>
  </si>
  <si>
    <t>Изготовление наглядно-агитационой продукции (15 памяток, 30 календарей)антитерроритеческой направленности  размещение в СМИ 2 статьи. В 2021 г. проведение капитального ремонта гидротехнического сооружения верхнего пруда  на р. Кадат и Гляден  3 сооружения. Приобретение пожарных мотопомп, ремонт, отчистка от снега подъезда к источникам противопожарного водоснабжения, перезарядка огнетушите5лей, обучение мерам ПБ, выплвчено материальное стимулирование внештатным инструкторам -10 человек, устройство минерализированых д.Линево,       д.Усть-Парная, с.Холмогорское, с.Береш, д. Едет и д. Сорокино, с. Родники, с. Росинка, с. Никольскпротивопожарных полос. Изготовление печатных памяток по предупреждению пожарной безопасности в количестве 1000 шт., баннер - 1 шт. Минимизация финансовых потерь при возникновении страхового случая.
Страхование 5 объектов (ГТС на р. Кадат верхнего, среднего и нижнего пруда, дамба с. Ораки,
дамба д. Косые Ложки).</t>
  </si>
  <si>
    <t>Изготовление Изготовление наглядно-агитационой продукции (15 памяток, 30 календарей)антитерроритеческой направленности  размещение в СМИ 2 статьи. В 2021 г. проведение капитального ремонта гидротехнического сооружения верхнего пруда  на р. Кадат и Гляден  3 сооружения. Приобретение пожарных мотопомп, ремонт, отчистка от снега подъезда к источникам противопожарного водоснабжения, перезарядка огнетушителей, обучение мерам ПБ, выплвчено материальное стимулирование внештатным инструкторам -10 человек, устройство минерализированых д.Линево,       д.Усть-Парная, с.Холмогорское, с.Береш, д. Едет и д. Сорокино, с. Родники, с. Росинка, с. Никольскпротивопожарных полос. Изготовление печатных памяток по предупреждению пожарной безопасности в количестве 1000 шт., баннер - 1 шт. Минимизация финансовых потерь при возникновении страхового случая.
Страхование 5 объектов (ГТС на р. Кадат верхнего, среднего и нижнего пруда, дамба с. Ораки,
дамба д. Косые Ложки).</t>
  </si>
  <si>
    <t>На данный момент не созданы ДПО</t>
  </si>
  <si>
    <t>в рамках поручения губернатора Красноярского края реализация мероприятий ТРЗ будет осуществляться через комплексную программу благоустройство с. Парная</t>
  </si>
  <si>
    <t>вносятся изменения Министерством спорта в порядок предоставления субсидии</t>
  </si>
  <si>
    <t>Постановление Правительства Красноярского края от 07.05.2021 №294-п</t>
  </si>
  <si>
    <t>экономия по результатам проведенных электронных аукционов на приобретение спортивного инвентаря и оборудования</t>
  </si>
  <si>
    <t>заявка отклонена (документы на конкурс не подписаны лицом представляемым администрацию Шарыповского муниципального округа)</t>
  </si>
  <si>
    <t>нет АФК (адаптивной физической культуры) в спортивной школе</t>
  </si>
  <si>
    <t>результаты спортсменов в 2020 году не позволили участвовать в субсидии на 2021 год</t>
  </si>
  <si>
    <t>Постановление Правительства Красноярского края от 07.05.2021 №290-п</t>
  </si>
  <si>
    <t>экономия по результатам проведения электронных аукционов на приобретение спортивного инвентаря и оборудования</t>
  </si>
  <si>
    <t>Постановление Правительства Красноярского края от 31.12.2019 №795-п</t>
  </si>
  <si>
    <t>экономия по контракту на проведение обучения</t>
  </si>
  <si>
    <t>12 проектов, 40 участников пректной команды</t>
  </si>
  <si>
    <t>в порядке предоставления субсидии на мероприятие обязательным условием является реализация его на территории не менее трех лет и оно должно быть отражено в муниципальной программе</t>
  </si>
  <si>
    <t>молодежный центр не имеет отдельного задания и не имеет помещения на праве отдельного управления для участия в конкурсе</t>
  </si>
  <si>
    <t>не предоставлена выписка из ЕГРЮЛ</t>
  </si>
  <si>
    <t>Постановление Правительства Красноярского края от 29.06.2021 №447-п</t>
  </si>
  <si>
    <t>Количество СПСП получивших финансовую поддержку - 1                               количество созданных рабочих мест - 0                                                        объем привлеченных внебюджетных инвестиций -   0,924 млн. руб.</t>
  </si>
  <si>
    <t>Количество СПСП получивших финансовую поддержку - 3                               количество созданных рабочих мест - 0                                                        объем привлеченных внебюджетных инвестиций -   3,8 млн.руб.</t>
  </si>
  <si>
    <t>округ относится к МО с устойчивым экономическим развитием</t>
  </si>
  <si>
    <t>участие не предусмотрено</t>
  </si>
  <si>
    <t>участники субъекты АПК края</t>
  </si>
  <si>
    <t>ЛПХ не брали новые кредиты</t>
  </si>
  <si>
    <t>участники вет. службы края</t>
  </si>
  <si>
    <t>недостаток лимита средств краевого бюджета</t>
  </si>
  <si>
    <t>отсутствие мероприятий в муниципальной программе</t>
  </si>
  <si>
    <t>Закон Красноярского края от 10.12.2020 №10-4538 "О краевом бюджете на 2021 год и плановый период 2022-2023 годов"</t>
  </si>
  <si>
    <t>обеспечение деятельности работников органов местного самоуправления на 100%</t>
  </si>
  <si>
    <t>субсидии не предоставлялись</t>
  </si>
  <si>
    <t>Постановление №489-п от 23.06.2021 (в ред. от 01.02.2022)</t>
  </si>
  <si>
    <t>в связи с уточнением суммы софинансирования</t>
  </si>
  <si>
    <t>Планировалась выплата возмещения стоимости жилья 13 семьям и приобретение жилых помещений для 17 семей в целях переселения граждан из аварийного жилья в 2021 году</t>
  </si>
  <si>
    <t>Выплата возмещения стоимости жилья 13 семьям и приобретение жилых помещений для 17 семей в целях переселения граждан из аварийного жилья в 2021 году</t>
  </si>
  <si>
    <t>мена была признана равноценной</t>
  </si>
  <si>
    <t>Закон Красноярского края от 10.12.2020 №10-4538</t>
  </si>
  <si>
    <t>мероприятий для участия не предусмотрено</t>
  </si>
  <si>
    <t>нет результатов деятельности для участия в конкурсном отборе</t>
  </si>
  <si>
    <t>не прошли отбор</t>
  </si>
  <si>
    <t>Постановление Прапвительства Красноярского края от 05.03.2020 №147-п</t>
  </si>
  <si>
    <t>Постановление Правительства Красноярского края от 30.09.2013 №503-п</t>
  </si>
  <si>
    <t>не предусмотрено</t>
  </si>
  <si>
    <t>Закон края от 09.12.2021 №2-255 "О краевом бюджете на 2022 год и плановый период 2023-2024 годов"</t>
  </si>
  <si>
    <t>Экономия в выплате субсидии на компенсацию части платы граждан за ком.услуги, ввиду уменьшения объема фактического потребления ком.услуг, относительно объемов базового периода, используемых для расчета такой компенсации на 2021 год</t>
  </si>
  <si>
    <t>Постановление Правительства Красноярского края от 30.09.2013 №510-п</t>
  </si>
  <si>
    <t>экономия по результатом электронного аукциона</t>
  </si>
  <si>
    <t>предоставление организациями - получателями субсидий некорректного (неполного) пакета документов для осуществления выплат</t>
  </si>
  <si>
    <t>в связи с изменением планируемых показателей</t>
  </si>
  <si>
    <t>мероприятие планируется на 2022 год</t>
  </si>
  <si>
    <t>260 метров</t>
  </si>
  <si>
    <t xml:space="preserve">3 исполнителя коммунальных услуг - получателя субсидии на компенсацию части платы граждан за ком. услуги </t>
  </si>
  <si>
    <t xml:space="preserve">4 исполнителя коммунальных услуг - получателя субсидии на компенсацию части платы граждан за ком. услуги </t>
  </si>
  <si>
    <t>установка и замена 38 шт. ДЗИ, нанесение дорожной разметки 2 шт.</t>
  </si>
  <si>
    <t>обустройство пешеходных переходов согласно новых национальных стандартов в близи образовательных организаций в с.Парная, с. Темра, с. Шушь</t>
  </si>
  <si>
    <t>⁻</t>
  </si>
  <si>
    <t>постановление Правительства Красноярского края от 26.03.2020 № 174-п</t>
  </si>
  <si>
    <t>отсутствие ПСД</t>
  </si>
  <si>
    <t>нет потребности</t>
  </si>
  <si>
    <t>округ не подходит по критериям</t>
  </si>
  <si>
    <t>нет в собственности муниципального образования электроснабжения, водоснабжения для обеспечения подключения некоммерческих товариществ</t>
  </si>
  <si>
    <t>имеется одно крытое тентовое сооружение</t>
  </si>
  <si>
    <t>мероприятие планируется в 2024 году</t>
  </si>
  <si>
    <t>Постановление Правительства Красноярского края  от 30.09.2013 № 512-п</t>
  </si>
  <si>
    <t>Обустройство 67 площадок накопления отходов потребления и приобретение 139 контейнеров</t>
  </si>
  <si>
    <t>Постановление Правительства Красноярского края  от 30.09.2013 № 517-п</t>
  </si>
  <si>
    <t>Экономия в результате проведения открытого электронного аукциона</t>
  </si>
  <si>
    <t>Ограждения кладбища в с. Родники Шарыповского муниципального округа</t>
  </si>
  <si>
    <t>Экономия под факт выполненных работ</t>
  </si>
  <si>
    <t>Комлексное благоустройство территории в с. Холмогорское Шарыповского муниципального округа</t>
  </si>
  <si>
    <t xml:space="preserve">Обустройство автобусных остановок в с.Дубинино и д.Горбы </t>
  </si>
  <si>
    <t>Обустройство автобусных остановок в с.Дубинино и д.Горбы</t>
  </si>
  <si>
    <t>Постановление Правительства Красноярского края  от 30.09.2013 № 517-п. 
Постановление Правительства Красноярского края от 27.04.2021 № 256-п «Об утверждении распределения иных межбюджетных трансфертов бюджетам муниципальных образований Красноярского края за содействие развитию налогового потенциала на 2021 год»</t>
  </si>
  <si>
    <t>Устройство дренажного колодца по ул. Молодежная в с. Холмогорское; ремонт 500 м. СИП и замена 12 светильников и 14 ламп на энергосберегающие в с. Холмогорское, с. Береш, с. Малое Озеро; текущий ремонт памятника в д. Ершово; текущий ремонт ограждения досугового центра в д. Сорокино и с. Родники; благоустройство аллеи в с. Холмогорское; текущий ремонт моста по ул. Центральная в д. Можары; благоустройство территории кладбища в д. Новокурск;
Ремонт 0,94 км автомобильных дорог в с. Большое Озеро и д. Линево</t>
  </si>
  <si>
    <t>Экономия по результатам проведения открытого электронного аукциона</t>
  </si>
  <si>
    <t>Благоустройство территорий кладбищ в с. Березовское, с. Ивановка, д. Косые Ложки; благоустройство территории сельского дома культуры с. Темра; создание и благоустройство спортивно-оздоровительной площадки "Здоровое село" с. Шушь</t>
  </si>
  <si>
    <t>Текущий ремонт и обустройство остановочных пунктов в с.Ивановка и с.Никольск; устройство пешеходных дорожек в д.Горбы, с.Родники; благоустройство детских площадок в д.Росинка, с.Никольск, д.Скворцово, д.Александровка, с.Шушь; текущий ремонт памятника в д.Линево, с.Холмогорское, д.Сартачуль, с.Парная; благоустройство территорий кладбищ в с.Новоалтатка, д.Глинка, д.Новокурск, д.Александровка, с.Шушь, д.Можары, д.Сартачуль, с.Парная;
благоустройство спортивной площадки по ул. Центральная в с. Ораки</t>
  </si>
  <si>
    <t>Текущий ремонт и обустройство остановочных пунктов в с.Ивановка и с.Никольск; устройство пешеходных дорожек в д.Горбы, с.Родники; благоустройство детских площадок в д.Росинка, с.Никольск, д.Скворцово, д.Александровка, с.Шушь; текущий ремонт памятника в д.Линево, д.Сартачуль; благоустройство территорий кладбищ в с.Новоалтатка, д.Глинка, д.Новокурск, д.Александровка, с.Шушь, д.Можары, д.Сартачуль, с.Парная;
благоустройство спортивной площадки по ул. Центральная в с. Ораки</t>
  </si>
  <si>
    <t>Информация по участию Шарыповского муниципального округа в государственных программах Красноярского края в 2021 году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</si>
</sst>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4"/>
      <name val="Times New Roman"/>
      <family val="1"/>
      <charset val="204"/>
    </font>
    <font>
      <sz val="11"/>
      <color theme="1"/>
      <name val="Times New Roman"/>
      <family val="1"/>
      <charset val="204"/>
    </font>
    <font>
      <sz val="11"/>
      <name val="Times New Roman"/>
      <family val="1"/>
      <charset val="204"/>
    </font>
    <font>
      <b/>
      <sz val="12"/>
      <name val="Times New Roman"/>
      <family val="1"/>
      <charset val="204"/>
    </font>
    <font>
      <b/>
      <sz val="11"/>
      <color theme="1"/>
      <name val="Times New Roman"/>
      <family val="1"/>
      <charset val="204"/>
    </font>
    <font>
      <u/>
      <sz val="11"/>
      <color theme="10"/>
      <name val="Calibri"/>
      <family val="2"/>
      <charset val="204"/>
      <scheme val="minor"/>
    </font>
    <font>
      <sz val="12"/>
      <color theme="1"/>
      <name val="Times New Roman"/>
      <family val="1"/>
      <charset val="204"/>
    </font>
    <font>
      <b/>
      <sz val="11"/>
      <name val="Times New Roman"/>
      <family val="1"/>
      <charset val="204"/>
    </font>
    <font>
      <b/>
      <i/>
      <sz val="12.5"/>
      <name val="Times New Roman"/>
      <family val="1"/>
      <charset val="204"/>
    </font>
    <font>
      <b/>
      <sz val="12"/>
      <color theme="1"/>
      <name val="Times New Roman"/>
      <family val="1"/>
      <charset val="204"/>
    </font>
    <font>
      <b/>
      <i/>
      <sz val="11"/>
      <color theme="1"/>
      <name val="Times New Roman"/>
      <family val="1"/>
      <charset val="204"/>
    </font>
    <font>
      <sz val="8"/>
      <color theme="1"/>
      <name val="Times New Roman"/>
      <family val="1"/>
      <charset val="204"/>
    </font>
    <font>
      <sz val="10"/>
      <color theme="1"/>
      <name val="Times New Roman"/>
      <family val="1"/>
      <charset val="204"/>
    </font>
    <font>
      <sz val="11"/>
      <color theme="1"/>
      <name val="Calibri"/>
      <family val="2"/>
      <charset val="204"/>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2" fillId="0" borderId="0" xfId="0" applyFont="1" applyAlignment="1">
      <alignment vertical="top"/>
    </xf>
    <xf numFmtId="0" fontId="2" fillId="2" borderId="0" xfId="0" applyFont="1" applyFill="1" applyAlignment="1">
      <alignment vertical="top"/>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1" xfId="0" applyFont="1" applyBorder="1" applyAlignment="1">
      <alignment vertical="top"/>
    </xf>
    <xf numFmtId="0" fontId="3" fillId="2" borderId="1" xfId="0" applyFont="1" applyFill="1" applyBorder="1" applyAlignment="1">
      <alignment vertical="top" wrapText="1"/>
    </xf>
    <xf numFmtId="0" fontId="3" fillId="2" borderId="1" xfId="1" applyFont="1" applyFill="1" applyBorder="1" applyAlignment="1">
      <alignment vertical="top" wrapText="1"/>
    </xf>
    <xf numFmtId="0" fontId="2" fillId="2" borderId="1" xfId="0" applyFont="1" applyFill="1" applyBorder="1" applyAlignment="1">
      <alignment vertical="top" wrapText="1"/>
    </xf>
    <xf numFmtId="0" fontId="7" fillId="2" borderId="1" xfId="0" applyFont="1" applyFill="1" applyBorder="1" applyAlignment="1">
      <alignment vertical="top" wrapText="1"/>
    </xf>
    <xf numFmtId="0" fontId="2" fillId="2" borderId="1" xfId="0" applyFont="1" applyFill="1" applyBorder="1" applyAlignment="1">
      <alignment vertical="top"/>
    </xf>
    <xf numFmtId="0" fontId="0" fillId="2" borderId="0" xfId="0" applyFill="1"/>
    <xf numFmtId="0" fontId="3" fillId="2" borderId="1" xfId="1" applyFont="1" applyFill="1" applyBorder="1" applyAlignment="1">
      <alignment horizontal="center"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center" wrapText="1"/>
    </xf>
    <xf numFmtId="0" fontId="2" fillId="0" borderId="1" xfId="0" applyFont="1" applyBorder="1" applyAlignment="1">
      <alignment wrapText="1"/>
    </xf>
    <xf numFmtId="0" fontId="0" fillId="2" borderId="1" xfId="0" applyFill="1" applyBorder="1"/>
    <xf numFmtId="0" fontId="2" fillId="3" borderId="1" xfId="0" applyFont="1" applyFill="1" applyBorder="1" applyAlignment="1">
      <alignment horizontal="center" vertical="top" wrapText="1"/>
    </xf>
    <xf numFmtId="0" fontId="9"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5" fillId="4" borderId="1" xfId="0" applyFont="1" applyFill="1" applyBorder="1" applyAlignment="1">
      <alignment vertical="top" wrapText="1"/>
    </xf>
    <xf numFmtId="0" fontId="2" fillId="4" borderId="1" xfId="0" applyFont="1" applyFill="1" applyBorder="1" applyAlignment="1">
      <alignment vertical="top"/>
    </xf>
    <xf numFmtId="0" fontId="2" fillId="5" borderId="1" xfId="0" applyFont="1" applyFill="1" applyBorder="1" applyAlignment="1">
      <alignment horizontal="center" vertical="top" wrapText="1"/>
    </xf>
    <xf numFmtId="0" fontId="5" fillId="4" borderId="1" xfId="0" applyFont="1" applyFill="1" applyBorder="1" applyAlignment="1">
      <alignment vertical="top"/>
    </xf>
    <xf numFmtId="0" fontId="8" fillId="4" borderId="1" xfId="0" applyFont="1" applyFill="1" applyBorder="1" applyAlignment="1">
      <alignment vertical="top" wrapText="1"/>
    </xf>
    <xf numFmtId="0" fontId="2" fillId="6" borderId="1" xfId="0" applyFont="1" applyFill="1" applyBorder="1" applyAlignment="1">
      <alignment horizontal="center" vertical="top" wrapText="1"/>
    </xf>
    <xf numFmtId="0" fontId="4" fillId="6" borderId="1" xfId="0" applyFont="1" applyFill="1" applyBorder="1" applyAlignment="1">
      <alignment horizontal="left" vertical="top" wrapText="1"/>
    </xf>
    <xf numFmtId="0" fontId="2" fillId="6" borderId="1" xfId="0" applyFont="1" applyFill="1" applyBorder="1" applyAlignment="1">
      <alignment vertical="top"/>
    </xf>
    <xf numFmtId="4" fontId="2" fillId="4" borderId="1" xfId="0" applyNumberFormat="1" applyFont="1" applyFill="1" applyBorder="1" applyAlignment="1">
      <alignment vertical="top"/>
    </xf>
    <xf numFmtId="4" fontId="2" fillId="2" borderId="1" xfId="0" applyNumberFormat="1" applyFont="1" applyFill="1" applyBorder="1" applyAlignment="1">
      <alignment vertical="top"/>
    </xf>
    <xf numFmtId="4" fontId="2" fillId="0" borderId="1" xfId="0" applyNumberFormat="1" applyFont="1" applyBorder="1" applyAlignment="1">
      <alignment vertical="top"/>
    </xf>
    <xf numFmtId="0" fontId="2" fillId="7" borderId="1" xfId="0" applyFont="1" applyFill="1" applyBorder="1" applyAlignment="1">
      <alignment horizontal="center" vertical="top" wrapText="1"/>
    </xf>
    <xf numFmtId="0" fontId="3" fillId="7" borderId="1" xfId="1" applyFont="1" applyFill="1" applyBorder="1" applyAlignment="1">
      <alignment vertical="top" wrapText="1"/>
    </xf>
    <xf numFmtId="0" fontId="2" fillId="7" borderId="1" xfId="0" applyFont="1" applyFill="1" applyBorder="1" applyAlignment="1">
      <alignment vertical="top"/>
    </xf>
    <xf numFmtId="4" fontId="5" fillId="6" borderId="1" xfId="0" applyNumberFormat="1" applyFont="1" applyFill="1" applyBorder="1" applyAlignment="1">
      <alignment vertical="top"/>
    </xf>
    <xf numFmtId="4" fontId="10" fillId="3" borderId="1" xfId="0" applyNumberFormat="1" applyFont="1" applyFill="1" applyBorder="1" applyAlignment="1">
      <alignment horizontal="center" vertical="center" wrapText="1"/>
    </xf>
    <xf numFmtId="4" fontId="11" fillId="7" borderId="1" xfId="0" applyNumberFormat="1" applyFont="1" applyFill="1" applyBorder="1" applyAlignment="1">
      <alignment vertical="top"/>
    </xf>
    <xf numFmtId="0" fontId="2" fillId="0" borderId="1" xfId="0" applyFont="1" applyBorder="1" applyAlignment="1">
      <alignment horizontal="center" vertical="top" wrapText="1"/>
    </xf>
    <xf numFmtId="0" fontId="12" fillId="2" borderId="1" xfId="0" applyFont="1" applyFill="1" applyBorder="1" applyAlignment="1">
      <alignment vertical="top" wrapText="1"/>
    </xf>
    <xf numFmtId="0" fontId="13" fillId="2" borderId="1" xfId="0" applyFont="1" applyFill="1" applyBorder="1" applyAlignment="1">
      <alignment vertical="top" wrapText="1"/>
    </xf>
    <xf numFmtId="0" fontId="2" fillId="4" borderId="1" xfId="0" applyFont="1" applyFill="1" applyBorder="1" applyAlignment="1">
      <alignment vertical="top" wrapText="1"/>
    </xf>
    <xf numFmtId="0" fontId="2" fillId="0" borderId="1" xfId="0" applyFont="1" applyBorder="1" applyAlignment="1">
      <alignment vertical="top" wrapText="1"/>
    </xf>
    <xf numFmtId="0" fontId="13" fillId="4" borderId="1" xfId="0" applyFont="1" applyFill="1" applyBorder="1" applyAlignment="1">
      <alignment horizontal="left" vertical="top" wrapText="1"/>
    </xf>
    <xf numFmtId="0" fontId="14" fillId="0" borderId="1" xfId="0" applyFont="1" applyBorder="1" applyAlignment="1">
      <alignment horizontal="center" vertical="center"/>
    </xf>
    <xf numFmtId="0" fontId="3" fillId="4" borderId="1" xfId="1" applyFont="1" applyFill="1" applyBorder="1" applyAlignment="1">
      <alignment vertical="top" wrapText="1"/>
    </xf>
    <xf numFmtId="0" fontId="14" fillId="4" borderId="1" xfId="0" applyFont="1" applyFill="1" applyBorder="1" applyAlignment="1">
      <alignment horizontal="center" vertical="center"/>
    </xf>
    <xf numFmtId="0" fontId="2" fillId="0" borderId="1" xfId="0" applyFont="1" applyFill="1" applyBorder="1" applyAlignment="1">
      <alignment vertical="top" wrapText="1"/>
    </xf>
    <xf numFmtId="0" fontId="1" fillId="2" borderId="0" xfId="0" applyFont="1" applyFill="1" applyAlignment="1">
      <alignment horizontal="center" vertical="top"/>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22"/>
  <sheetViews>
    <sheetView tabSelected="1" topLeftCell="A319" zoomScale="60" zoomScaleNormal="60" workbookViewId="0">
      <selection activeCell="H16" sqref="H16"/>
    </sheetView>
  </sheetViews>
  <sheetFormatPr defaultColWidth="9.140625" defaultRowHeight="15" x14ac:dyDescent="0.25"/>
  <cols>
    <col min="1" max="1" width="8.28515625" style="2" customWidth="1"/>
    <col min="2" max="2" width="47.5703125" style="2" customWidth="1"/>
    <col min="3" max="3" width="25.7109375" style="1" customWidth="1"/>
    <col min="4" max="4" width="13.5703125" style="1" customWidth="1"/>
    <col min="5" max="5" width="29.140625" style="1" customWidth="1"/>
    <col min="6" max="6" width="22.140625" style="1" customWidth="1"/>
    <col min="7" max="7" width="12.42578125" style="1" customWidth="1"/>
    <col min="8" max="8" width="13.85546875" style="1" customWidth="1"/>
    <col min="9" max="9" width="12.28515625" style="1" customWidth="1"/>
    <col min="10" max="10" width="11.85546875" style="1" customWidth="1"/>
    <col min="11" max="11" width="13.42578125" style="1" customWidth="1"/>
    <col min="12" max="12" width="11.42578125" style="1" customWidth="1"/>
    <col min="13" max="13" width="14.140625" style="1" customWidth="1"/>
    <col min="14" max="14" width="12.85546875" style="1" customWidth="1"/>
    <col min="15" max="15" width="12.140625" style="1" customWidth="1"/>
    <col min="16" max="16" width="10.85546875" style="1" customWidth="1"/>
    <col min="17" max="17" width="12.140625" style="1" customWidth="1"/>
    <col min="18" max="18" width="12.85546875" style="1" customWidth="1"/>
    <col min="19" max="19" width="20.7109375" style="1" customWidth="1"/>
    <col min="20" max="20" width="27.28515625" style="1" customWidth="1"/>
    <col min="21" max="21" width="29.5703125" style="1" customWidth="1"/>
    <col min="22" max="16384" width="9.140625" style="1"/>
  </cols>
  <sheetData>
    <row r="2" spans="1:21" ht="18.75" x14ac:dyDescent="0.25">
      <c r="A2" s="48" t="s">
        <v>398</v>
      </c>
      <c r="B2" s="48"/>
      <c r="C2" s="48"/>
      <c r="D2" s="48"/>
      <c r="E2" s="48"/>
      <c r="F2" s="48"/>
      <c r="G2" s="48"/>
      <c r="H2" s="48"/>
      <c r="I2" s="48"/>
      <c r="J2" s="48"/>
      <c r="K2" s="48"/>
      <c r="L2" s="48"/>
      <c r="M2" s="48"/>
      <c r="N2" s="48"/>
      <c r="O2" s="48"/>
      <c r="P2" s="48"/>
      <c r="Q2" s="48"/>
      <c r="R2" s="48"/>
      <c r="S2" s="48"/>
      <c r="T2" s="48"/>
      <c r="U2" s="48"/>
    </row>
    <row r="4" spans="1:21" ht="60" customHeight="1" x14ac:dyDescent="0.25">
      <c r="A4" s="49" t="s">
        <v>0</v>
      </c>
      <c r="B4" s="49" t="s">
        <v>1</v>
      </c>
      <c r="C4" s="51" t="s">
        <v>268</v>
      </c>
      <c r="D4" s="51" t="s">
        <v>274</v>
      </c>
      <c r="E4" s="51" t="s">
        <v>259</v>
      </c>
      <c r="F4" s="51" t="s">
        <v>260</v>
      </c>
      <c r="G4" s="53" t="s">
        <v>269</v>
      </c>
      <c r="H4" s="54"/>
      <c r="I4" s="54"/>
      <c r="J4" s="55"/>
      <c r="K4" s="53" t="s">
        <v>270</v>
      </c>
      <c r="L4" s="54"/>
      <c r="M4" s="54"/>
      <c r="N4" s="55"/>
      <c r="O4" s="53" t="s">
        <v>271</v>
      </c>
      <c r="P4" s="54"/>
      <c r="Q4" s="54"/>
      <c r="R4" s="55"/>
      <c r="S4" s="51" t="s">
        <v>261</v>
      </c>
      <c r="T4" s="56" t="s">
        <v>272</v>
      </c>
      <c r="U4" s="57"/>
    </row>
    <row r="5" spans="1:21" ht="45" x14ac:dyDescent="0.25">
      <c r="A5" s="50"/>
      <c r="B5" s="50"/>
      <c r="C5" s="52"/>
      <c r="D5" s="52"/>
      <c r="E5" s="52"/>
      <c r="F5" s="52"/>
      <c r="G5" s="14" t="s">
        <v>262</v>
      </c>
      <c r="H5" s="14" t="s">
        <v>263</v>
      </c>
      <c r="I5" s="15" t="s">
        <v>264</v>
      </c>
      <c r="J5" s="15" t="s">
        <v>265</v>
      </c>
      <c r="K5" s="14" t="s">
        <v>262</v>
      </c>
      <c r="L5" s="14" t="s">
        <v>263</v>
      </c>
      <c r="M5" s="15" t="s">
        <v>264</v>
      </c>
      <c r="N5" s="15" t="s">
        <v>265</v>
      </c>
      <c r="O5" s="14" t="s">
        <v>262</v>
      </c>
      <c r="P5" s="14" t="s">
        <v>263</v>
      </c>
      <c r="Q5" s="15" t="s">
        <v>264</v>
      </c>
      <c r="R5" s="15" t="s">
        <v>265</v>
      </c>
      <c r="S5" s="52"/>
      <c r="T5" s="14" t="s">
        <v>266</v>
      </c>
      <c r="U5" s="14" t="s">
        <v>267</v>
      </c>
    </row>
    <row r="6" spans="1:21" x14ac:dyDescent="0.25">
      <c r="A6" s="3">
        <v>1</v>
      </c>
      <c r="B6" s="4">
        <v>2</v>
      </c>
      <c r="C6" s="3">
        <v>3</v>
      </c>
      <c r="D6" s="4">
        <v>4</v>
      </c>
      <c r="E6" s="3">
        <v>5</v>
      </c>
      <c r="F6" s="4">
        <v>6</v>
      </c>
      <c r="G6" s="3">
        <v>7</v>
      </c>
      <c r="H6" s="4">
        <v>8</v>
      </c>
      <c r="I6" s="3">
        <v>9</v>
      </c>
      <c r="J6" s="4">
        <v>10</v>
      </c>
      <c r="K6" s="3">
        <v>11</v>
      </c>
      <c r="L6" s="4">
        <v>12</v>
      </c>
      <c r="M6" s="3">
        <v>13</v>
      </c>
      <c r="N6" s="4">
        <v>14</v>
      </c>
      <c r="O6" s="3">
        <v>15</v>
      </c>
      <c r="P6" s="4">
        <v>16</v>
      </c>
      <c r="Q6" s="3">
        <v>17</v>
      </c>
      <c r="R6" s="4">
        <v>18</v>
      </c>
      <c r="S6" s="3">
        <v>19</v>
      </c>
      <c r="T6" s="4">
        <v>20</v>
      </c>
      <c r="U6" s="3">
        <v>21</v>
      </c>
    </row>
    <row r="7" spans="1:21" ht="45" customHeight="1" x14ac:dyDescent="0.25">
      <c r="A7" s="17"/>
      <c r="B7" s="18" t="s">
        <v>273</v>
      </c>
      <c r="C7" s="17"/>
      <c r="D7" s="19"/>
      <c r="E7" s="17"/>
      <c r="F7" s="19"/>
      <c r="G7" s="36">
        <f>G8+G21+G53+G61+G74+G84+G103+G107+G141+G161+G171+G180+G206+G213+G230+G255+G277+G282+G289+G294+G302+G310</f>
        <v>223437.13999999998</v>
      </c>
      <c r="H7" s="36">
        <f t="shared" ref="H7:R7" si="0">H8+H21+H53+H61+H74+H84+H103+H107+H141+H161+H171+H180+H206+H213+H230+H255+H277+H282+H289+H294+H302+H310</f>
        <v>26665.360000000001</v>
      </c>
      <c r="I7" s="36">
        <f t="shared" si="0"/>
        <v>192779.95999999996</v>
      </c>
      <c r="J7" s="36">
        <f t="shared" si="0"/>
        <v>3991.8199999999997</v>
      </c>
      <c r="K7" s="36">
        <f t="shared" si="0"/>
        <v>219135.99</v>
      </c>
      <c r="L7" s="36">
        <f t="shared" si="0"/>
        <v>26665.360000000001</v>
      </c>
      <c r="M7" s="36">
        <f t="shared" si="0"/>
        <v>188514.07</v>
      </c>
      <c r="N7" s="36">
        <f t="shared" si="0"/>
        <v>3956.5600000000004</v>
      </c>
      <c r="O7" s="36">
        <f t="shared" si="0"/>
        <v>219135.99</v>
      </c>
      <c r="P7" s="36">
        <f t="shared" si="0"/>
        <v>26665.360000000001</v>
      </c>
      <c r="Q7" s="36">
        <f t="shared" si="0"/>
        <v>188514.07</v>
      </c>
      <c r="R7" s="36">
        <f t="shared" si="0"/>
        <v>3956.5600000000004</v>
      </c>
      <c r="S7" s="17"/>
      <c r="T7" s="19"/>
      <c r="U7" s="17"/>
    </row>
    <row r="8" spans="1:21" ht="81.75" customHeight="1" x14ac:dyDescent="0.25">
      <c r="A8" s="26" t="s">
        <v>2</v>
      </c>
      <c r="B8" s="27" t="s">
        <v>275</v>
      </c>
      <c r="C8" s="28"/>
      <c r="D8" s="28"/>
      <c r="E8" s="28"/>
      <c r="F8" s="28"/>
      <c r="G8" s="35">
        <f>G10+G13+G14+G15+G16+G17+G18+G19+G20</f>
        <v>0</v>
      </c>
      <c r="H8" s="35">
        <f t="shared" ref="H8:R8" si="1">H10+H13+H14+H15+H16+H17+H18+H19+H20</f>
        <v>0</v>
      </c>
      <c r="I8" s="35">
        <f t="shared" si="1"/>
        <v>0</v>
      </c>
      <c r="J8" s="35">
        <f t="shared" si="1"/>
        <v>0</v>
      </c>
      <c r="K8" s="35">
        <f t="shared" si="1"/>
        <v>0</v>
      </c>
      <c r="L8" s="35">
        <f t="shared" si="1"/>
        <v>0</v>
      </c>
      <c r="M8" s="35">
        <f t="shared" si="1"/>
        <v>0</v>
      </c>
      <c r="N8" s="35">
        <f t="shared" si="1"/>
        <v>0</v>
      </c>
      <c r="O8" s="35">
        <f t="shared" si="1"/>
        <v>0</v>
      </c>
      <c r="P8" s="35">
        <f t="shared" si="1"/>
        <v>0</v>
      </c>
      <c r="Q8" s="35">
        <f t="shared" si="1"/>
        <v>0</v>
      </c>
      <c r="R8" s="35">
        <f t="shared" si="1"/>
        <v>0</v>
      </c>
      <c r="S8" s="28"/>
      <c r="T8" s="28"/>
      <c r="U8" s="28"/>
    </row>
    <row r="9" spans="1:21" ht="15" customHeight="1" x14ac:dyDescent="0.25">
      <c r="A9" s="3" t="s">
        <v>2</v>
      </c>
      <c r="B9" s="6" t="s">
        <v>3</v>
      </c>
      <c r="C9" s="5"/>
      <c r="D9" s="5"/>
      <c r="E9" s="5"/>
      <c r="F9" s="5"/>
      <c r="G9" s="5"/>
      <c r="H9" s="5"/>
      <c r="I9" s="5"/>
      <c r="J9" s="5"/>
      <c r="K9" s="5"/>
      <c r="L9" s="5"/>
      <c r="M9" s="5"/>
      <c r="N9" s="5"/>
      <c r="O9" s="5"/>
      <c r="P9" s="5"/>
      <c r="Q9" s="5"/>
      <c r="R9" s="5"/>
      <c r="S9" s="5"/>
      <c r="T9" s="5"/>
      <c r="U9" s="5"/>
    </row>
    <row r="10" spans="1:21" ht="92.25" customHeight="1" x14ac:dyDescent="0.25">
      <c r="A10" s="20" t="s">
        <v>2</v>
      </c>
      <c r="B10" s="21" t="s">
        <v>4</v>
      </c>
      <c r="C10" s="22"/>
      <c r="D10" s="22"/>
      <c r="E10" s="22"/>
      <c r="F10" s="22"/>
      <c r="G10" s="29">
        <f>G12</f>
        <v>0</v>
      </c>
      <c r="H10" s="29">
        <f t="shared" ref="H10:R10" si="2">H12</f>
        <v>0</v>
      </c>
      <c r="I10" s="29">
        <f t="shared" si="2"/>
        <v>0</v>
      </c>
      <c r="J10" s="29">
        <f t="shared" si="2"/>
        <v>0</v>
      </c>
      <c r="K10" s="29">
        <f t="shared" si="2"/>
        <v>0</v>
      </c>
      <c r="L10" s="29">
        <f t="shared" si="2"/>
        <v>0</v>
      </c>
      <c r="M10" s="29">
        <f t="shared" si="2"/>
        <v>0</v>
      </c>
      <c r="N10" s="29">
        <f t="shared" si="2"/>
        <v>0</v>
      </c>
      <c r="O10" s="29">
        <f t="shared" si="2"/>
        <v>0</v>
      </c>
      <c r="P10" s="29">
        <f t="shared" si="2"/>
        <v>0</v>
      </c>
      <c r="Q10" s="29">
        <f t="shared" si="2"/>
        <v>0</v>
      </c>
      <c r="R10" s="29">
        <f t="shared" si="2"/>
        <v>0</v>
      </c>
      <c r="S10" s="22"/>
      <c r="T10" s="22"/>
      <c r="U10" s="22"/>
    </row>
    <row r="11" spans="1:21" ht="21" customHeight="1" x14ac:dyDescent="0.25">
      <c r="A11" s="3"/>
      <c r="B11" s="8" t="s">
        <v>5</v>
      </c>
      <c r="C11" s="5"/>
      <c r="D11" s="5"/>
      <c r="E11" s="5"/>
      <c r="F11" s="5"/>
      <c r="G11" s="5"/>
      <c r="H11" s="5"/>
      <c r="I11" s="5"/>
      <c r="J11" s="5"/>
      <c r="K11" s="5"/>
      <c r="L11" s="5"/>
      <c r="M11" s="5"/>
      <c r="N11" s="5"/>
      <c r="O11" s="5"/>
      <c r="P11" s="5"/>
      <c r="Q11" s="5"/>
      <c r="R11" s="5"/>
      <c r="S11" s="5"/>
      <c r="T11" s="5"/>
      <c r="U11" s="5"/>
    </row>
    <row r="12" spans="1:21" ht="87.75" customHeight="1" x14ac:dyDescent="0.25">
      <c r="A12" s="3"/>
      <c r="B12" s="9" t="s">
        <v>6</v>
      </c>
      <c r="C12" s="44" t="s">
        <v>375</v>
      </c>
      <c r="D12" s="44" t="s">
        <v>375</v>
      </c>
      <c r="E12" s="5"/>
      <c r="F12" s="5"/>
      <c r="G12" s="5"/>
      <c r="H12" s="5"/>
      <c r="I12" s="5"/>
      <c r="J12" s="5"/>
      <c r="K12" s="5"/>
      <c r="L12" s="5"/>
      <c r="M12" s="5"/>
      <c r="N12" s="5"/>
      <c r="O12" s="5"/>
      <c r="P12" s="5"/>
      <c r="Q12" s="5"/>
      <c r="R12" s="5"/>
      <c r="S12" s="5"/>
      <c r="T12" s="5"/>
      <c r="U12" s="5"/>
    </row>
    <row r="13" spans="1:21" ht="87.75" customHeight="1" x14ac:dyDescent="0.25">
      <c r="A13" s="20" t="s">
        <v>2</v>
      </c>
      <c r="B13" s="21" t="s">
        <v>7</v>
      </c>
      <c r="C13" s="46" t="s">
        <v>375</v>
      </c>
      <c r="D13" s="46" t="s">
        <v>375</v>
      </c>
      <c r="E13" s="22"/>
      <c r="F13" s="22"/>
      <c r="G13" s="22"/>
      <c r="H13" s="22"/>
      <c r="I13" s="22"/>
      <c r="J13" s="22"/>
      <c r="K13" s="22"/>
      <c r="L13" s="22"/>
      <c r="M13" s="22"/>
      <c r="N13" s="22"/>
      <c r="O13" s="22"/>
      <c r="P13" s="22"/>
      <c r="Q13" s="22"/>
      <c r="R13" s="22"/>
      <c r="S13" s="22"/>
      <c r="T13" s="22"/>
      <c r="U13" s="22"/>
    </row>
    <row r="14" spans="1:21" ht="28.5" customHeight="1" x14ac:dyDescent="0.25">
      <c r="A14" s="20" t="s">
        <v>2</v>
      </c>
      <c r="B14" s="21" t="s">
        <v>8</v>
      </c>
      <c r="C14" s="46" t="s">
        <v>375</v>
      </c>
      <c r="D14" s="46" t="s">
        <v>375</v>
      </c>
      <c r="E14" s="22"/>
      <c r="F14" s="22"/>
      <c r="G14" s="22"/>
      <c r="H14" s="22"/>
      <c r="I14" s="22"/>
      <c r="J14" s="22"/>
      <c r="K14" s="22"/>
      <c r="L14" s="22"/>
      <c r="M14" s="22"/>
      <c r="N14" s="22"/>
      <c r="O14" s="22"/>
      <c r="P14" s="22"/>
      <c r="Q14" s="22"/>
      <c r="R14" s="22"/>
      <c r="S14" s="22"/>
      <c r="T14" s="22"/>
      <c r="U14" s="22"/>
    </row>
    <row r="15" spans="1:21" ht="51.75" customHeight="1" x14ac:dyDescent="0.25">
      <c r="A15" s="20" t="s">
        <v>2</v>
      </c>
      <c r="B15" s="21" t="s">
        <v>9</v>
      </c>
      <c r="C15" s="46" t="s">
        <v>375</v>
      </c>
      <c r="D15" s="46" t="s">
        <v>375</v>
      </c>
      <c r="E15" s="22"/>
      <c r="F15" s="22"/>
      <c r="G15" s="22"/>
      <c r="H15" s="22"/>
      <c r="I15" s="22"/>
      <c r="J15" s="22"/>
      <c r="K15" s="22"/>
      <c r="L15" s="22"/>
      <c r="M15" s="22"/>
      <c r="N15" s="22"/>
      <c r="O15" s="22"/>
      <c r="P15" s="22"/>
      <c r="Q15" s="22"/>
      <c r="R15" s="22"/>
      <c r="S15" s="22"/>
      <c r="T15" s="22"/>
      <c r="U15" s="22"/>
    </row>
    <row r="16" spans="1:21" ht="42" customHeight="1" x14ac:dyDescent="0.25">
      <c r="A16" s="20" t="s">
        <v>2</v>
      </c>
      <c r="B16" s="21" t="s">
        <v>10</v>
      </c>
      <c r="C16" s="46" t="s">
        <v>375</v>
      </c>
      <c r="D16" s="46" t="s">
        <v>375</v>
      </c>
      <c r="E16" s="22"/>
      <c r="F16" s="22"/>
      <c r="G16" s="22"/>
      <c r="H16" s="22"/>
      <c r="I16" s="22"/>
      <c r="J16" s="22"/>
      <c r="K16" s="22"/>
      <c r="L16" s="22"/>
      <c r="M16" s="22"/>
      <c r="N16" s="22"/>
      <c r="O16" s="22"/>
      <c r="P16" s="22"/>
      <c r="Q16" s="22"/>
      <c r="R16" s="22"/>
      <c r="S16" s="22"/>
      <c r="T16" s="22"/>
      <c r="U16" s="22"/>
    </row>
    <row r="17" spans="1:21" ht="28.5" x14ac:dyDescent="0.25">
      <c r="A17" s="20" t="s">
        <v>2</v>
      </c>
      <c r="B17" s="21" t="s">
        <v>11</v>
      </c>
      <c r="C17" s="46" t="s">
        <v>375</v>
      </c>
      <c r="D17" s="46" t="s">
        <v>375</v>
      </c>
      <c r="E17" s="22"/>
      <c r="F17" s="22"/>
      <c r="G17" s="22"/>
      <c r="H17" s="22"/>
      <c r="I17" s="22"/>
      <c r="J17" s="22"/>
      <c r="K17" s="22"/>
      <c r="L17" s="22"/>
      <c r="M17" s="22"/>
      <c r="N17" s="22"/>
      <c r="O17" s="22"/>
      <c r="P17" s="22"/>
      <c r="Q17" s="22"/>
      <c r="R17" s="22"/>
      <c r="S17" s="22"/>
      <c r="T17" s="22"/>
      <c r="U17" s="22"/>
    </row>
    <row r="18" spans="1:21" ht="42.75" x14ac:dyDescent="0.25">
      <c r="A18" s="20" t="s">
        <v>2</v>
      </c>
      <c r="B18" s="21" t="s">
        <v>12</v>
      </c>
      <c r="C18" s="46" t="s">
        <v>375</v>
      </c>
      <c r="D18" s="46" t="s">
        <v>375</v>
      </c>
      <c r="E18" s="22"/>
      <c r="F18" s="22"/>
      <c r="G18" s="22"/>
      <c r="H18" s="22"/>
      <c r="I18" s="22"/>
      <c r="J18" s="22"/>
      <c r="K18" s="22"/>
      <c r="L18" s="22"/>
      <c r="M18" s="22"/>
      <c r="N18" s="22"/>
      <c r="O18" s="22"/>
      <c r="P18" s="22"/>
      <c r="Q18" s="22"/>
      <c r="R18" s="22"/>
      <c r="S18" s="22"/>
      <c r="T18" s="22"/>
      <c r="U18" s="22"/>
    </row>
    <row r="19" spans="1:21" ht="52.5" customHeight="1" x14ac:dyDescent="0.25">
      <c r="A19" s="20" t="s">
        <v>2</v>
      </c>
      <c r="B19" s="21" t="s">
        <v>13</v>
      </c>
      <c r="C19" s="46" t="s">
        <v>375</v>
      </c>
      <c r="D19" s="46" t="s">
        <v>375</v>
      </c>
      <c r="E19" s="22"/>
      <c r="F19" s="22"/>
      <c r="G19" s="22"/>
      <c r="H19" s="22"/>
      <c r="I19" s="22"/>
      <c r="J19" s="22"/>
      <c r="K19" s="22"/>
      <c r="L19" s="22"/>
      <c r="M19" s="22"/>
      <c r="N19" s="22"/>
      <c r="O19" s="22"/>
      <c r="P19" s="22"/>
      <c r="Q19" s="22"/>
      <c r="R19" s="22"/>
      <c r="S19" s="22"/>
      <c r="T19" s="22"/>
      <c r="U19" s="22"/>
    </row>
    <row r="20" spans="1:21" ht="26.25" customHeight="1" x14ac:dyDescent="0.25">
      <c r="A20" s="20" t="s">
        <v>2</v>
      </c>
      <c r="B20" s="21" t="s">
        <v>14</v>
      </c>
      <c r="C20" s="46" t="s">
        <v>375</v>
      </c>
      <c r="D20" s="46" t="s">
        <v>375</v>
      </c>
      <c r="E20" s="22"/>
      <c r="F20" s="22"/>
      <c r="G20" s="22"/>
      <c r="H20" s="22"/>
      <c r="I20" s="22"/>
      <c r="J20" s="22"/>
      <c r="K20" s="22"/>
      <c r="L20" s="22"/>
      <c r="M20" s="22"/>
      <c r="N20" s="22"/>
      <c r="O20" s="22"/>
      <c r="P20" s="22"/>
      <c r="Q20" s="22"/>
      <c r="R20" s="22"/>
      <c r="S20" s="22"/>
      <c r="T20" s="22"/>
      <c r="U20" s="22"/>
    </row>
    <row r="21" spans="1:21" ht="86.25" customHeight="1" x14ac:dyDescent="0.25">
      <c r="A21" s="26" t="s">
        <v>15</v>
      </c>
      <c r="B21" s="27" t="s">
        <v>276</v>
      </c>
      <c r="C21" s="28"/>
      <c r="D21" s="28"/>
      <c r="E21" s="28"/>
      <c r="F21" s="28"/>
      <c r="G21" s="35">
        <f>G23+G24+G50+G51+G52</f>
        <v>33886.200000000004</v>
      </c>
      <c r="H21" s="35">
        <f t="shared" ref="H21:R21" si="3">H23+H24+H50+H51+H52</f>
        <v>24082.2</v>
      </c>
      <c r="I21" s="35">
        <f t="shared" si="3"/>
        <v>9187.2000000000007</v>
      </c>
      <c r="J21" s="35">
        <f t="shared" si="3"/>
        <v>616.79999999999995</v>
      </c>
      <c r="K21" s="35">
        <f t="shared" si="3"/>
        <v>33886.200000000004</v>
      </c>
      <c r="L21" s="35">
        <f t="shared" si="3"/>
        <v>24082.2</v>
      </c>
      <c r="M21" s="35">
        <f t="shared" si="3"/>
        <v>9187.2000000000007</v>
      </c>
      <c r="N21" s="35">
        <f t="shared" si="3"/>
        <v>616.79999999999995</v>
      </c>
      <c r="O21" s="35">
        <f t="shared" si="3"/>
        <v>33886.200000000004</v>
      </c>
      <c r="P21" s="35">
        <f t="shared" si="3"/>
        <v>24082.2</v>
      </c>
      <c r="Q21" s="35">
        <f t="shared" si="3"/>
        <v>9187.2000000000007</v>
      </c>
      <c r="R21" s="35">
        <f t="shared" si="3"/>
        <v>616.79999999999995</v>
      </c>
      <c r="S21" s="28"/>
      <c r="T21" s="28"/>
      <c r="U21" s="28"/>
    </row>
    <row r="22" spans="1:21" ht="15" customHeight="1" x14ac:dyDescent="0.25">
      <c r="A22" s="3" t="s">
        <v>15</v>
      </c>
      <c r="B22" s="6" t="s">
        <v>3</v>
      </c>
      <c r="C22" s="5"/>
      <c r="D22" s="5"/>
      <c r="E22" s="5"/>
      <c r="F22" s="5"/>
      <c r="G22" s="5"/>
      <c r="H22" s="5"/>
      <c r="I22" s="5"/>
      <c r="J22" s="5"/>
      <c r="K22" s="5"/>
      <c r="L22" s="5"/>
      <c r="M22" s="5"/>
      <c r="N22" s="5"/>
      <c r="O22" s="5"/>
      <c r="P22" s="5"/>
      <c r="Q22" s="5"/>
      <c r="R22" s="5"/>
      <c r="S22" s="5"/>
      <c r="T22" s="5"/>
      <c r="U22" s="5"/>
    </row>
    <row r="23" spans="1:21" ht="28.5" x14ac:dyDescent="0.25">
      <c r="A23" s="20" t="s">
        <v>15</v>
      </c>
      <c r="B23" s="21" t="s">
        <v>16</v>
      </c>
      <c r="C23" s="22" t="s">
        <v>362</v>
      </c>
      <c r="D23" s="22" t="s">
        <v>298</v>
      </c>
      <c r="E23" s="22"/>
      <c r="F23" s="22"/>
      <c r="G23" s="22"/>
      <c r="H23" s="22"/>
      <c r="I23" s="22"/>
      <c r="J23" s="22"/>
      <c r="K23" s="22"/>
      <c r="L23" s="22"/>
      <c r="M23" s="22"/>
      <c r="N23" s="22"/>
      <c r="O23" s="22"/>
      <c r="P23" s="22"/>
      <c r="Q23" s="22"/>
      <c r="R23" s="22"/>
      <c r="S23" s="22"/>
      <c r="T23" s="22"/>
      <c r="U23" s="22"/>
    </row>
    <row r="24" spans="1:21" ht="34.5" customHeight="1" x14ac:dyDescent="0.25">
      <c r="A24" s="20" t="s">
        <v>15</v>
      </c>
      <c r="B24" s="21" t="s">
        <v>17</v>
      </c>
      <c r="C24" s="22"/>
      <c r="D24" s="22"/>
      <c r="E24" s="22"/>
      <c r="F24" s="22"/>
      <c r="G24" s="29">
        <f>G28+G31+G35+G36+G38+G40+G41</f>
        <v>33886.200000000004</v>
      </c>
      <c r="H24" s="29">
        <f t="shared" ref="H24:R24" si="4">H28+H31+H35+H36+H38+H40+H41</f>
        <v>24082.2</v>
      </c>
      <c r="I24" s="29">
        <f t="shared" si="4"/>
        <v>9187.2000000000007</v>
      </c>
      <c r="J24" s="29">
        <f t="shared" si="4"/>
        <v>616.79999999999995</v>
      </c>
      <c r="K24" s="29">
        <f t="shared" si="4"/>
        <v>33886.200000000004</v>
      </c>
      <c r="L24" s="29">
        <f t="shared" si="4"/>
        <v>24082.2</v>
      </c>
      <c r="M24" s="29">
        <f t="shared" si="4"/>
        <v>9187.2000000000007</v>
      </c>
      <c r="N24" s="29">
        <f t="shared" si="4"/>
        <v>616.79999999999995</v>
      </c>
      <c r="O24" s="29">
        <f>O28+O31+O35+O36+O38+O40+O41</f>
        <v>33886.200000000004</v>
      </c>
      <c r="P24" s="29">
        <f t="shared" si="4"/>
        <v>24082.2</v>
      </c>
      <c r="Q24" s="29">
        <f t="shared" si="4"/>
        <v>9187.2000000000007</v>
      </c>
      <c r="R24" s="29">
        <f t="shared" si="4"/>
        <v>616.79999999999995</v>
      </c>
      <c r="S24" s="22"/>
      <c r="T24" s="22"/>
      <c r="U24" s="22"/>
    </row>
    <row r="25" spans="1:21" ht="19.5" customHeight="1" x14ac:dyDescent="0.25">
      <c r="A25" s="3" t="s">
        <v>15</v>
      </c>
      <c r="B25" s="13" t="s">
        <v>5</v>
      </c>
      <c r="C25" s="5"/>
      <c r="D25" s="5"/>
      <c r="E25" s="5"/>
      <c r="F25" s="5"/>
      <c r="G25" s="5"/>
      <c r="H25" s="5"/>
      <c r="I25" s="5"/>
      <c r="J25" s="5"/>
      <c r="K25" s="5"/>
      <c r="L25" s="5"/>
      <c r="M25" s="5"/>
      <c r="N25" s="5"/>
      <c r="O25" s="5"/>
      <c r="P25" s="5"/>
      <c r="Q25" s="5"/>
      <c r="R25" s="5"/>
      <c r="S25" s="5"/>
      <c r="T25" s="5"/>
      <c r="U25" s="5"/>
    </row>
    <row r="26" spans="1:21" ht="98.25" customHeight="1" x14ac:dyDescent="0.25">
      <c r="A26" s="3" t="s">
        <v>15</v>
      </c>
      <c r="B26" s="7" t="s">
        <v>18</v>
      </c>
      <c r="C26" s="5" t="s">
        <v>297</v>
      </c>
      <c r="D26" s="5" t="s">
        <v>298</v>
      </c>
      <c r="E26" s="5"/>
      <c r="F26" s="5"/>
      <c r="G26" s="5"/>
      <c r="H26" s="5"/>
      <c r="I26" s="5"/>
      <c r="J26" s="5"/>
      <c r="K26" s="5"/>
      <c r="L26" s="5"/>
      <c r="M26" s="5"/>
      <c r="N26" s="5"/>
      <c r="O26" s="5"/>
      <c r="P26" s="5"/>
      <c r="Q26" s="5"/>
      <c r="R26" s="5"/>
      <c r="S26" s="5"/>
      <c r="T26" s="5"/>
      <c r="U26" s="5"/>
    </row>
    <row r="27" spans="1:21" ht="67.5" customHeight="1" x14ac:dyDescent="0.25">
      <c r="A27" s="3" t="s">
        <v>15</v>
      </c>
      <c r="B27" s="7" t="s">
        <v>19</v>
      </c>
      <c r="C27" s="5" t="s">
        <v>297</v>
      </c>
      <c r="D27" s="5" t="s">
        <v>298</v>
      </c>
      <c r="E27" s="5"/>
      <c r="F27" s="5"/>
      <c r="G27" s="5"/>
      <c r="H27" s="5"/>
      <c r="I27" s="5"/>
      <c r="J27" s="5"/>
      <c r="K27" s="5"/>
      <c r="L27" s="5"/>
      <c r="M27" s="5"/>
      <c r="N27" s="5"/>
      <c r="O27" s="5"/>
      <c r="P27" s="5"/>
      <c r="Q27" s="5"/>
      <c r="R27" s="5"/>
      <c r="S27" s="5"/>
      <c r="T27" s="5"/>
      <c r="U27" s="5"/>
    </row>
    <row r="28" spans="1:21" ht="79.5" customHeight="1" x14ac:dyDescent="0.25">
      <c r="A28" s="3" t="s">
        <v>15</v>
      </c>
      <c r="B28" s="7" t="s">
        <v>20</v>
      </c>
      <c r="C28" s="5"/>
      <c r="D28" s="5" t="s">
        <v>299</v>
      </c>
      <c r="E28" s="5"/>
      <c r="F28" s="7" t="s">
        <v>300</v>
      </c>
      <c r="G28" s="5">
        <v>1697</v>
      </c>
      <c r="H28" s="5">
        <v>0</v>
      </c>
      <c r="I28" s="5">
        <v>1680</v>
      </c>
      <c r="J28" s="5">
        <v>17</v>
      </c>
      <c r="K28" s="5">
        <v>1697</v>
      </c>
      <c r="L28" s="5">
        <v>0</v>
      </c>
      <c r="M28" s="5">
        <v>1680</v>
      </c>
      <c r="N28" s="5">
        <v>17</v>
      </c>
      <c r="O28" s="5">
        <v>1697</v>
      </c>
      <c r="P28" s="5">
        <v>0</v>
      </c>
      <c r="Q28" s="5">
        <v>1680</v>
      </c>
      <c r="R28" s="5">
        <v>17</v>
      </c>
      <c r="S28" s="5"/>
      <c r="T28" s="7" t="s">
        <v>301</v>
      </c>
      <c r="U28" s="7" t="s">
        <v>301</v>
      </c>
    </row>
    <row r="29" spans="1:21" ht="51.75" customHeight="1" x14ac:dyDescent="0.25">
      <c r="A29" s="3" t="s">
        <v>15</v>
      </c>
      <c r="B29" s="7" t="s">
        <v>21</v>
      </c>
      <c r="C29" s="44" t="s">
        <v>375</v>
      </c>
      <c r="D29" s="44" t="s">
        <v>375</v>
      </c>
      <c r="E29" s="5"/>
      <c r="F29" s="5"/>
      <c r="G29" s="5"/>
      <c r="H29" s="5"/>
      <c r="I29" s="5"/>
      <c r="J29" s="5"/>
      <c r="K29" s="5"/>
      <c r="L29" s="5"/>
      <c r="M29" s="5"/>
      <c r="N29" s="5"/>
      <c r="O29" s="5"/>
      <c r="P29" s="5"/>
      <c r="Q29" s="5"/>
      <c r="R29" s="5"/>
      <c r="S29" s="5"/>
      <c r="T29" s="5"/>
      <c r="U29" s="5"/>
    </row>
    <row r="30" spans="1:21" ht="111" customHeight="1" x14ac:dyDescent="0.25">
      <c r="A30" s="3" t="s">
        <v>15</v>
      </c>
      <c r="B30" s="7" t="s">
        <v>22</v>
      </c>
      <c r="C30" s="7" t="s">
        <v>302</v>
      </c>
      <c r="D30" s="5" t="s">
        <v>298</v>
      </c>
      <c r="E30" s="5"/>
      <c r="F30" s="5"/>
      <c r="G30" s="5"/>
      <c r="H30" s="5"/>
      <c r="I30" s="5"/>
      <c r="J30" s="5"/>
      <c r="K30" s="5"/>
      <c r="L30" s="5"/>
      <c r="M30" s="5"/>
      <c r="N30" s="5"/>
      <c r="O30" s="5"/>
      <c r="P30" s="5"/>
      <c r="Q30" s="5"/>
      <c r="R30" s="5"/>
      <c r="S30" s="5"/>
      <c r="T30" s="5"/>
      <c r="U30" s="5"/>
    </row>
    <row r="31" spans="1:21" ht="162.75" customHeight="1" x14ac:dyDescent="0.25">
      <c r="A31" s="3" t="s">
        <v>15</v>
      </c>
      <c r="B31" s="7" t="s">
        <v>23</v>
      </c>
      <c r="C31" s="5"/>
      <c r="D31" s="5" t="s">
        <v>299</v>
      </c>
      <c r="E31" s="5"/>
      <c r="F31" s="7" t="s">
        <v>300</v>
      </c>
      <c r="G31" s="5">
        <v>2669.7</v>
      </c>
      <c r="H31" s="5">
        <v>2000.3</v>
      </c>
      <c r="I31" s="5">
        <v>666.7</v>
      </c>
      <c r="J31" s="5">
        <v>2.7</v>
      </c>
      <c r="K31" s="5">
        <v>2669.7</v>
      </c>
      <c r="L31" s="5">
        <v>2000.3</v>
      </c>
      <c r="M31" s="5">
        <v>666.7</v>
      </c>
      <c r="N31" s="5">
        <v>2.7</v>
      </c>
      <c r="O31" s="5">
        <v>2669.7</v>
      </c>
      <c r="P31" s="5">
        <v>2000.3</v>
      </c>
      <c r="Q31" s="5">
        <v>666.7</v>
      </c>
      <c r="R31" s="5">
        <v>2.7</v>
      </c>
      <c r="S31" s="5"/>
      <c r="T31" s="7" t="s">
        <v>303</v>
      </c>
      <c r="U31" s="7" t="s">
        <v>303</v>
      </c>
    </row>
    <row r="32" spans="1:21" s="2" customFormat="1" ht="45" x14ac:dyDescent="0.25">
      <c r="A32" s="3" t="s">
        <v>15</v>
      </c>
      <c r="B32" s="7" t="s">
        <v>24</v>
      </c>
      <c r="C32" s="44" t="s">
        <v>375</v>
      </c>
      <c r="D32" s="44" t="s">
        <v>375</v>
      </c>
      <c r="E32" s="10"/>
      <c r="F32" s="10"/>
      <c r="G32" s="10"/>
      <c r="H32" s="10"/>
      <c r="I32" s="10"/>
      <c r="J32" s="10"/>
      <c r="K32" s="10"/>
      <c r="L32" s="10"/>
      <c r="M32" s="10"/>
      <c r="N32" s="10"/>
      <c r="O32" s="10"/>
      <c r="P32" s="10"/>
      <c r="Q32" s="10"/>
      <c r="R32" s="10"/>
      <c r="S32" s="10"/>
      <c r="T32" s="10"/>
      <c r="U32" s="10"/>
    </row>
    <row r="33" spans="1:21" s="2" customFormat="1" ht="75.75" customHeight="1" x14ac:dyDescent="0.25">
      <c r="A33" s="3" t="s">
        <v>15</v>
      </c>
      <c r="B33" s="12" t="s">
        <v>25</v>
      </c>
      <c r="C33" s="10" t="s">
        <v>297</v>
      </c>
      <c r="D33" s="10" t="s">
        <v>298</v>
      </c>
      <c r="E33" s="10"/>
      <c r="F33" s="10"/>
      <c r="G33" s="10"/>
      <c r="H33" s="10"/>
      <c r="I33" s="10"/>
      <c r="J33" s="10"/>
      <c r="K33" s="10"/>
      <c r="L33" s="10"/>
      <c r="M33" s="10"/>
      <c r="N33" s="10"/>
      <c r="O33" s="10"/>
      <c r="P33" s="10"/>
      <c r="Q33" s="10"/>
      <c r="R33" s="10"/>
      <c r="S33" s="10"/>
      <c r="T33" s="10"/>
      <c r="U33" s="10"/>
    </row>
    <row r="34" spans="1:21" s="2" customFormat="1" ht="70.5" customHeight="1" x14ac:dyDescent="0.25">
      <c r="A34" s="3" t="s">
        <v>15</v>
      </c>
      <c r="B34" s="12" t="s">
        <v>26</v>
      </c>
      <c r="C34" s="10" t="s">
        <v>297</v>
      </c>
      <c r="D34" s="10" t="s">
        <v>298</v>
      </c>
      <c r="E34" s="10"/>
      <c r="F34" s="10"/>
      <c r="G34" s="10"/>
      <c r="H34" s="10"/>
      <c r="I34" s="10"/>
      <c r="J34" s="10"/>
      <c r="K34" s="10"/>
      <c r="L34" s="10"/>
      <c r="M34" s="10"/>
      <c r="N34" s="10"/>
      <c r="O34" s="10"/>
      <c r="P34" s="10"/>
      <c r="Q34" s="10"/>
      <c r="R34" s="10"/>
      <c r="S34" s="10"/>
      <c r="T34" s="10"/>
      <c r="U34" s="10"/>
    </row>
    <row r="35" spans="1:21" s="2" customFormat="1" ht="104.25" customHeight="1" x14ac:dyDescent="0.25">
      <c r="A35" s="3" t="s">
        <v>15</v>
      </c>
      <c r="B35" s="7" t="s">
        <v>27</v>
      </c>
      <c r="C35" s="10"/>
      <c r="D35" s="10" t="s">
        <v>299</v>
      </c>
      <c r="E35" s="10"/>
      <c r="F35" s="7" t="s">
        <v>304</v>
      </c>
      <c r="G35" s="10">
        <v>12.2</v>
      </c>
      <c r="H35" s="10">
        <v>0</v>
      </c>
      <c r="I35" s="10">
        <v>0</v>
      </c>
      <c r="J35" s="10">
        <v>12.2</v>
      </c>
      <c r="K35" s="10">
        <v>12.2</v>
      </c>
      <c r="L35" s="10">
        <v>0</v>
      </c>
      <c r="M35" s="10">
        <v>0</v>
      </c>
      <c r="N35" s="10">
        <v>12.2</v>
      </c>
      <c r="O35" s="10">
        <v>12.2</v>
      </c>
      <c r="P35" s="10">
        <v>0</v>
      </c>
      <c r="Q35" s="10">
        <v>0</v>
      </c>
      <c r="R35" s="10">
        <v>12.2</v>
      </c>
      <c r="S35" s="10"/>
      <c r="T35" s="10" t="s">
        <v>305</v>
      </c>
      <c r="U35" s="10" t="s">
        <v>305</v>
      </c>
    </row>
    <row r="36" spans="1:21" s="2" customFormat="1" ht="114.75" customHeight="1" x14ac:dyDescent="0.25">
      <c r="A36" s="3" t="s">
        <v>15</v>
      </c>
      <c r="B36" s="7" t="s">
        <v>28</v>
      </c>
      <c r="C36" s="10"/>
      <c r="D36" s="10" t="s">
        <v>299</v>
      </c>
      <c r="E36" s="10"/>
      <c r="F36" s="7" t="s">
        <v>304</v>
      </c>
      <c r="G36" s="10">
        <v>1200</v>
      </c>
      <c r="H36" s="10">
        <v>0</v>
      </c>
      <c r="I36" s="10">
        <v>1200</v>
      </c>
      <c r="J36" s="10">
        <v>0</v>
      </c>
      <c r="K36" s="10">
        <v>1200</v>
      </c>
      <c r="L36" s="10">
        <v>0</v>
      </c>
      <c r="M36" s="10">
        <v>1200</v>
      </c>
      <c r="N36" s="10">
        <v>0</v>
      </c>
      <c r="O36" s="10">
        <v>1200</v>
      </c>
      <c r="P36" s="10">
        <v>0</v>
      </c>
      <c r="Q36" s="10">
        <v>1200</v>
      </c>
      <c r="R36" s="10">
        <v>0</v>
      </c>
      <c r="S36" s="10"/>
      <c r="T36" s="10" t="s">
        <v>305</v>
      </c>
      <c r="U36" s="10" t="s">
        <v>305</v>
      </c>
    </row>
    <row r="37" spans="1:21" s="2" customFormat="1" ht="67.5" customHeight="1" x14ac:dyDescent="0.25">
      <c r="A37" s="3" t="s">
        <v>15</v>
      </c>
      <c r="B37" s="7" t="s">
        <v>29</v>
      </c>
      <c r="C37" s="7" t="s">
        <v>306</v>
      </c>
      <c r="D37" s="10" t="s">
        <v>298</v>
      </c>
      <c r="E37" s="10"/>
      <c r="F37" s="10"/>
      <c r="G37" s="10"/>
      <c r="H37" s="10"/>
      <c r="I37" s="10"/>
      <c r="J37" s="10"/>
      <c r="K37" s="10"/>
      <c r="L37" s="10"/>
      <c r="M37" s="10"/>
      <c r="N37" s="10"/>
      <c r="O37" s="10"/>
      <c r="P37" s="10"/>
      <c r="Q37" s="10"/>
      <c r="R37" s="10"/>
      <c r="S37" s="10"/>
      <c r="T37" s="10"/>
      <c r="U37" s="10"/>
    </row>
    <row r="38" spans="1:21" s="11" customFormat="1" ht="81.75" customHeight="1" x14ac:dyDescent="0.25">
      <c r="A38" s="3" t="s">
        <v>15</v>
      </c>
      <c r="B38" s="7" t="s">
        <v>30</v>
      </c>
      <c r="C38" s="16"/>
      <c r="D38" s="16" t="s">
        <v>299</v>
      </c>
      <c r="E38" s="16"/>
      <c r="F38" s="7" t="s">
        <v>307</v>
      </c>
      <c r="G38" s="16">
        <v>22081.9</v>
      </c>
      <c r="H38" s="16">
        <v>22081.9</v>
      </c>
      <c r="I38" s="16">
        <v>0</v>
      </c>
      <c r="J38" s="16">
        <v>0</v>
      </c>
      <c r="K38" s="16">
        <v>22081.9</v>
      </c>
      <c r="L38" s="16">
        <v>22081.9</v>
      </c>
      <c r="M38" s="16">
        <v>0</v>
      </c>
      <c r="N38" s="16">
        <v>0</v>
      </c>
      <c r="O38" s="16">
        <v>22081.9</v>
      </c>
      <c r="P38" s="16">
        <v>22081.9</v>
      </c>
      <c r="Q38" s="16">
        <v>0</v>
      </c>
      <c r="R38" s="16">
        <v>0</v>
      </c>
      <c r="S38" s="16"/>
      <c r="T38" s="16">
        <v>190</v>
      </c>
      <c r="U38" s="16">
        <v>190</v>
      </c>
    </row>
    <row r="39" spans="1:21" s="2" customFormat="1" ht="60" x14ac:dyDescent="0.25">
      <c r="A39" s="3" t="s">
        <v>15</v>
      </c>
      <c r="B39" s="7" t="s">
        <v>31</v>
      </c>
      <c r="C39" s="7" t="s">
        <v>308</v>
      </c>
      <c r="D39" s="10" t="s">
        <v>298</v>
      </c>
      <c r="E39" s="10"/>
      <c r="F39" s="10"/>
      <c r="G39" s="10"/>
      <c r="H39" s="10"/>
      <c r="I39" s="10"/>
      <c r="J39" s="10"/>
      <c r="K39" s="10"/>
      <c r="L39" s="10"/>
      <c r="M39" s="10"/>
      <c r="N39" s="10"/>
      <c r="O39" s="10"/>
      <c r="P39" s="10"/>
      <c r="Q39" s="10"/>
      <c r="R39" s="10"/>
      <c r="S39" s="10"/>
      <c r="T39" s="10"/>
      <c r="U39" s="10"/>
    </row>
    <row r="40" spans="1:21" s="2" customFormat="1" ht="206.25" customHeight="1" x14ac:dyDescent="0.25">
      <c r="A40" s="3" t="s">
        <v>15</v>
      </c>
      <c r="B40" s="7" t="s">
        <v>32</v>
      </c>
      <c r="C40" s="10"/>
      <c r="D40" s="10" t="s">
        <v>299</v>
      </c>
      <c r="E40" s="10"/>
      <c r="F40" s="7" t="s">
        <v>309</v>
      </c>
      <c r="G40" s="10">
        <v>380.1</v>
      </c>
      <c r="H40" s="10">
        <v>0</v>
      </c>
      <c r="I40" s="10">
        <v>379.7</v>
      </c>
      <c r="J40" s="10">
        <v>0.4</v>
      </c>
      <c r="K40" s="10">
        <v>380.1</v>
      </c>
      <c r="L40" s="10">
        <v>0</v>
      </c>
      <c r="M40" s="10">
        <v>379.7</v>
      </c>
      <c r="N40" s="10">
        <v>0.4</v>
      </c>
      <c r="O40" s="10">
        <v>380.1</v>
      </c>
      <c r="P40" s="10">
        <v>0</v>
      </c>
      <c r="Q40" s="10">
        <v>379.7</v>
      </c>
      <c r="R40" s="10">
        <v>0.4</v>
      </c>
      <c r="S40" s="10"/>
      <c r="T40" s="10" t="s">
        <v>310</v>
      </c>
      <c r="U40" s="10" t="s">
        <v>310</v>
      </c>
    </row>
    <row r="41" spans="1:21" s="2" customFormat="1" ht="96.75" customHeight="1" x14ac:dyDescent="0.25">
      <c r="A41" s="32" t="s">
        <v>15</v>
      </c>
      <c r="B41" s="33" t="s">
        <v>33</v>
      </c>
      <c r="C41" s="34"/>
      <c r="D41" s="34"/>
      <c r="E41" s="34"/>
      <c r="F41" s="34"/>
      <c r="G41" s="37">
        <f>G42+G43</f>
        <v>5845.3</v>
      </c>
      <c r="H41" s="37">
        <f t="shared" ref="H41:R41" si="5">H42+H43</f>
        <v>0</v>
      </c>
      <c r="I41" s="37">
        <f t="shared" si="5"/>
        <v>5260.8</v>
      </c>
      <c r="J41" s="37">
        <f t="shared" si="5"/>
        <v>584.5</v>
      </c>
      <c r="K41" s="37">
        <f t="shared" si="5"/>
        <v>5845.3</v>
      </c>
      <c r="L41" s="37">
        <f t="shared" si="5"/>
        <v>0</v>
      </c>
      <c r="M41" s="37">
        <f t="shared" si="5"/>
        <v>5260.8</v>
      </c>
      <c r="N41" s="37">
        <f t="shared" si="5"/>
        <v>584.5</v>
      </c>
      <c r="O41" s="37">
        <f t="shared" si="5"/>
        <v>5845.3</v>
      </c>
      <c r="P41" s="37">
        <f t="shared" si="5"/>
        <v>0</v>
      </c>
      <c r="Q41" s="37">
        <f t="shared" si="5"/>
        <v>5260.8</v>
      </c>
      <c r="R41" s="37">
        <f t="shared" si="5"/>
        <v>584.5</v>
      </c>
      <c r="S41" s="34"/>
      <c r="T41" s="34"/>
      <c r="U41" s="34"/>
    </row>
    <row r="42" spans="1:21" s="2" customFormat="1" ht="67.5" customHeight="1" x14ac:dyDescent="0.25">
      <c r="A42" s="3" t="s">
        <v>15</v>
      </c>
      <c r="B42" s="7" t="s">
        <v>34</v>
      </c>
      <c r="C42" s="10"/>
      <c r="D42" s="10" t="s">
        <v>299</v>
      </c>
      <c r="E42" s="7"/>
      <c r="F42" s="7" t="s">
        <v>311</v>
      </c>
      <c r="G42" s="10">
        <v>1804.9</v>
      </c>
      <c r="H42" s="10">
        <v>0</v>
      </c>
      <c r="I42" s="10">
        <v>1624.4</v>
      </c>
      <c r="J42" s="10">
        <v>180.5</v>
      </c>
      <c r="K42" s="10">
        <v>1804.9</v>
      </c>
      <c r="L42" s="10">
        <v>0</v>
      </c>
      <c r="M42" s="10">
        <v>1624.4</v>
      </c>
      <c r="N42" s="10">
        <v>180.5</v>
      </c>
      <c r="O42" s="10">
        <v>1804.9</v>
      </c>
      <c r="P42" s="10">
        <v>0</v>
      </c>
      <c r="Q42" s="10">
        <v>1624.4</v>
      </c>
      <c r="R42" s="10">
        <v>180.5</v>
      </c>
      <c r="S42" s="10"/>
      <c r="T42" s="10" t="s">
        <v>312</v>
      </c>
      <c r="U42" s="10" t="s">
        <v>312</v>
      </c>
    </row>
    <row r="43" spans="1:21" s="2" customFormat="1" ht="70.5" customHeight="1" x14ac:dyDescent="0.25">
      <c r="A43" s="3" t="s">
        <v>15</v>
      </c>
      <c r="B43" s="7" t="s">
        <v>35</v>
      </c>
      <c r="C43" s="10"/>
      <c r="D43" s="10" t="s">
        <v>299</v>
      </c>
      <c r="E43" s="10"/>
      <c r="F43" s="7" t="s">
        <v>313</v>
      </c>
      <c r="G43" s="10">
        <v>4040.4</v>
      </c>
      <c r="H43" s="10">
        <v>0</v>
      </c>
      <c r="I43" s="10">
        <v>3636.4</v>
      </c>
      <c r="J43" s="10">
        <v>404</v>
      </c>
      <c r="K43" s="10">
        <v>4040.4</v>
      </c>
      <c r="L43" s="10">
        <v>0</v>
      </c>
      <c r="M43" s="10">
        <v>3636.4</v>
      </c>
      <c r="N43" s="10">
        <v>404</v>
      </c>
      <c r="O43" s="10">
        <v>4040.4</v>
      </c>
      <c r="P43" s="10">
        <v>0</v>
      </c>
      <c r="Q43" s="10">
        <v>3636.4</v>
      </c>
      <c r="R43" s="10">
        <v>404</v>
      </c>
      <c r="S43" s="10"/>
      <c r="T43" s="10" t="s">
        <v>314</v>
      </c>
      <c r="U43" s="10" t="s">
        <v>314</v>
      </c>
    </row>
    <row r="44" spans="1:21" s="2" customFormat="1" ht="75.75" customHeight="1" x14ac:dyDescent="0.25">
      <c r="A44" s="3" t="s">
        <v>15</v>
      </c>
      <c r="B44" s="7" t="s">
        <v>36</v>
      </c>
      <c r="C44" s="10" t="s">
        <v>297</v>
      </c>
      <c r="D44" s="10" t="s">
        <v>298</v>
      </c>
      <c r="E44" s="10"/>
      <c r="F44" s="10"/>
      <c r="G44" s="10"/>
      <c r="H44" s="10"/>
      <c r="I44" s="10"/>
      <c r="J44" s="10"/>
      <c r="K44" s="10"/>
      <c r="L44" s="10"/>
      <c r="M44" s="10"/>
      <c r="N44" s="10"/>
      <c r="O44" s="10"/>
      <c r="P44" s="10"/>
      <c r="Q44" s="10"/>
      <c r="R44" s="10"/>
      <c r="S44" s="10"/>
      <c r="T44" s="10"/>
      <c r="U44" s="10"/>
    </row>
    <row r="45" spans="1:21" s="2" customFormat="1" ht="68.25" customHeight="1" x14ac:dyDescent="0.25">
      <c r="A45" s="3" t="s">
        <v>15</v>
      </c>
      <c r="B45" s="7" t="s">
        <v>37</v>
      </c>
      <c r="C45" s="10" t="s">
        <v>297</v>
      </c>
      <c r="D45" s="10" t="s">
        <v>298</v>
      </c>
      <c r="E45" s="10"/>
      <c r="F45" s="10"/>
      <c r="G45" s="10"/>
      <c r="H45" s="10"/>
      <c r="I45" s="10"/>
      <c r="J45" s="10"/>
      <c r="K45" s="10"/>
      <c r="L45" s="10"/>
      <c r="M45" s="10"/>
      <c r="N45" s="10"/>
      <c r="O45" s="10"/>
      <c r="P45" s="10"/>
      <c r="Q45" s="10"/>
      <c r="R45" s="10"/>
      <c r="S45" s="10"/>
      <c r="T45" s="10"/>
      <c r="U45" s="10"/>
    </row>
    <row r="46" spans="1:21" ht="72" customHeight="1" x14ac:dyDescent="0.25">
      <c r="A46" s="3" t="s">
        <v>15</v>
      </c>
      <c r="B46" s="7" t="s">
        <v>258</v>
      </c>
      <c r="C46" s="5"/>
      <c r="D46" s="5" t="s">
        <v>299</v>
      </c>
      <c r="E46" s="5"/>
      <c r="F46" s="7" t="s">
        <v>315</v>
      </c>
      <c r="G46" s="5">
        <v>5544.1</v>
      </c>
      <c r="H46" s="5">
        <v>3650.7</v>
      </c>
      <c r="I46" s="5">
        <v>1887</v>
      </c>
      <c r="J46" s="5">
        <v>6.4</v>
      </c>
      <c r="K46" s="5">
        <v>4712.3</v>
      </c>
      <c r="L46" s="5">
        <v>3330.4</v>
      </c>
      <c r="M46" s="5">
        <v>1377.2</v>
      </c>
      <c r="N46" s="5">
        <v>4.7</v>
      </c>
      <c r="O46" s="5">
        <v>4712.3</v>
      </c>
      <c r="P46" s="5">
        <v>3330.4</v>
      </c>
      <c r="Q46" s="5">
        <v>1377.2</v>
      </c>
      <c r="R46" s="5">
        <v>4.7</v>
      </c>
      <c r="S46" s="7" t="s">
        <v>368</v>
      </c>
      <c r="T46" s="5">
        <v>1690</v>
      </c>
      <c r="U46" s="5">
        <v>1194</v>
      </c>
    </row>
    <row r="47" spans="1:21" ht="81" customHeight="1" x14ac:dyDescent="0.25">
      <c r="A47" s="3" t="s">
        <v>15</v>
      </c>
      <c r="B47" s="7" t="s">
        <v>38</v>
      </c>
      <c r="C47" s="44" t="s">
        <v>375</v>
      </c>
      <c r="D47" s="44" t="s">
        <v>375</v>
      </c>
      <c r="E47" s="5"/>
      <c r="F47" s="5"/>
      <c r="G47" s="5"/>
      <c r="H47" s="5"/>
      <c r="I47" s="5"/>
      <c r="J47" s="5"/>
      <c r="K47" s="5"/>
      <c r="L47" s="5"/>
      <c r="M47" s="5"/>
      <c r="N47" s="5"/>
      <c r="O47" s="5"/>
      <c r="P47" s="5"/>
      <c r="Q47" s="5"/>
      <c r="R47" s="5"/>
      <c r="S47" s="5"/>
      <c r="T47" s="5"/>
      <c r="U47" s="5"/>
    </row>
    <row r="48" spans="1:21" ht="66" customHeight="1" x14ac:dyDescent="0.25">
      <c r="A48" s="3" t="s">
        <v>15</v>
      </c>
      <c r="B48" s="7" t="s">
        <v>39</v>
      </c>
      <c r="C48" s="7" t="s">
        <v>316</v>
      </c>
      <c r="D48" s="5" t="s">
        <v>298</v>
      </c>
      <c r="E48" s="5"/>
      <c r="F48" s="5"/>
      <c r="G48" s="5"/>
      <c r="H48" s="5"/>
      <c r="I48" s="5"/>
      <c r="J48" s="5"/>
      <c r="K48" s="5"/>
      <c r="L48" s="5"/>
      <c r="M48" s="5"/>
      <c r="N48" s="5"/>
      <c r="O48" s="5"/>
      <c r="P48" s="5"/>
      <c r="Q48" s="5"/>
      <c r="R48" s="5"/>
      <c r="S48" s="5"/>
      <c r="T48" s="5"/>
      <c r="U48" s="5"/>
    </row>
    <row r="49" spans="1:21" ht="136.5" customHeight="1" x14ac:dyDescent="0.25">
      <c r="A49" s="3" t="s">
        <v>15</v>
      </c>
      <c r="B49" s="7" t="s">
        <v>40</v>
      </c>
      <c r="C49" s="5"/>
      <c r="D49" s="5" t="s">
        <v>299</v>
      </c>
      <c r="E49" s="5"/>
      <c r="F49" s="7" t="s">
        <v>317</v>
      </c>
      <c r="G49" s="5">
        <v>561.79999999999995</v>
      </c>
      <c r="H49" s="5">
        <v>0</v>
      </c>
      <c r="I49" s="5">
        <v>561.79999999999995</v>
      </c>
      <c r="J49" s="5">
        <v>0</v>
      </c>
      <c r="K49" s="5">
        <v>0</v>
      </c>
      <c r="L49" s="5">
        <v>0</v>
      </c>
      <c r="M49" s="5">
        <v>0</v>
      </c>
      <c r="N49" s="5">
        <v>0</v>
      </c>
      <c r="O49" s="5">
        <v>0</v>
      </c>
      <c r="P49" s="5">
        <v>0</v>
      </c>
      <c r="Q49" s="5">
        <v>0</v>
      </c>
      <c r="R49" s="5">
        <v>0</v>
      </c>
      <c r="S49" s="7" t="s">
        <v>367</v>
      </c>
      <c r="T49" s="10">
        <v>30</v>
      </c>
      <c r="U49" s="10">
        <v>0</v>
      </c>
    </row>
    <row r="50" spans="1:21" ht="28.5" x14ac:dyDescent="0.25">
      <c r="A50" s="20" t="s">
        <v>15</v>
      </c>
      <c r="B50" s="21" t="s">
        <v>41</v>
      </c>
      <c r="C50" s="46" t="s">
        <v>375</v>
      </c>
      <c r="D50" s="46" t="s">
        <v>375</v>
      </c>
      <c r="E50" s="22"/>
      <c r="F50" s="22"/>
      <c r="G50" s="22"/>
      <c r="H50" s="22"/>
      <c r="I50" s="22"/>
      <c r="J50" s="22"/>
      <c r="K50" s="22"/>
      <c r="L50" s="22"/>
      <c r="M50" s="22"/>
      <c r="N50" s="22"/>
      <c r="O50" s="22"/>
      <c r="P50" s="22"/>
      <c r="Q50" s="22"/>
      <c r="R50" s="22"/>
      <c r="S50" s="22"/>
      <c r="T50" s="22"/>
      <c r="U50" s="22"/>
    </row>
    <row r="51" spans="1:21" ht="42.75" x14ac:dyDescent="0.25">
      <c r="A51" s="20" t="s">
        <v>15</v>
      </c>
      <c r="B51" s="21" t="s">
        <v>42</v>
      </c>
      <c r="C51" s="46" t="s">
        <v>375</v>
      </c>
      <c r="D51" s="46" t="s">
        <v>375</v>
      </c>
      <c r="E51" s="22"/>
      <c r="F51" s="22"/>
      <c r="G51" s="22"/>
      <c r="H51" s="22"/>
      <c r="I51" s="22"/>
      <c r="J51" s="22"/>
      <c r="K51" s="22"/>
      <c r="L51" s="22"/>
      <c r="M51" s="22"/>
      <c r="N51" s="22"/>
      <c r="O51" s="22"/>
      <c r="P51" s="22"/>
      <c r="Q51" s="22"/>
      <c r="R51" s="22"/>
      <c r="S51" s="22"/>
      <c r="T51" s="22"/>
      <c r="U51" s="22"/>
    </row>
    <row r="52" spans="1:21" ht="42.75" x14ac:dyDescent="0.25">
      <c r="A52" s="20" t="s">
        <v>15</v>
      </c>
      <c r="B52" s="21" t="s">
        <v>43</v>
      </c>
      <c r="C52" s="46" t="s">
        <v>375</v>
      </c>
      <c r="D52" s="46" t="s">
        <v>375</v>
      </c>
      <c r="E52" s="22"/>
      <c r="F52" s="22"/>
      <c r="G52" s="22"/>
      <c r="H52" s="22"/>
      <c r="I52" s="22"/>
      <c r="J52" s="22"/>
      <c r="K52" s="22"/>
      <c r="L52" s="22"/>
      <c r="M52" s="22"/>
      <c r="N52" s="22"/>
      <c r="O52" s="22"/>
      <c r="P52" s="22"/>
      <c r="Q52" s="22"/>
      <c r="R52" s="22"/>
      <c r="S52" s="22"/>
      <c r="T52" s="22"/>
      <c r="U52" s="22"/>
    </row>
    <row r="53" spans="1:21" ht="78.75" customHeight="1" x14ac:dyDescent="0.25">
      <c r="A53" s="26" t="s">
        <v>44</v>
      </c>
      <c r="B53" s="27" t="s">
        <v>277</v>
      </c>
      <c r="C53" s="28"/>
      <c r="D53" s="28"/>
      <c r="E53" s="28"/>
      <c r="F53" s="28"/>
      <c r="G53" s="35">
        <f>G55+G56+G57+G58+G59+G60</f>
        <v>0</v>
      </c>
      <c r="H53" s="35">
        <f t="shared" ref="H53:R53" si="6">H55+H56+H57+H58+H59+H60</f>
        <v>0</v>
      </c>
      <c r="I53" s="35">
        <f t="shared" si="6"/>
        <v>0</v>
      </c>
      <c r="J53" s="35">
        <f t="shared" si="6"/>
        <v>0</v>
      </c>
      <c r="K53" s="35">
        <f t="shared" si="6"/>
        <v>0</v>
      </c>
      <c r="L53" s="35">
        <f t="shared" si="6"/>
        <v>0</v>
      </c>
      <c r="M53" s="35">
        <f t="shared" si="6"/>
        <v>0</v>
      </c>
      <c r="N53" s="35">
        <f t="shared" si="6"/>
        <v>0</v>
      </c>
      <c r="O53" s="35">
        <f t="shared" si="6"/>
        <v>0</v>
      </c>
      <c r="P53" s="35">
        <f t="shared" si="6"/>
        <v>0</v>
      </c>
      <c r="Q53" s="35">
        <f t="shared" si="6"/>
        <v>0</v>
      </c>
      <c r="R53" s="35">
        <f t="shared" si="6"/>
        <v>0</v>
      </c>
      <c r="S53" s="28"/>
      <c r="T53" s="28"/>
      <c r="U53" s="28"/>
    </row>
    <row r="54" spans="1:21" ht="15" customHeight="1" x14ac:dyDescent="0.25">
      <c r="A54" s="3" t="s">
        <v>44</v>
      </c>
      <c r="B54" s="6" t="s">
        <v>3</v>
      </c>
      <c r="C54" s="5"/>
      <c r="D54" s="5"/>
      <c r="E54" s="5"/>
      <c r="F54" s="5"/>
      <c r="G54" s="5"/>
      <c r="H54" s="5"/>
      <c r="I54" s="5"/>
      <c r="J54" s="5"/>
      <c r="K54" s="5"/>
      <c r="L54" s="5"/>
      <c r="M54" s="5"/>
      <c r="N54" s="5"/>
      <c r="O54" s="5"/>
      <c r="P54" s="5"/>
      <c r="Q54" s="5"/>
      <c r="R54" s="5"/>
      <c r="S54" s="5"/>
      <c r="T54" s="5"/>
      <c r="U54" s="5"/>
    </row>
    <row r="55" spans="1:21" ht="42.75" x14ac:dyDescent="0.25">
      <c r="A55" s="20" t="s">
        <v>44</v>
      </c>
      <c r="B55" s="21" t="s">
        <v>45</v>
      </c>
      <c r="C55" s="46" t="s">
        <v>375</v>
      </c>
      <c r="D55" s="46" t="s">
        <v>375</v>
      </c>
      <c r="E55" s="22"/>
      <c r="F55" s="22"/>
      <c r="G55" s="22"/>
      <c r="H55" s="22"/>
      <c r="I55" s="22"/>
      <c r="J55" s="22"/>
      <c r="K55" s="22"/>
      <c r="L55" s="22"/>
      <c r="M55" s="22"/>
      <c r="N55" s="22"/>
      <c r="O55" s="22"/>
      <c r="P55" s="22"/>
      <c r="Q55" s="22"/>
      <c r="R55" s="22"/>
      <c r="S55" s="22"/>
      <c r="T55" s="22"/>
      <c r="U55" s="22"/>
    </row>
    <row r="56" spans="1:21" ht="44.25" customHeight="1" x14ac:dyDescent="0.25">
      <c r="A56" s="20" t="s">
        <v>44</v>
      </c>
      <c r="B56" s="21" t="s">
        <v>46</v>
      </c>
      <c r="C56" s="46" t="s">
        <v>375</v>
      </c>
      <c r="D56" s="46" t="s">
        <v>375</v>
      </c>
      <c r="E56" s="22"/>
      <c r="F56" s="22"/>
      <c r="G56" s="22"/>
      <c r="H56" s="22"/>
      <c r="I56" s="22"/>
      <c r="J56" s="22"/>
      <c r="K56" s="22"/>
      <c r="L56" s="22"/>
      <c r="M56" s="22"/>
      <c r="N56" s="22"/>
      <c r="O56" s="22"/>
      <c r="P56" s="22"/>
      <c r="Q56" s="22"/>
      <c r="R56" s="22"/>
      <c r="S56" s="22"/>
      <c r="T56" s="22"/>
      <c r="U56" s="22"/>
    </row>
    <row r="57" spans="1:21" x14ac:dyDescent="0.25">
      <c r="A57" s="20" t="s">
        <v>44</v>
      </c>
      <c r="B57" s="21" t="s">
        <v>47</v>
      </c>
      <c r="C57" s="46" t="s">
        <v>375</v>
      </c>
      <c r="D57" s="46" t="s">
        <v>375</v>
      </c>
      <c r="E57" s="22"/>
      <c r="F57" s="22"/>
      <c r="G57" s="22"/>
      <c r="H57" s="22"/>
      <c r="I57" s="22"/>
      <c r="J57" s="22"/>
      <c r="K57" s="22"/>
      <c r="L57" s="22"/>
      <c r="M57" s="22"/>
      <c r="N57" s="22"/>
      <c r="O57" s="22"/>
      <c r="P57" s="22"/>
      <c r="Q57" s="22"/>
      <c r="R57" s="22"/>
      <c r="S57" s="22"/>
      <c r="T57" s="22"/>
      <c r="U57" s="22"/>
    </row>
    <row r="58" spans="1:21" ht="42.75" x14ac:dyDescent="0.25">
      <c r="A58" s="20" t="s">
        <v>44</v>
      </c>
      <c r="B58" s="21" t="s">
        <v>48</v>
      </c>
      <c r="C58" s="46" t="s">
        <v>375</v>
      </c>
      <c r="D58" s="46" t="s">
        <v>375</v>
      </c>
      <c r="E58" s="22"/>
      <c r="F58" s="22"/>
      <c r="G58" s="22"/>
      <c r="H58" s="22"/>
      <c r="I58" s="22"/>
      <c r="J58" s="22"/>
      <c r="K58" s="22"/>
      <c r="L58" s="22"/>
      <c r="M58" s="22"/>
      <c r="N58" s="22"/>
      <c r="O58" s="22"/>
      <c r="P58" s="22"/>
      <c r="Q58" s="22"/>
      <c r="R58" s="22"/>
      <c r="S58" s="22"/>
      <c r="T58" s="22"/>
      <c r="U58" s="22"/>
    </row>
    <row r="59" spans="1:21" ht="28.5" x14ac:dyDescent="0.25">
      <c r="A59" s="20" t="s">
        <v>44</v>
      </c>
      <c r="B59" s="21" t="s">
        <v>49</v>
      </c>
      <c r="C59" s="46" t="s">
        <v>375</v>
      </c>
      <c r="D59" s="46" t="s">
        <v>375</v>
      </c>
      <c r="E59" s="22"/>
      <c r="F59" s="22"/>
      <c r="G59" s="22"/>
      <c r="H59" s="22"/>
      <c r="I59" s="22"/>
      <c r="J59" s="22"/>
      <c r="K59" s="22"/>
      <c r="L59" s="22"/>
      <c r="M59" s="22"/>
      <c r="N59" s="22"/>
      <c r="O59" s="22"/>
      <c r="P59" s="22"/>
      <c r="Q59" s="22"/>
      <c r="R59" s="22"/>
      <c r="S59" s="22"/>
      <c r="T59" s="22"/>
      <c r="U59" s="22"/>
    </row>
    <row r="60" spans="1:21" ht="65.25" customHeight="1" x14ac:dyDescent="0.25">
      <c r="A60" s="20" t="s">
        <v>44</v>
      </c>
      <c r="B60" s="21" t="s">
        <v>50</v>
      </c>
      <c r="C60" s="46" t="s">
        <v>375</v>
      </c>
      <c r="D60" s="46" t="s">
        <v>375</v>
      </c>
      <c r="E60" s="22"/>
      <c r="F60" s="22"/>
      <c r="G60" s="22"/>
      <c r="H60" s="22"/>
      <c r="I60" s="22"/>
      <c r="J60" s="22"/>
      <c r="K60" s="22"/>
      <c r="L60" s="22"/>
      <c r="M60" s="22"/>
      <c r="N60" s="22"/>
      <c r="O60" s="22"/>
      <c r="P60" s="22"/>
      <c r="Q60" s="22"/>
      <c r="R60" s="22"/>
      <c r="S60" s="22"/>
      <c r="T60" s="22"/>
      <c r="U60" s="22"/>
    </row>
    <row r="61" spans="1:21" ht="112.5" customHeight="1" x14ac:dyDescent="0.25">
      <c r="A61" s="26" t="s">
        <v>51</v>
      </c>
      <c r="B61" s="27" t="s">
        <v>278</v>
      </c>
      <c r="C61" s="28"/>
      <c r="D61" s="28"/>
      <c r="E61" s="28"/>
      <c r="F61" s="28"/>
      <c r="G61" s="35">
        <f>G63+G67+G71+G72+G73</f>
        <v>15661.97</v>
      </c>
      <c r="H61" s="35">
        <f t="shared" ref="H61:R61" si="7">H63+H67+H71+H72+H73</f>
        <v>0</v>
      </c>
      <c r="I61" s="35">
        <f t="shared" si="7"/>
        <v>15578.4</v>
      </c>
      <c r="J61" s="35">
        <f t="shared" si="7"/>
        <v>83.57</v>
      </c>
      <c r="K61" s="35">
        <f t="shared" si="7"/>
        <v>15049.98</v>
      </c>
      <c r="L61" s="35">
        <f t="shared" si="7"/>
        <v>0</v>
      </c>
      <c r="M61" s="35">
        <f t="shared" si="7"/>
        <v>14966.41</v>
      </c>
      <c r="N61" s="35">
        <f t="shared" si="7"/>
        <v>83.57</v>
      </c>
      <c r="O61" s="35">
        <f t="shared" si="7"/>
        <v>15049.98</v>
      </c>
      <c r="P61" s="35">
        <f t="shared" si="7"/>
        <v>0</v>
      </c>
      <c r="Q61" s="35">
        <f t="shared" si="7"/>
        <v>14966.41</v>
      </c>
      <c r="R61" s="35">
        <f t="shared" si="7"/>
        <v>83.57</v>
      </c>
      <c r="S61" s="28"/>
      <c r="T61" s="28"/>
      <c r="U61" s="28"/>
    </row>
    <row r="62" spans="1:21" ht="15" customHeight="1" x14ac:dyDescent="0.25">
      <c r="A62" s="3" t="s">
        <v>51</v>
      </c>
      <c r="B62" s="6" t="s">
        <v>3</v>
      </c>
      <c r="C62" s="5"/>
      <c r="D62" s="5"/>
      <c r="E62" s="5"/>
      <c r="F62" s="5"/>
      <c r="G62" s="5"/>
      <c r="H62" s="5"/>
      <c r="I62" s="5"/>
      <c r="J62" s="5"/>
      <c r="K62" s="5"/>
      <c r="L62" s="5"/>
      <c r="M62" s="5"/>
      <c r="N62" s="5"/>
      <c r="O62" s="5"/>
      <c r="P62" s="5"/>
      <c r="Q62" s="5"/>
      <c r="R62" s="5"/>
      <c r="S62" s="5"/>
      <c r="T62" s="5"/>
      <c r="U62" s="5"/>
    </row>
    <row r="63" spans="1:21" ht="64.5" customHeight="1" x14ac:dyDescent="0.25">
      <c r="A63" s="20" t="s">
        <v>51</v>
      </c>
      <c r="B63" s="21" t="s">
        <v>52</v>
      </c>
      <c r="C63" s="22"/>
      <c r="D63" s="22"/>
      <c r="E63" s="22"/>
      <c r="F63" s="22"/>
      <c r="G63" s="29">
        <f>G65+G66</f>
        <v>6963.57</v>
      </c>
      <c r="H63" s="29">
        <f t="shared" ref="H63:R63" si="8">H65+H66</f>
        <v>0</v>
      </c>
      <c r="I63" s="29">
        <f t="shared" si="8"/>
        <v>6880</v>
      </c>
      <c r="J63" s="29">
        <f t="shared" si="8"/>
        <v>83.57</v>
      </c>
      <c r="K63" s="29">
        <f t="shared" si="8"/>
        <v>6963.57</v>
      </c>
      <c r="L63" s="29">
        <f t="shared" si="8"/>
        <v>0</v>
      </c>
      <c r="M63" s="29">
        <f t="shared" si="8"/>
        <v>6880</v>
      </c>
      <c r="N63" s="29">
        <f t="shared" si="8"/>
        <v>83.57</v>
      </c>
      <c r="O63" s="29">
        <f t="shared" si="8"/>
        <v>6963.57</v>
      </c>
      <c r="P63" s="29">
        <f t="shared" si="8"/>
        <v>0</v>
      </c>
      <c r="Q63" s="29">
        <f t="shared" si="8"/>
        <v>6880</v>
      </c>
      <c r="R63" s="29">
        <f t="shared" si="8"/>
        <v>83.57</v>
      </c>
      <c r="S63" s="22"/>
      <c r="T63" s="22"/>
      <c r="U63" s="22"/>
    </row>
    <row r="64" spans="1:21" ht="18" customHeight="1" x14ac:dyDescent="0.25">
      <c r="A64" s="3" t="s">
        <v>51</v>
      </c>
      <c r="B64" s="13" t="s">
        <v>5</v>
      </c>
      <c r="C64" s="5"/>
      <c r="D64" s="5"/>
      <c r="E64" s="5"/>
      <c r="F64" s="5"/>
      <c r="G64" s="5"/>
      <c r="H64" s="5"/>
      <c r="I64" s="5"/>
      <c r="J64" s="5"/>
      <c r="K64" s="5"/>
      <c r="L64" s="5"/>
      <c r="M64" s="5"/>
      <c r="N64" s="5"/>
      <c r="O64" s="5"/>
      <c r="P64" s="5"/>
      <c r="Q64" s="5"/>
      <c r="R64" s="5"/>
      <c r="S64" s="5"/>
      <c r="T64" s="5"/>
      <c r="U64" s="5"/>
    </row>
    <row r="65" spans="1:21" s="2" customFormat="1" ht="205.5" customHeight="1" x14ac:dyDescent="0.25">
      <c r="A65" s="3" t="s">
        <v>51</v>
      </c>
      <c r="B65" s="7" t="s">
        <v>53</v>
      </c>
      <c r="C65" s="10"/>
      <c r="D65" s="10" t="s">
        <v>299</v>
      </c>
      <c r="E65" s="13"/>
      <c r="F65" s="13" t="s">
        <v>361</v>
      </c>
      <c r="G65" s="10">
        <v>6963.57</v>
      </c>
      <c r="H65" s="10">
        <v>0</v>
      </c>
      <c r="I65" s="10">
        <v>6880</v>
      </c>
      <c r="J65" s="10">
        <v>83.57</v>
      </c>
      <c r="K65" s="10">
        <v>6963.57</v>
      </c>
      <c r="L65" s="10">
        <v>0</v>
      </c>
      <c r="M65" s="10">
        <v>6880</v>
      </c>
      <c r="N65" s="10">
        <v>83.57</v>
      </c>
      <c r="O65" s="10">
        <v>6963.57</v>
      </c>
      <c r="P65" s="10">
        <v>0</v>
      </c>
      <c r="Q65" s="10">
        <v>6880</v>
      </c>
      <c r="R65" s="10">
        <v>83.57</v>
      </c>
      <c r="S65" s="10"/>
      <c r="T65" s="10" t="s">
        <v>370</v>
      </c>
      <c r="U65" s="10" t="s">
        <v>370</v>
      </c>
    </row>
    <row r="66" spans="1:21" s="2" customFormat="1" ht="81" customHeight="1" x14ac:dyDescent="0.25">
      <c r="A66" s="3" t="s">
        <v>51</v>
      </c>
      <c r="B66" s="7" t="s">
        <v>54</v>
      </c>
      <c r="C66" s="44" t="s">
        <v>375</v>
      </c>
      <c r="D66" s="44" t="s">
        <v>375</v>
      </c>
      <c r="E66" s="10"/>
      <c r="F66" s="10"/>
      <c r="G66" s="10"/>
      <c r="H66" s="10"/>
      <c r="I66" s="10"/>
      <c r="J66" s="10"/>
      <c r="K66" s="10"/>
      <c r="L66" s="10"/>
      <c r="M66" s="10"/>
      <c r="N66" s="10"/>
      <c r="O66" s="10"/>
      <c r="P66" s="10"/>
      <c r="Q66" s="10"/>
      <c r="R66" s="10"/>
      <c r="S66" s="10"/>
      <c r="T66" s="10"/>
      <c r="U66" s="10"/>
    </row>
    <row r="67" spans="1:21" x14ac:dyDescent="0.25">
      <c r="A67" s="20" t="s">
        <v>51</v>
      </c>
      <c r="B67" s="24" t="s">
        <v>55</v>
      </c>
      <c r="C67" s="22"/>
      <c r="D67" s="22"/>
      <c r="E67" s="22"/>
      <c r="F67" s="22"/>
      <c r="G67" s="29">
        <f>G69+G70</f>
        <v>0</v>
      </c>
      <c r="H67" s="29">
        <f t="shared" ref="H67:R67" si="9">H69+H70</f>
        <v>0</v>
      </c>
      <c r="I67" s="29">
        <f t="shared" si="9"/>
        <v>0</v>
      </c>
      <c r="J67" s="29">
        <f t="shared" si="9"/>
        <v>0</v>
      </c>
      <c r="K67" s="29">
        <f t="shared" si="9"/>
        <v>0</v>
      </c>
      <c r="L67" s="29">
        <f t="shared" si="9"/>
        <v>0</v>
      </c>
      <c r="M67" s="29">
        <f t="shared" si="9"/>
        <v>0</v>
      </c>
      <c r="N67" s="29">
        <f t="shared" si="9"/>
        <v>0</v>
      </c>
      <c r="O67" s="29">
        <f t="shared" si="9"/>
        <v>0</v>
      </c>
      <c r="P67" s="29">
        <f t="shared" si="9"/>
        <v>0</v>
      </c>
      <c r="Q67" s="29">
        <f t="shared" si="9"/>
        <v>0</v>
      </c>
      <c r="R67" s="29">
        <f t="shared" si="9"/>
        <v>0</v>
      </c>
      <c r="S67" s="22"/>
      <c r="T67" s="22"/>
      <c r="U67" s="22"/>
    </row>
    <row r="68" spans="1:21" ht="21" customHeight="1" x14ac:dyDescent="0.25">
      <c r="A68" s="3" t="s">
        <v>51</v>
      </c>
      <c r="B68" s="13" t="s">
        <v>5</v>
      </c>
      <c r="C68" s="5"/>
      <c r="D68" s="5"/>
      <c r="E68" s="5"/>
      <c r="F68" s="5"/>
      <c r="G68" s="5"/>
      <c r="H68" s="5"/>
      <c r="I68" s="5"/>
      <c r="J68" s="5"/>
      <c r="K68" s="5"/>
      <c r="L68" s="5"/>
      <c r="M68" s="5"/>
      <c r="N68" s="5"/>
      <c r="O68" s="5"/>
      <c r="P68" s="5"/>
      <c r="Q68" s="5"/>
      <c r="R68" s="5"/>
      <c r="S68" s="5"/>
      <c r="T68" s="5"/>
      <c r="U68" s="5"/>
    </row>
    <row r="69" spans="1:21" s="2" customFormat="1" ht="99" customHeight="1" x14ac:dyDescent="0.25">
      <c r="A69" s="3" t="s">
        <v>51</v>
      </c>
      <c r="B69" s="7" t="s">
        <v>56</v>
      </c>
      <c r="C69" s="10" t="s">
        <v>377</v>
      </c>
      <c r="D69" s="10" t="s">
        <v>298</v>
      </c>
      <c r="E69" s="10"/>
      <c r="F69" s="10"/>
      <c r="G69" s="10"/>
      <c r="H69" s="10"/>
      <c r="I69" s="10"/>
      <c r="J69" s="10"/>
      <c r="K69" s="10"/>
      <c r="L69" s="10"/>
      <c r="M69" s="10"/>
      <c r="N69" s="10"/>
      <c r="O69" s="10"/>
      <c r="P69" s="10"/>
      <c r="Q69" s="10"/>
      <c r="R69" s="10"/>
      <c r="S69" s="10"/>
      <c r="T69" s="10"/>
      <c r="U69" s="10"/>
    </row>
    <row r="70" spans="1:21" s="2" customFormat="1" ht="45" x14ac:dyDescent="0.25">
      <c r="A70" s="3" t="s">
        <v>51</v>
      </c>
      <c r="B70" s="7" t="s">
        <v>57</v>
      </c>
      <c r="C70" s="10" t="s">
        <v>362</v>
      </c>
      <c r="D70" s="10" t="s">
        <v>298</v>
      </c>
      <c r="E70" s="10"/>
      <c r="F70" s="10"/>
      <c r="G70" s="10"/>
      <c r="H70" s="10"/>
      <c r="I70" s="10"/>
      <c r="J70" s="10"/>
      <c r="K70" s="10"/>
      <c r="L70" s="10"/>
      <c r="M70" s="10"/>
      <c r="N70" s="10"/>
      <c r="O70" s="10"/>
      <c r="P70" s="10"/>
      <c r="Q70" s="10"/>
      <c r="R70" s="10"/>
      <c r="S70" s="10"/>
      <c r="T70" s="10"/>
      <c r="U70" s="10"/>
    </row>
    <row r="71" spans="1:21" ht="28.5" x14ac:dyDescent="0.25">
      <c r="A71" s="20" t="s">
        <v>51</v>
      </c>
      <c r="B71" s="21" t="s">
        <v>58</v>
      </c>
      <c r="C71" s="22" t="s">
        <v>378</v>
      </c>
      <c r="D71" s="22" t="s">
        <v>298</v>
      </c>
      <c r="E71" s="22"/>
      <c r="F71" s="22"/>
      <c r="G71" s="22"/>
      <c r="H71" s="22"/>
      <c r="I71" s="22"/>
      <c r="J71" s="22"/>
      <c r="K71" s="22"/>
      <c r="L71" s="22"/>
      <c r="M71" s="22"/>
      <c r="N71" s="22"/>
      <c r="O71" s="22"/>
      <c r="P71" s="22"/>
      <c r="Q71" s="22"/>
      <c r="R71" s="22"/>
      <c r="S71" s="22"/>
      <c r="T71" s="22"/>
      <c r="U71" s="22"/>
    </row>
    <row r="72" spans="1:21" ht="42.75" x14ac:dyDescent="0.25">
      <c r="A72" s="20" t="s">
        <v>51</v>
      </c>
      <c r="B72" s="21" t="s">
        <v>59</v>
      </c>
      <c r="C72" s="41" t="s">
        <v>379</v>
      </c>
      <c r="D72" s="22" t="s">
        <v>298</v>
      </c>
      <c r="E72" s="22"/>
      <c r="F72" s="22"/>
      <c r="G72" s="22"/>
      <c r="H72" s="22"/>
      <c r="I72" s="22"/>
      <c r="J72" s="22"/>
      <c r="K72" s="22"/>
      <c r="L72" s="22"/>
      <c r="M72" s="22"/>
      <c r="N72" s="22"/>
      <c r="O72" s="22"/>
      <c r="P72" s="22"/>
      <c r="Q72" s="22"/>
      <c r="R72" s="22"/>
      <c r="S72" s="22"/>
      <c r="T72" s="22"/>
      <c r="U72" s="22"/>
    </row>
    <row r="73" spans="1:21" ht="178.5" x14ac:dyDescent="0.25">
      <c r="A73" s="20" t="s">
        <v>51</v>
      </c>
      <c r="B73" s="21" t="s">
        <v>60</v>
      </c>
      <c r="C73" s="22"/>
      <c r="D73" s="22" t="s">
        <v>299</v>
      </c>
      <c r="E73" s="41"/>
      <c r="F73" s="41" t="s">
        <v>363</v>
      </c>
      <c r="G73" s="22">
        <v>8698.4</v>
      </c>
      <c r="H73" s="22">
        <v>0</v>
      </c>
      <c r="I73" s="22">
        <v>8698.4</v>
      </c>
      <c r="J73" s="22">
        <v>0</v>
      </c>
      <c r="K73" s="22">
        <v>8086.41</v>
      </c>
      <c r="L73" s="22">
        <v>0</v>
      </c>
      <c r="M73" s="22">
        <v>8086.41</v>
      </c>
      <c r="N73" s="22">
        <v>0</v>
      </c>
      <c r="O73" s="22">
        <v>8086.41</v>
      </c>
      <c r="P73" s="22">
        <v>0</v>
      </c>
      <c r="Q73" s="22">
        <v>8086.41</v>
      </c>
      <c r="R73" s="22">
        <v>0</v>
      </c>
      <c r="S73" s="43" t="s">
        <v>364</v>
      </c>
      <c r="T73" s="43" t="s">
        <v>371</v>
      </c>
      <c r="U73" s="43" t="s">
        <v>372</v>
      </c>
    </row>
    <row r="74" spans="1:21" ht="114" customHeight="1" x14ac:dyDescent="0.25">
      <c r="A74" s="26" t="s">
        <v>61</v>
      </c>
      <c r="B74" s="27" t="s">
        <v>279</v>
      </c>
      <c r="C74" s="28"/>
      <c r="D74" s="28"/>
      <c r="E74" s="28"/>
      <c r="F74" s="28"/>
      <c r="G74" s="35">
        <f>G76+G82+G83</f>
        <v>1186.0999999999999</v>
      </c>
      <c r="H74" s="35">
        <f t="shared" ref="H74:R74" si="10">H76+H82+H83</f>
        <v>0</v>
      </c>
      <c r="I74" s="35">
        <f t="shared" si="10"/>
        <v>1186.0999999999999</v>
      </c>
      <c r="J74" s="35">
        <f t="shared" si="10"/>
        <v>0</v>
      </c>
      <c r="K74" s="35">
        <f t="shared" si="10"/>
        <v>866.2</v>
      </c>
      <c r="L74" s="35">
        <f t="shared" si="10"/>
        <v>0</v>
      </c>
      <c r="M74" s="35">
        <f t="shared" si="10"/>
        <v>866.2</v>
      </c>
      <c r="N74" s="35">
        <f t="shared" si="10"/>
        <v>0</v>
      </c>
      <c r="O74" s="35">
        <f t="shared" si="10"/>
        <v>866.2</v>
      </c>
      <c r="P74" s="35">
        <f t="shared" si="10"/>
        <v>0</v>
      </c>
      <c r="Q74" s="35">
        <f t="shared" si="10"/>
        <v>866.2</v>
      </c>
      <c r="R74" s="35">
        <f t="shared" si="10"/>
        <v>0</v>
      </c>
      <c r="S74" s="28"/>
      <c r="T74" s="28"/>
      <c r="U74" s="28"/>
    </row>
    <row r="75" spans="1:21" ht="15" customHeight="1" x14ac:dyDescent="0.25">
      <c r="A75" s="3" t="s">
        <v>61</v>
      </c>
      <c r="B75" s="6" t="s">
        <v>3</v>
      </c>
      <c r="C75" s="5"/>
      <c r="D75" s="5"/>
      <c r="E75" s="5"/>
      <c r="F75" s="5"/>
      <c r="G75" s="31"/>
      <c r="H75" s="31"/>
      <c r="I75" s="31"/>
      <c r="J75" s="31"/>
      <c r="K75" s="31"/>
      <c r="L75" s="31"/>
      <c r="M75" s="31"/>
      <c r="N75" s="31"/>
      <c r="O75" s="31"/>
      <c r="P75" s="31"/>
      <c r="Q75" s="31"/>
      <c r="R75" s="31"/>
      <c r="S75" s="5"/>
      <c r="T75" s="5"/>
      <c r="U75" s="5"/>
    </row>
    <row r="76" spans="1:21" ht="28.5" x14ac:dyDescent="0.25">
      <c r="A76" s="20" t="s">
        <v>61</v>
      </c>
      <c r="B76" s="21" t="s">
        <v>62</v>
      </c>
      <c r="C76" s="22"/>
      <c r="D76" s="22"/>
      <c r="E76" s="22"/>
      <c r="F76" s="22"/>
      <c r="G76" s="29">
        <f>G78+G79+G80+G81</f>
        <v>1186.0999999999999</v>
      </c>
      <c r="H76" s="29">
        <f t="shared" ref="H76:R76" si="11">H78+H79+H80+H81</f>
        <v>0</v>
      </c>
      <c r="I76" s="29">
        <f t="shared" si="11"/>
        <v>1186.0999999999999</v>
      </c>
      <c r="J76" s="29">
        <f t="shared" si="11"/>
        <v>0</v>
      </c>
      <c r="K76" s="29">
        <f t="shared" si="11"/>
        <v>866.2</v>
      </c>
      <c r="L76" s="29">
        <f t="shared" si="11"/>
        <v>0</v>
      </c>
      <c r="M76" s="29">
        <f t="shared" si="11"/>
        <v>866.2</v>
      </c>
      <c r="N76" s="29">
        <f t="shared" si="11"/>
        <v>0</v>
      </c>
      <c r="O76" s="29">
        <f t="shared" si="11"/>
        <v>866.2</v>
      </c>
      <c r="P76" s="29">
        <f t="shared" si="11"/>
        <v>0</v>
      </c>
      <c r="Q76" s="29">
        <f t="shared" si="11"/>
        <v>866.2</v>
      </c>
      <c r="R76" s="29">
        <f t="shared" si="11"/>
        <v>0</v>
      </c>
      <c r="S76" s="22"/>
      <c r="T76" s="22"/>
      <c r="U76" s="22"/>
    </row>
    <row r="77" spans="1:21" ht="17.25" customHeight="1" x14ac:dyDescent="0.25">
      <c r="A77" s="3" t="s">
        <v>61</v>
      </c>
      <c r="B77" s="13" t="s">
        <v>5</v>
      </c>
      <c r="C77" s="5"/>
      <c r="D77" s="5"/>
      <c r="E77" s="5"/>
      <c r="F77" s="5"/>
      <c r="G77" s="5"/>
      <c r="H77" s="5"/>
      <c r="I77" s="5"/>
      <c r="J77" s="5"/>
      <c r="K77" s="5"/>
      <c r="L77" s="5"/>
      <c r="M77" s="5"/>
      <c r="N77" s="5"/>
      <c r="O77" s="5"/>
      <c r="P77" s="5"/>
      <c r="Q77" s="5"/>
      <c r="R77" s="5"/>
      <c r="S77" s="5"/>
      <c r="T77" s="5"/>
      <c r="U77" s="5"/>
    </row>
    <row r="78" spans="1:21" ht="90" customHeight="1" x14ac:dyDescent="0.25">
      <c r="A78" s="3" t="s">
        <v>61</v>
      </c>
      <c r="B78" s="7" t="s">
        <v>63</v>
      </c>
      <c r="C78" s="5" t="s">
        <v>297</v>
      </c>
      <c r="D78" s="5" t="s">
        <v>298</v>
      </c>
      <c r="E78" s="5"/>
      <c r="F78" s="38"/>
      <c r="G78" s="5"/>
      <c r="H78" s="5"/>
      <c r="I78" s="5"/>
      <c r="J78" s="5"/>
      <c r="K78" s="5"/>
      <c r="L78" s="5"/>
      <c r="M78" s="5"/>
      <c r="N78" s="5"/>
      <c r="O78" s="5"/>
      <c r="P78" s="5"/>
      <c r="Q78" s="5"/>
      <c r="R78" s="5"/>
      <c r="S78" s="38"/>
      <c r="T78" s="39"/>
      <c r="U78" s="39"/>
    </row>
    <row r="79" spans="1:21" s="2" customFormat="1" ht="360" x14ac:dyDescent="0.25">
      <c r="A79" s="3" t="s">
        <v>61</v>
      </c>
      <c r="B79" s="7" t="s">
        <v>64</v>
      </c>
      <c r="C79" s="10"/>
      <c r="D79" s="10" t="s">
        <v>299</v>
      </c>
      <c r="E79" s="10"/>
      <c r="F79" s="38" t="s">
        <v>318</v>
      </c>
      <c r="G79" s="10">
        <v>1186.0999999999999</v>
      </c>
      <c r="H79" s="10">
        <v>0</v>
      </c>
      <c r="I79" s="10">
        <v>1186.0999999999999</v>
      </c>
      <c r="J79" s="10">
        <v>0</v>
      </c>
      <c r="K79" s="10">
        <v>866.2</v>
      </c>
      <c r="L79" s="10">
        <v>0</v>
      </c>
      <c r="M79" s="10">
        <v>866.2</v>
      </c>
      <c r="N79" s="10">
        <v>0</v>
      </c>
      <c r="O79" s="10">
        <v>866.2</v>
      </c>
      <c r="P79" s="10">
        <v>0</v>
      </c>
      <c r="Q79" s="10">
        <v>866.2</v>
      </c>
      <c r="R79" s="10">
        <v>0</v>
      </c>
      <c r="S79" s="38" t="s">
        <v>319</v>
      </c>
      <c r="T79" s="39" t="s">
        <v>320</v>
      </c>
      <c r="U79" s="39" t="s">
        <v>321</v>
      </c>
    </row>
    <row r="80" spans="1:21" ht="60" x14ac:dyDescent="0.25">
      <c r="A80" s="3" t="s">
        <v>61</v>
      </c>
      <c r="B80" s="7" t="s">
        <v>65</v>
      </c>
      <c r="C80" s="7" t="s">
        <v>322</v>
      </c>
      <c r="D80" s="5" t="s">
        <v>298</v>
      </c>
      <c r="E80" s="5"/>
      <c r="F80" s="5"/>
      <c r="G80" s="5"/>
      <c r="H80" s="5"/>
      <c r="I80" s="5"/>
      <c r="J80" s="5"/>
      <c r="K80" s="5"/>
      <c r="L80" s="5"/>
      <c r="M80" s="5"/>
      <c r="N80" s="5"/>
      <c r="O80" s="5"/>
      <c r="P80" s="5"/>
      <c r="Q80" s="5"/>
      <c r="R80" s="5"/>
      <c r="S80" s="5"/>
      <c r="T80" s="5"/>
      <c r="U80" s="5"/>
    </row>
    <row r="81" spans="1:21" ht="53.25" customHeight="1" x14ac:dyDescent="0.25">
      <c r="A81" s="3" t="s">
        <v>61</v>
      </c>
      <c r="B81" s="7" t="s">
        <v>66</v>
      </c>
      <c r="C81" s="5" t="s">
        <v>297</v>
      </c>
      <c r="D81" s="5" t="s">
        <v>298</v>
      </c>
      <c r="E81" s="5"/>
      <c r="F81" s="5"/>
      <c r="G81" s="5"/>
      <c r="H81" s="5"/>
      <c r="I81" s="5"/>
      <c r="J81" s="5"/>
      <c r="K81" s="5"/>
      <c r="L81" s="5"/>
      <c r="M81" s="5"/>
      <c r="N81" s="5"/>
      <c r="O81" s="5"/>
      <c r="P81" s="5"/>
      <c r="Q81" s="5"/>
      <c r="R81" s="5"/>
      <c r="S81" s="5"/>
      <c r="T81" s="5"/>
      <c r="U81" s="5"/>
    </row>
    <row r="82" spans="1:21" x14ac:dyDescent="0.25">
      <c r="A82" s="20" t="s">
        <v>61</v>
      </c>
      <c r="B82" s="24" t="s">
        <v>67</v>
      </c>
      <c r="C82" s="46" t="s">
        <v>375</v>
      </c>
      <c r="D82" s="46" t="s">
        <v>375</v>
      </c>
      <c r="E82" s="22"/>
      <c r="F82" s="22"/>
      <c r="G82" s="22"/>
      <c r="H82" s="22"/>
      <c r="I82" s="22"/>
      <c r="J82" s="22"/>
      <c r="K82" s="22"/>
      <c r="L82" s="22"/>
      <c r="M82" s="22"/>
      <c r="N82" s="22"/>
      <c r="O82" s="22"/>
      <c r="P82" s="22"/>
      <c r="Q82" s="22"/>
      <c r="R82" s="22"/>
      <c r="S82" s="22"/>
      <c r="T82" s="22"/>
      <c r="U82" s="22"/>
    </row>
    <row r="83" spans="1:21" ht="42.75" x14ac:dyDescent="0.25">
      <c r="A83" s="20" t="s">
        <v>61</v>
      </c>
      <c r="B83" s="21" t="s">
        <v>68</v>
      </c>
      <c r="C83" s="46" t="s">
        <v>375</v>
      </c>
      <c r="D83" s="46" t="s">
        <v>375</v>
      </c>
      <c r="E83" s="22"/>
      <c r="F83" s="22"/>
      <c r="G83" s="22"/>
      <c r="H83" s="22"/>
      <c r="I83" s="22"/>
      <c r="J83" s="22"/>
      <c r="K83" s="22"/>
      <c r="L83" s="22"/>
      <c r="M83" s="22"/>
      <c r="N83" s="22"/>
      <c r="O83" s="22"/>
      <c r="P83" s="22"/>
      <c r="Q83" s="22"/>
      <c r="R83" s="22"/>
      <c r="S83" s="22"/>
      <c r="T83" s="22"/>
      <c r="U83" s="22"/>
    </row>
    <row r="84" spans="1:21" ht="99.75" customHeight="1" x14ac:dyDescent="0.25">
      <c r="A84" s="26" t="s">
        <v>69</v>
      </c>
      <c r="B84" s="27" t="s">
        <v>280</v>
      </c>
      <c r="C84" s="28"/>
      <c r="D84" s="28"/>
      <c r="E84" s="28"/>
      <c r="F84" s="28"/>
      <c r="G84" s="35">
        <f>G86+G90+G93+G94+G99+G100+G101+G102</f>
        <v>6072.88</v>
      </c>
      <c r="H84" s="35">
        <f t="shared" ref="H84:R84" si="12">H86+H90+H93+H94+H99+H100+H101+H102</f>
        <v>0</v>
      </c>
      <c r="I84" s="35">
        <f t="shared" si="12"/>
        <v>6000</v>
      </c>
      <c r="J84" s="35">
        <f t="shared" si="12"/>
        <v>72.88</v>
      </c>
      <c r="K84" s="35">
        <f t="shared" si="12"/>
        <v>6072.88</v>
      </c>
      <c r="L84" s="35">
        <f t="shared" si="12"/>
        <v>0</v>
      </c>
      <c r="M84" s="35">
        <f t="shared" si="12"/>
        <v>6000</v>
      </c>
      <c r="N84" s="35">
        <f t="shared" si="12"/>
        <v>72.88</v>
      </c>
      <c r="O84" s="35">
        <f t="shared" si="12"/>
        <v>6072.88</v>
      </c>
      <c r="P84" s="35">
        <f t="shared" si="12"/>
        <v>0</v>
      </c>
      <c r="Q84" s="35">
        <f t="shared" si="12"/>
        <v>6000</v>
      </c>
      <c r="R84" s="35">
        <f t="shared" si="12"/>
        <v>72.88</v>
      </c>
      <c r="S84" s="28"/>
      <c r="T84" s="28"/>
      <c r="U84" s="28"/>
    </row>
    <row r="85" spans="1:21" ht="15" customHeight="1" x14ac:dyDescent="0.25">
      <c r="A85" s="3" t="s">
        <v>69</v>
      </c>
      <c r="B85" s="6" t="s">
        <v>3</v>
      </c>
      <c r="C85" s="5"/>
      <c r="D85" s="5"/>
      <c r="E85" s="5"/>
      <c r="F85" s="5"/>
      <c r="G85" s="31"/>
      <c r="H85" s="31"/>
      <c r="I85" s="31"/>
      <c r="J85" s="31"/>
      <c r="K85" s="31"/>
      <c r="L85" s="31"/>
      <c r="M85" s="31"/>
      <c r="N85" s="31"/>
      <c r="O85" s="31"/>
      <c r="P85" s="31"/>
      <c r="Q85" s="31"/>
      <c r="R85" s="31"/>
      <c r="S85" s="5"/>
      <c r="T85" s="5"/>
      <c r="U85" s="5"/>
    </row>
    <row r="86" spans="1:21" x14ac:dyDescent="0.25">
      <c r="A86" s="20" t="s">
        <v>69</v>
      </c>
      <c r="B86" s="21" t="s">
        <v>70</v>
      </c>
      <c r="C86" s="22"/>
      <c r="D86" s="22"/>
      <c r="E86" s="22"/>
      <c r="F86" s="22"/>
      <c r="G86" s="29">
        <f>G88+G89</f>
        <v>6072.88</v>
      </c>
      <c r="H86" s="29">
        <f t="shared" ref="H86:R86" si="13">H88+H89</f>
        <v>0</v>
      </c>
      <c r="I86" s="29">
        <f t="shared" si="13"/>
        <v>6000</v>
      </c>
      <c r="J86" s="29">
        <f t="shared" si="13"/>
        <v>72.88</v>
      </c>
      <c r="K86" s="29">
        <f t="shared" si="13"/>
        <v>6072.88</v>
      </c>
      <c r="L86" s="29">
        <f t="shared" si="13"/>
        <v>0</v>
      </c>
      <c r="M86" s="29">
        <f t="shared" si="13"/>
        <v>6000</v>
      </c>
      <c r="N86" s="29">
        <f t="shared" si="13"/>
        <v>72.88</v>
      </c>
      <c r="O86" s="29">
        <f t="shared" si="13"/>
        <v>6072.88</v>
      </c>
      <c r="P86" s="29">
        <f t="shared" si="13"/>
        <v>0</v>
      </c>
      <c r="Q86" s="29">
        <f t="shared" si="13"/>
        <v>6000</v>
      </c>
      <c r="R86" s="29">
        <f t="shared" si="13"/>
        <v>72.88</v>
      </c>
      <c r="S86" s="22"/>
      <c r="T86" s="22"/>
      <c r="U86" s="22"/>
    </row>
    <row r="87" spans="1:21" ht="18" customHeight="1" x14ac:dyDescent="0.25">
      <c r="A87" s="3" t="s">
        <v>69</v>
      </c>
      <c r="B87" s="13" t="s">
        <v>5</v>
      </c>
      <c r="C87" s="5"/>
      <c r="D87" s="5"/>
      <c r="E87" s="5"/>
      <c r="F87" s="5"/>
      <c r="G87" s="31"/>
      <c r="H87" s="31"/>
      <c r="I87" s="31"/>
      <c r="J87" s="31"/>
      <c r="K87" s="31"/>
      <c r="L87" s="31"/>
      <c r="M87" s="31"/>
      <c r="N87" s="31"/>
      <c r="O87" s="31"/>
      <c r="P87" s="31"/>
      <c r="Q87" s="31"/>
      <c r="R87" s="31"/>
      <c r="S87" s="5"/>
      <c r="T87" s="5"/>
      <c r="U87" s="5"/>
    </row>
    <row r="88" spans="1:21" ht="52.5" customHeight="1" x14ac:dyDescent="0.25">
      <c r="A88" s="3" t="s">
        <v>69</v>
      </c>
      <c r="B88" s="7" t="s">
        <v>71</v>
      </c>
      <c r="C88" s="5" t="s">
        <v>297</v>
      </c>
      <c r="D88" s="5" t="s">
        <v>298</v>
      </c>
      <c r="E88" s="5"/>
      <c r="F88" s="5"/>
      <c r="G88" s="31"/>
      <c r="H88" s="31"/>
      <c r="I88" s="31"/>
      <c r="J88" s="31"/>
      <c r="K88" s="31"/>
      <c r="L88" s="31"/>
      <c r="M88" s="31"/>
      <c r="N88" s="31"/>
      <c r="O88" s="31"/>
      <c r="P88" s="31"/>
      <c r="Q88" s="31"/>
      <c r="R88" s="31"/>
      <c r="S88" s="5"/>
      <c r="T88" s="5"/>
      <c r="U88" s="5"/>
    </row>
    <row r="89" spans="1:21" ht="81" customHeight="1" x14ac:dyDescent="0.25">
      <c r="A89" s="3" t="s">
        <v>69</v>
      </c>
      <c r="B89" s="7" t="s">
        <v>72</v>
      </c>
      <c r="C89" s="5"/>
      <c r="D89" s="5" t="s">
        <v>299</v>
      </c>
      <c r="E89" s="5"/>
      <c r="F89" s="7" t="s">
        <v>383</v>
      </c>
      <c r="G89" s="31">
        <v>6072.88</v>
      </c>
      <c r="H89" s="31">
        <v>0</v>
      </c>
      <c r="I89" s="31">
        <v>6000</v>
      </c>
      <c r="J89" s="31">
        <v>72.88</v>
      </c>
      <c r="K89" s="31">
        <v>6072.88</v>
      </c>
      <c r="L89" s="31">
        <v>0</v>
      </c>
      <c r="M89" s="31">
        <v>6000</v>
      </c>
      <c r="N89" s="31">
        <v>72.88</v>
      </c>
      <c r="O89" s="31">
        <v>6072.88</v>
      </c>
      <c r="P89" s="31">
        <v>0</v>
      </c>
      <c r="Q89" s="31">
        <v>6000</v>
      </c>
      <c r="R89" s="31">
        <v>72.88</v>
      </c>
      <c r="S89" s="38"/>
      <c r="T89" s="47" t="s">
        <v>384</v>
      </c>
      <c r="U89" s="47" t="s">
        <v>384</v>
      </c>
    </row>
    <row r="90" spans="1:21" ht="51" customHeight="1" x14ac:dyDescent="0.25">
      <c r="A90" s="20" t="s">
        <v>69</v>
      </c>
      <c r="B90" s="21" t="s">
        <v>73</v>
      </c>
      <c r="C90" s="22"/>
      <c r="D90" s="22"/>
      <c r="E90" s="22"/>
      <c r="F90" s="22"/>
      <c r="G90" s="29">
        <f>G92</f>
        <v>0</v>
      </c>
      <c r="H90" s="29">
        <f t="shared" ref="H90:R90" si="14">H92</f>
        <v>0</v>
      </c>
      <c r="I90" s="29">
        <f t="shared" si="14"/>
        <v>0</v>
      </c>
      <c r="J90" s="29">
        <f t="shared" si="14"/>
        <v>0</v>
      </c>
      <c r="K90" s="29">
        <f t="shared" si="14"/>
        <v>0</v>
      </c>
      <c r="L90" s="29">
        <f t="shared" si="14"/>
        <v>0</v>
      </c>
      <c r="M90" s="29">
        <f t="shared" si="14"/>
        <v>0</v>
      </c>
      <c r="N90" s="29">
        <f t="shared" si="14"/>
        <v>0</v>
      </c>
      <c r="O90" s="29">
        <f t="shared" si="14"/>
        <v>0</v>
      </c>
      <c r="P90" s="29">
        <f t="shared" si="14"/>
        <v>0</v>
      </c>
      <c r="Q90" s="29">
        <f t="shared" si="14"/>
        <v>0</v>
      </c>
      <c r="R90" s="29">
        <f t="shared" si="14"/>
        <v>0</v>
      </c>
      <c r="S90" s="22"/>
      <c r="T90" s="22"/>
      <c r="U90" s="22"/>
    </row>
    <row r="91" spans="1:21" ht="18.75" customHeight="1" x14ac:dyDescent="0.25">
      <c r="A91" s="3" t="s">
        <v>69</v>
      </c>
      <c r="B91" s="13" t="s">
        <v>5</v>
      </c>
      <c r="C91" s="5"/>
      <c r="D91" s="5"/>
      <c r="E91" s="5"/>
      <c r="F91" s="5"/>
      <c r="G91" s="31"/>
      <c r="H91" s="31"/>
      <c r="I91" s="31"/>
      <c r="J91" s="31"/>
      <c r="K91" s="31"/>
      <c r="L91" s="31"/>
      <c r="M91" s="31"/>
      <c r="N91" s="31"/>
      <c r="O91" s="31"/>
      <c r="P91" s="31"/>
      <c r="Q91" s="31"/>
      <c r="R91" s="31"/>
      <c r="S91" s="5"/>
      <c r="T91" s="5"/>
      <c r="U91" s="5"/>
    </row>
    <row r="92" spans="1:21" ht="70.5" customHeight="1" x14ac:dyDescent="0.25">
      <c r="A92" s="3" t="s">
        <v>69</v>
      </c>
      <c r="B92" s="7" t="s">
        <v>74</v>
      </c>
      <c r="C92" s="5" t="s">
        <v>362</v>
      </c>
      <c r="D92" s="5" t="s">
        <v>298</v>
      </c>
      <c r="E92" s="5"/>
      <c r="F92" s="5"/>
      <c r="G92" s="31"/>
      <c r="H92" s="31"/>
      <c r="I92" s="31"/>
      <c r="J92" s="31"/>
      <c r="K92" s="31"/>
      <c r="L92" s="31"/>
      <c r="M92" s="31"/>
      <c r="N92" s="31"/>
      <c r="O92" s="31"/>
      <c r="P92" s="31"/>
      <c r="Q92" s="31"/>
      <c r="R92" s="31"/>
      <c r="S92" s="5"/>
      <c r="T92" s="5"/>
      <c r="U92" s="5"/>
    </row>
    <row r="93" spans="1:21" ht="40.5" customHeight="1" x14ac:dyDescent="0.25">
      <c r="A93" s="20" t="s">
        <v>69</v>
      </c>
      <c r="B93" s="21" t="s">
        <v>75</v>
      </c>
      <c r="C93" s="22"/>
      <c r="D93" s="22"/>
      <c r="E93" s="22"/>
      <c r="F93" s="22"/>
      <c r="G93" s="29"/>
      <c r="H93" s="29"/>
      <c r="I93" s="29"/>
      <c r="J93" s="29"/>
      <c r="K93" s="29"/>
      <c r="L93" s="29"/>
      <c r="M93" s="29"/>
      <c r="N93" s="29"/>
      <c r="O93" s="29"/>
      <c r="P93" s="29"/>
      <c r="Q93" s="29"/>
      <c r="R93" s="29"/>
      <c r="S93" s="22"/>
      <c r="T93" s="22"/>
      <c r="U93" s="22"/>
    </row>
    <row r="94" spans="1:21" ht="40.5" customHeight="1" x14ac:dyDescent="0.25">
      <c r="A94" s="20" t="s">
        <v>69</v>
      </c>
      <c r="B94" s="21" t="s">
        <v>76</v>
      </c>
      <c r="C94" s="22"/>
      <c r="D94" s="22"/>
      <c r="E94" s="22"/>
      <c r="F94" s="22"/>
      <c r="G94" s="29">
        <f>G96+G97+G98</f>
        <v>0</v>
      </c>
      <c r="H94" s="29">
        <f t="shared" ref="H94:R94" si="15">H96+H97+H98</f>
        <v>0</v>
      </c>
      <c r="I94" s="29">
        <f t="shared" si="15"/>
        <v>0</v>
      </c>
      <c r="J94" s="29">
        <f t="shared" si="15"/>
        <v>0</v>
      </c>
      <c r="K94" s="29">
        <f t="shared" si="15"/>
        <v>0</v>
      </c>
      <c r="L94" s="29">
        <f t="shared" si="15"/>
        <v>0</v>
      </c>
      <c r="M94" s="29">
        <f t="shared" si="15"/>
        <v>0</v>
      </c>
      <c r="N94" s="29">
        <f t="shared" si="15"/>
        <v>0</v>
      </c>
      <c r="O94" s="29">
        <f t="shared" si="15"/>
        <v>0</v>
      </c>
      <c r="P94" s="29">
        <f t="shared" si="15"/>
        <v>0</v>
      </c>
      <c r="Q94" s="29">
        <f t="shared" si="15"/>
        <v>0</v>
      </c>
      <c r="R94" s="29">
        <f t="shared" si="15"/>
        <v>0</v>
      </c>
      <c r="S94" s="22"/>
      <c r="T94" s="22"/>
      <c r="U94" s="22"/>
    </row>
    <row r="95" spans="1:21" ht="18" customHeight="1" x14ac:dyDescent="0.25">
      <c r="A95" s="3" t="s">
        <v>69</v>
      </c>
      <c r="B95" s="13" t="s">
        <v>5</v>
      </c>
      <c r="C95" s="5"/>
      <c r="D95" s="5"/>
      <c r="E95" s="5"/>
      <c r="F95" s="5"/>
      <c r="G95" s="5"/>
      <c r="H95" s="5"/>
      <c r="I95" s="5"/>
      <c r="J95" s="5"/>
      <c r="K95" s="5"/>
      <c r="L95" s="5"/>
      <c r="M95" s="5"/>
      <c r="N95" s="5"/>
      <c r="O95" s="5"/>
      <c r="P95" s="5"/>
      <c r="Q95" s="5"/>
      <c r="R95" s="5"/>
      <c r="S95" s="5"/>
      <c r="T95" s="5"/>
      <c r="U95" s="5"/>
    </row>
    <row r="96" spans="1:21" ht="114.75" customHeight="1" x14ac:dyDescent="0.25">
      <c r="A96" s="3" t="s">
        <v>69</v>
      </c>
      <c r="B96" s="7" t="s">
        <v>77</v>
      </c>
      <c r="C96" s="44" t="s">
        <v>375</v>
      </c>
      <c r="D96" s="44" t="s">
        <v>375</v>
      </c>
      <c r="E96" s="5"/>
      <c r="F96" s="5"/>
      <c r="G96" s="5"/>
      <c r="H96" s="5"/>
      <c r="I96" s="5"/>
      <c r="J96" s="5"/>
      <c r="K96" s="5"/>
      <c r="L96" s="5"/>
      <c r="M96" s="5"/>
      <c r="N96" s="5"/>
      <c r="O96" s="5"/>
      <c r="P96" s="5"/>
      <c r="Q96" s="5"/>
      <c r="R96" s="5"/>
      <c r="S96" s="5"/>
      <c r="T96" s="5"/>
      <c r="U96" s="5"/>
    </row>
    <row r="97" spans="1:21" ht="81" customHeight="1" x14ac:dyDescent="0.25">
      <c r="A97" s="3" t="s">
        <v>69</v>
      </c>
      <c r="B97" s="7" t="s">
        <v>78</v>
      </c>
      <c r="C97" s="44" t="s">
        <v>375</v>
      </c>
      <c r="D97" s="44" t="s">
        <v>375</v>
      </c>
      <c r="E97" s="5"/>
      <c r="F97" s="5"/>
      <c r="G97" s="5"/>
      <c r="H97" s="5"/>
      <c r="I97" s="5"/>
      <c r="J97" s="5"/>
      <c r="K97" s="5"/>
      <c r="L97" s="5"/>
      <c r="M97" s="5"/>
      <c r="N97" s="5"/>
      <c r="O97" s="5"/>
      <c r="P97" s="5"/>
      <c r="Q97" s="5"/>
      <c r="R97" s="5"/>
      <c r="S97" s="5"/>
      <c r="T97" s="5"/>
      <c r="U97" s="5"/>
    </row>
    <row r="98" spans="1:21" ht="81" customHeight="1" x14ac:dyDescent="0.25">
      <c r="A98" s="3" t="s">
        <v>69</v>
      </c>
      <c r="B98" s="7" t="s">
        <v>79</v>
      </c>
      <c r="C98" s="44" t="s">
        <v>375</v>
      </c>
      <c r="D98" s="44" t="s">
        <v>375</v>
      </c>
      <c r="E98" s="5"/>
      <c r="F98" s="5"/>
      <c r="G98" s="5"/>
      <c r="H98" s="5"/>
      <c r="I98" s="5"/>
      <c r="J98" s="5"/>
      <c r="K98" s="5"/>
      <c r="L98" s="5"/>
      <c r="M98" s="5"/>
      <c r="N98" s="5"/>
      <c r="O98" s="5"/>
      <c r="P98" s="5"/>
      <c r="Q98" s="5"/>
      <c r="R98" s="5"/>
      <c r="S98" s="5"/>
      <c r="T98" s="5"/>
      <c r="U98" s="5"/>
    </row>
    <row r="99" spans="1:21" ht="49.5" customHeight="1" x14ac:dyDescent="0.25">
      <c r="A99" s="20" t="s">
        <v>69</v>
      </c>
      <c r="B99" s="21" t="s">
        <v>80</v>
      </c>
      <c r="C99" s="46" t="s">
        <v>375</v>
      </c>
      <c r="D99" s="46" t="s">
        <v>375</v>
      </c>
      <c r="E99" s="22"/>
      <c r="F99" s="22"/>
      <c r="G99" s="22"/>
      <c r="H99" s="22"/>
      <c r="I99" s="22"/>
      <c r="J99" s="22"/>
      <c r="K99" s="22"/>
      <c r="L99" s="22"/>
      <c r="M99" s="22"/>
      <c r="N99" s="22"/>
      <c r="O99" s="22"/>
      <c r="P99" s="22"/>
      <c r="Q99" s="22"/>
      <c r="R99" s="22"/>
      <c r="S99" s="22"/>
      <c r="T99" s="22"/>
      <c r="U99" s="22"/>
    </row>
    <row r="100" spans="1:21" ht="42.75" x14ac:dyDescent="0.25">
      <c r="A100" s="20" t="s">
        <v>69</v>
      </c>
      <c r="B100" s="21" t="s">
        <v>81</v>
      </c>
      <c r="C100" s="46" t="s">
        <v>375</v>
      </c>
      <c r="D100" s="46" t="s">
        <v>375</v>
      </c>
      <c r="E100" s="22"/>
      <c r="F100" s="22"/>
      <c r="G100" s="22"/>
      <c r="H100" s="22"/>
      <c r="I100" s="22"/>
      <c r="J100" s="22"/>
      <c r="K100" s="22"/>
      <c r="L100" s="22"/>
      <c r="M100" s="22"/>
      <c r="N100" s="22"/>
      <c r="O100" s="22"/>
      <c r="P100" s="22"/>
      <c r="Q100" s="22"/>
      <c r="R100" s="22"/>
      <c r="S100" s="22"/>
      <c r="T100" s="22"/>
      <c r="U100" s="22"/>
    </row>
    <row r="101" spans="1:21" ht="28.5" x14ac:dyDescent="0.25">
      <c r="A101" s="20" t="s">
        <v>69</v>
      </c>
      <c r="B101" s="21" t="s">
        <v>82</v>
      </c>
      <c r="C101" s="46" t="s">
        <v>375</v>
      </c>
      <c r="D101" s="46" t="s">
        <v>375</v>
      </c>
      <c r="E101" s="22"/>
      <c r="F101" s="22"/>
      <c r="G101" s="22"/>
      <c r="H101" s="22"/>
      <c r="I101" s="22"/>
      <c r="J101" s="22"/>
      <c r="K101" s="22"/>
      <c r="L101" s="22"/>
      <c r="M101" s="22"/>
      <c r="N101" s="22"/>
      <c r="O101" s="22"/>
      <c r="P101" s="22"/>
      <c r="Q101" s="22"/>
      <c r="R101" s="22"/>
      <c r="S101" s="22"/>
      <c r="T101" s="22"/>
      <c r="U101" s="22"/>
    </row>
    <row r="102" spans="1:21" ht="28.5" x14ac:dyDescent="0.25">
      <c r="A102" s="20" t="s">
        <v>69</v>
      </c>
      <c r="B102" s="21" t="s">
        <v>83</v>
      </c>
      <c r="C102" s="46" t="s">
        <v>375</v>
      </c>
      <c r="D102" s="46" t="s">
        <v>375</v>
      </c>
      <c r="E102" s="22"/>
      <c r="F102" s="22"/>
      <c r="G102" s="22"/>
      <c r="H102" s="22"/>
      <c r="I102" s="22"/>
      <c r="J102" s="22"/>
      <c r="K102" s="22"/>
      <c r="L102" s="22"/>
      <c r="M102" s="22"/>
      <c r="N102" s="22"/>
      <c r="O102" s="22"/>
      <c r="P102" s="22"/>
      <c r="Q102" s="22"/>
      <c r="R102" s="22"/>
      <c r="S102" s="22"/>
      <c r="T102" s="22"/>
      <c r="U102" s="22"/>
    </row>
    <row r="103" spans="1:21" ht="85.5" customHeight="1" x14ac:dyDescent="0.25">
      <c r="A103" s="23" t="s">
        <v>84</v>
      </c>
      <c r="B103" s="27" t="s">
        <v>281</v>
      </c>
      <c r="C103" s="28"/>
      <c r="D103" s="28"/>
      <c r="E103" s="28"/>
      <c r="F103" s="28"/>
      <c r="G103" s="35">
        <f>G105+G106</f>
        <v>0</v>
      </c>
      <c r="H103" s="35">
        <f t="shared" ref="H103:R103" si="16">H105+H106</f>
        <v>0</v>
      </c>
      <c r="I103" s="35">
        <f t="shared" si="16"/>
        <v>0</v>
      </c>
      <c r="J103" s="35">
        <f t="shared" si="16"/>
        <v>0</v>
      </c>
      <c r="K103" s="35">
        <f t="shared" si="16"/>
        <v>0</v>
      </c>
      <c r="L103" s="35">
        <f t="shared" si="16"/>
        <v>0</v>
      </c>
      <c r="M103" s="35">
        <f t="shared" si="16"/>
        <v>0</v>
      </c>
      <c r="N103" s="35">
        <f t="shared" si="16"/>
        <v>0</v>
      </c>
      <c r="O103" s="35">
        <f t="shared" si="16"/>
        <v>0</v>
      </c>
      <c r="P103" s="35">
        <f t="shared" si="16"/>
        <v>0</v>
      </c>
      <c r="Q103" s="35">
        <f t="shared" si="16"/>
        <v>0</v>
      </c>
      <c r="R103" s="35">
        <f t="shared" si="16"/>
        <v>0</v>
      </c>
      <c r="S103" s="28"/>
      <c r="T103" s="28"/>
      <c r="U103" s="28"/>
    </row>
    <row r="104" spans="1:21" ht="15" customHeight="1" x14ac:dyDescent="0.25">
      <c r="A104" s="3" t="s">
        <v>84</v>
      </c>
      <c r="B104" s="6" t="s">
        <v>3</v>
      </c>
      <c r="C104" s="5"/>
      <c r="D104" s="5"/>
      <c r="E104" s="5"/>
      <c r="F104" s="5"/>
      <c r="G104" s="5"/>
      <c r="H104" s="5"/>
      <c r="I104" s="5"/>
      <c r="J104" s="5"/>
      <c r="K104" s="5"/>
      <c r="L104" s="5"/>
      <c r="M104" s="5"/>
      <c r="N104" s="5"/>
      <c r="O104" s="5"/>
      <c r="P104" s="5"/>
      <c r="Q104" s="5"/>
      <c r="R104" s="5"/>
      <c r="S104" s="5"/>
      <c r="T104" s="5"/>
      <c r="U104" s="5"/>
    </row>
    <row r="105" spans="1:21" ht="33" customHeight="1" x14ac:dyDescent="0.25">
      <c r="A105" s="20" t="s">
        <v>84</v>
      </c>
      <c r="B105" s="21" t="s">
        <v>85</v>
      </c>
      <c r="C105" s="46" t="s">
        <v>375</v>
      </c>
      <c r="D105" s="46" t="s">
        <v>375</v>
      </c>
      <c r="E105" s="22"/>
      <c r="F105" s="22"/>
      <c r="G105" s="22"/>
      <c r="H105" s="22"/>
      <c r="I105" s="22"/>
      <c r="J105" s="22"/>
      <c r="K105" s="22"/>
      <c r="L105" s="22"/>
      <c r="M105" s="22"/>
      <c r="N105" s="22"/>
      <c r="O105" s="22"/>
      <c r="P105" s="22"/>
      <c r="Q105" s="22"/>
      <c r="R105" s="22"/>
      <c r="S105" s="22"/>
      <c r="T105" s="22"/>
      <c r="U105" s="22"/>
    </row>
    <row r="106" spans="1:21" ht="42.75" x14ac:dyDescent="0.25">
      <c r="A106" s="20" t="s">
        <v>84</v>
      </c>
      <c r="B106" s="21" t="s">
        <v>86</v>
      </c>
      <c r="C106" s="46" t="s">
        <v>375</v>
      </c>
      <c r="D106" s="46" t="s">
        <v>375</v>
      </c>
      <c r="E106" s="22"/>
      <c r="F106" s="22"/>
      <c r="G106" s="22"/>
      <c r="H106" s="22"/>
      <c r="I106" s="22"/>
      <c r="J106" s="22"/>
      <c r="K106" s="22"/>
      <c r="L106" s="22"/>
      <c r="M106" s="22"/>
      <c r="N106" s="22"/>
      <c r="O106" s="22"/>
      <c r="P106" s="22"/>
      <c r="Q106" s="22"/>
      <c r="R106" s="22"/>
      <c r="S106" s="22"/>
      <c r="T106" s="22"/>
      <c r="U106" s="22"/>
    </row>
    <row r="107" spans="1:21" ht="87" customHeight="1" x14ac:dyDescent="0.25">
      <c r="A107" s="26" t="s">
        <v>87</v>
      </c>
      <c r="B107" s="27" t="s">
        <v>282</v>
      </c>
      <c r="C107" s="28"/>
      <c r="D107" s="28"/>
      <c r="E107" s="28"/>
      <c r="F107" s="28"/>
      <c r="G107" s="35">
        <f>G109+G116+G119+G125+G138</f>
        <v>3936.4300000000003</v>
      </c>
      <c r="H107" s="35">
        <f t="shared" ref="H107:R107" si="17">H109+H116+H119+H125+H138</f>
        <v>2380.65</v>
      </c>
      <c r="I107" s="35">
        <f t="shared" si="17"/>
        <v>1253.75</v>
      </c>
      <c r="J107" s="35">
        <f t="shared" si="17"/>
        <v>302.03000000000003</v>
      </c>
      <c r="K107" s="35">
        <f t="shared" si="17"/>
        <v>3936.4300000000003</v>
      </c>
      <c r="L107" s="35">
        <f t="shared" si="17"/>
        <v>2380.65</v>
      </c>
      <c r="M107" s="35">
        <f t="shared" si="17"/>
        <v>1253.75</v>
      </c>
      <c r="N107" s="35">
        <f t="shared" si="17"/>
        <v>302.03000000000003</v>
      </c>
      <c r="O107" s="35">
        <f t="shared" si="17"/>
        <v>3936.4300000000003</v>
      </c>
      <c r="P107" s="35">
        <f t="shared" si="17"/>
        <v>2380.65</v>
      </c>
      <c r="Q107" s="35">
        <f t="shared" si="17"/>
        <v>1253.75</v>
      </c>
      <c r="R107" s="35">
        <f t="shared" si="17"/>
        <v>302.03000000000003</v>
      </c>
      <c r="S107" s="28"/>
      <c r="T107" s="28"/>
      <c r="U107" s="28"/>
    </row>
    <row r="108" spans="1:21" x14ac:dyDescent="0.25">
      <c r="A108" s="3" t="s">
        <v>87</v>
      </c>
      <c r="B108" s="6" t="s">
        <v>3</v>
      </c>
      <c r="C108" s="5"/>
      <c r="D108" s="5"/>
      <c r="E108" s="5"/>
      <c r="F108" s="5"/>
      <c r="G108" s="31"/>
      <c r="H108" s="31"/>
      <c r="I108" s="31"/>
      <c r="J108" s="31"/>
      <c r="K108" s="31"/>
      <c r="L108" s="31"/>
      <c r="M108" s="31"/>
      <c r="N108" s="31"/>
      <c r="O108" s="31"/>
      <c r="P108" s="31"/>
      <c r="Q108" s="31"/>
      <c r="R108" s="31"/>
      <c r="S108" s="5"/>
      <c r="T108" s="5"/>
      <c r="U108" s="5"/>
    </row>
    <row r="109" spans="1:21" ht="21.75" customHeight="1" x14ac:dyDescent="0.25">
      <c r="A109" s="20" t="s">
        <v>87</v>
      </c>
      <c r="B109" s="21" t="s">
        <v>88</v>
      </c>
      <c r="C109" s="22"/>
      <c r="D109" s="22"/>
      <c r="E109" s="22"/>
      <c r="F109" s="22"/>
      <c r="G109" s="29">
        <f>G111+G112+G113+G114+G115</f>
        <v>0</v>
      </c>
      <c r="H109" s="29">
        <f t="shared" ref="H109:R109" si="18">H111+H112+H113+H114+H115</f>
        <v>0</v>
      </c>
      <c r="I109" s="29">
        <f t="shared" si="18"/>
        <v>0</v>
      </c>
      <c r="J109" s="29">
        <f t="shared" si="18"/>
        <v>0</v>
      </c>
      <c r="K109" s="29">
        <f t="shared" si="18"/>
        <v>0</v>
      </c>
      <c r="L109" s="29">
        <f t="shared" si="18"/>
        <v>0</v>
      </c>
      <c r="M109" s="29">
        <f t="shared" si="18"/>
        <v>0</v>
      </c>
      <c r="N109" s="29">
        <f t="shared" si="18"/>
        <v>0</v>
      </c>
      <c r="O109" s="29">
        <f t="shared" si="18"/>
        <v>0</v>
      </c>
      <c r="P109" s="29">
        <f t="shared" si="18"/>
        <v>0</v>
      </c>
      <c r="Q109" s="29">
        <f t="shared" si="18"/>
        <v>0</v>
      </c>
      <c r="R109" s="29">
        <f t="shared" si="18"/>
        <v>0</v>
      </c>
      <c r="S109" s="22"/>
      <c r="T109" s="22"/>
      <c r="U109" s="22"/>
    </row>
    <row r="110" spans="1:21" ht="20.25" customHeight="1" x14ac:dyDescent="0.25">
      <c r="A110" s="3" t="s">
        <v>87</v>
      </c>
      <c r="B110" s="13" t="s">
        <v>5</v>
      </c>
      <c r="C110" s="5"/>
      <c r="D110" s="5"/>
      <c r="E110" s="5"/>
      <c r="F110" s="5"/>
      <c r="G110" s="31"/>
      <c r="H110" s="31"/>
      <c r="I110" s="31"/>
      <c r="J110" s="31"/>
      <c r="K110" s="31"/>
      <c r="L110" s="31"/>
      <c r="M110" s="31"/>
      <c r="N110" s="31"/>
      <c r="O110" s="31"/>
      <c r="P110" s="31"/>
      <c r="Q110" s="31"/>
      <c r="R110" s="31"/>
      <c r="S110" s="5"/>
      <c r="T110" s="5"/>
      <c r="U110" s="5"/>
    </row>
    <row r="111" spans="1:21" ht="66" customHeight="1" x14ac:dyDescent="0.25">
      <c r="A111" s="3" t="s">
        <v>87</v>
      </c>
      <c r="B111" s="7" t="s">
        <v>89</v>
      </c>
      <c r="C111" s="44" t="s">
        <v>375</v>
      </c>
      <c r="D111" s="44" t="s">
        <v>375</v>
      </c>
      <c r="E111" s="5"/>
      <c r="F111" s="5"/>
      <c r="G111" s="31"/>
      <c r="H111" s="31"/>
      <c r="I111" s="31"/>
      <c r="J111" s="31"/>
      <c r="K111" s="31"/>
      <c r="L111" s="31"/>
      <c r="M111" s="31"/>
      <c r="N111" s="31"/>
      <c r="O111" s="31"/>
      <c r="P111" s="31"/>
      <c r="Q111" s="31"/>
      <c r="R111" s="31"/>
      <c r="S111" s="5"/>
      <c r="T111" s="5"/>
      <c r="U111" s="5"/>
    </row>
    <row r="112" spans="1:21" ht="115.5" customHeight="1" x14ac:dyDescent="0.25">
      <c r="A112" s="3" t="s">
        <v>87</v>
      </c>
      <c r="B112" s="7" t="s">
        <v>90</v>
      </c>
      <c r="C112" s="5" t="s">
        <v>297</v>
      </c>
      <c r="D112" s="5" t="s">
        <v>298</v>
      </c>
      <c r="E112" s="5"/>
      <c r="F112" s="5"/>
      <c r="G112" s="31"/>
      <c r="H112" s="31"/>
      <c r="I112" s="31"/>
      <c r="J112" s="31"/>
      <c r="K112" s="31"/>
      <c r="L112" s="31"/>
      <c r="M112" s="31"/>
      <c r="N112" s="31"/>
      <c r="O112" s="31"/>
      <c r="P112" s="31"/>
      <c r="Q112" s="31"/>
      <c r="R112" s="31"/>
      <c r="S112" s="5"/>
      <c r="T112" s="5"/>
      <c r="U112" s="5"/>
    </row>
    <row r="113" spans="1:21" ht="87" customHeight="1" x14ac:dyDescent="0.25">
      <c r="A113" s="3" t="s">
        <v>87</v>
      </c>
      <c r="B113" s="7" t="s">
        <v>91</v>
      </c>
      <c r="C113" s="44" t="s">
        <v>375</v>
      </c>
      <c r="D113" s="44" t="s">
        <v>375</v>
      </c>
      <c r="E113" s="5"/>
      <c r="F113" s="5"/>
      <c r="G113" s="31"/>
      <c r="H113" s="31"/>
      <c r="I113" s="31"/>
      <c r="J113" s="31"/>
      <c r="K113" s="31"/>
      <c r="L113" s="31"/>
      <c r="M113" s="31"/>
      <c r="N113" s="31"/>
      <c r="O113" s="31"/>
      <c r="P113" s="31"/>
      <c r="Q113" s="31"/>
      <c r="R113" s="31"/>
      <c r="S113" s="5"/>
      <c r="T113" s="5"/>
      <c r="U113" s="5"/>
    </row>
    <row r="114" spans="1:21" ht="125.25" customHeight="1" x14ac:dyDescent="0.25">
      <c r="A114" s="3" t="s">
        <v>87</v>
      </c>
      <c r="B114" s="7" t="s">
        <v>92</v>
      </c>
      <c r="C114" s="44" t="s">
        <v>375</v>
      </c>
      <c r="D114" s="44" t="s">
        <v>375</v>
      </c>
      <c r="E114" s="5"/>
      <c r="F114" s="5"/>
      <c r="G114" s="31"/>
      <c r="H114" s="31"/>
      <c r="I114" s="31"/>
      <c r="J114" s="31"/>
      <c r="K114" s="31"/>
      <c r="L114" s="31"/>
      <c r="M114" s="31"/>
      <c r="N114" s="31"/>
      <c r="O114" s="31"/>
      <c r="P114" s="31"/>
      <c r="Q114" s="31"/>
      <c r="R114" s="31"/>
      <c r="S114" s="5"/>
      <c r="T114" s="5"/>
      <c r="U114" s="5"/>
    </row>
    <row r="115" spans="1:21" s="2" customFormat="1" ht="75" x14ac:dyDescent="0.25">
      <c r="A115" s="3" t="s">
        <v>87</v>
      </c>
      <c r="B115" s="7" t="s">
        <v>93</v>
      </c>
      <c r="C115" s="7" t="s">
        <v>369</v>
      </c>
      <c r="D115" s="10" t="s">
        <v>298</v>
      </c>
      <c r="E115" s="10"/>
      <c r="F115" s="10"/>
      <c r="G115" s="30"/>
      <c r="H115" s="30"/>
      <c r="I115" s="30"/>
      <c r="J115" s="30"/>
      <c r="K115" s="30"/>
      <c r="L115" s="30"/>
      <c r="M115" s="30"/>
      <c r="N115" s="30"/>
      <c r="O115" s="30"/>
      <c r="P115" s="30"/>
      <c r="Q115" s="30"/>
      <c r="R115" s="30"/>
      <c r="S115" s="10"/>
      <c r="T115" s="10"/>
      <c r="U115" s="10"/>
    </row>
    <row r="116" spans="1:21" x14ac:dyDescent="0.25">
      <c r="A116" s="20" t="s">
        <v>87</v>
      </c>
      <c r="B116" s="21" t="s">
        <v>94</v>
      </c>
      <c r="C116" s="22"/>
      <c r="D116" s="22"/>
      <c r="E116" s="22"/>
      <c r="F116" s="22"/>
      <c r="G116" s="29">
        <f>G118</f>
        <v>38.5</v>
      </c>
      <c r="H116" s="29">
        <f t="shared" ref="H116:R116" si="19">H118</f>
        <v>0</v>
      </c>
      <c r="I116" s="29">
        <f t="shared" si="19"/>
        <v>38.5</v>
      </c>
      <c r="J116" s="29">
        <f t="shared" si="19"/>
        <v>0</v>
      </c>
      <c r="K116" s="29">
        <f t="shared" si="19"/>
        <v>38.5</v>
      </c>
      <c r="L116" s="29">
        <f t="shared" si="19"/>
        <v>0</v>
      </c>
      <c r="M116" s="29">
        <f t="shared" si="19"/>
        <v>38.5</v>
      </c>
      <c r="N116" s="29">
        <f t="shared" si="19"/>
        <v>0</v>
      </c>
      <c r="O116" s="29">
        <f t="shared" si="19"/>
        <v>38.5</v>
      </c>
      <c r="P116" s="29">
        <f t="shared" si="19"/>
        <v>0</v>
      </c>
      <c r="Q116" s="29">
        <f t="shared" si="19"/>
        <v>38.5</v>
      </c>
      <c r="R116" s="29">
        <f t="shared" si="19"/>
        <v>0</v>
      </c>
      <c r="S116" s="22"/>
      <c r="T116" s="22"/>
      <c r="U116" s="22"/>
    </row>
    <row r="117" spans="1:21" ht="18.75" customHeight="1" x14ac:dyDescent="0.25">
      <c r="A117" s="3" t="s">
        <v>87</v>
      </c>
      <c r="B117" s="13" t="s">
        <v>5</v>
      </c>
      <c r="C117" s="5"/>
      <c r="D117" s="5"/>
      <c r="E117" s="5"/>
      <c r="F117" s="5"/>
      <c r="G117" s="31"/>
      <c r="H117" s="31"/>
      <c r="I117" s="31"/>
      <c r="J117" s="31"/>
      <c r="K117" s="31"/>
      <c r="L117" s="31"/>
      <c r="M117" s="31"/>
      <c r="N117" s="31"/>
      <c r="O117" s="31"/>
      <c r="P117" s="31"/>
      <c r="Q117" s="31"/>
      <c r="R117" s="31"/>
      <c r="S117" s="5"/>
      <c r="T117" s="5"/>
      <c r="U117" s="5"/>
    </row>
    <row r="118" spans="1:21" ht="70.5" customHeight="1" x14ac:dyDescent="0.25">
      <c r="A118" s="3" t="s">
        <v>87</v>
      </c>
      <c r="B118" s="7" t="s">
        <v>95</v>
      </c>
      <c r="C118" s="5"/>
      <c r="D118" s="5" t="s">
        <v>299</v>
      </c>
      <c r="E118" s="5"/>
      <c r="F118" s="38" t="s">
        <v>376</v>
      </c>
      <c r="G118" s="31">
        <v>38.5</v>
      </c>
      <c r="H118" s="31">
        <v>0</v>
      </c>
      <c r="I118" s="31">
        <v>38.5</v>
      </c>
      <c r="J118" s="31">
        <v>0</v>
      </c>
      <c r="K118" s="31">
        <v>38.5</v>
      </c>
      <c r="L118" s="31">
        <v>0</v>
      </c>
      <c r="M118" s="31">
        <v>38.5</v>
      </c>
      <c r="N118" s="31">
        <v>0</v>
      </c>
      <c r="O118" s="31">
        <v>38.5</v>
      </c>
      <c r="P118" s="31">
        <v>0</v>
      </c>
      <c r="Q118" s="31">
        <v>38.5</v>
      </c>
      <c r="R118" s="31">
        <v>0</v>
      </c>
      <c r="S118" s="5"/>
      <c r="T118" s="5">
        <v>100</v>
      </c>
      <c r="U118" s="5">
        <v>100</v>
      </c>
    </row>
    <row r="119" spans="1:21" ht="28.5" x14ac:dyDescent="0.25">
      <c r="A119" s="20" t="s">
        <v>87</v>
      </c>
      <c r="B119" s="21" t="s">
        <v>96</v>
      </c>
      <c r="C119" s="22"/>
      <c r="D119" s="22"/>
      <c r="E119" s="22"/>
      <c r="F119" s="22"/>
      <c r="G119" s="29">
        <f>G121+G122+G123+G124</f>
        <v>0</v>
      </c>
      <c r="H119" s="29">
        <f t="shared" ref="H119:R119" si="20">H121+H122+H123+H124</f>
        <v>0</v>
      </c>
      <c r="I119" s="29">
        <f t="shared" si="20"/>
        <v>0</v>
      </c>
      <c r="J119" s="29">
        <f t="shared" si="20"/>
        <v>0</v>
      </c>
      <c r="K119" s="29">
        <f t="shared" si="20"/>
        <v>0</v>
      </c>
      <c r="L119" s="29">
        <f t="shared" si="20"/>
        <v>0</v>
      </c>
      <c r="M119" s="29">
        <f t="shared" si="20"/>
        <v>0</v>
      </c>
      <c r="N119" s="29">
        <f t="shared" si="20"/>
        <v>0</v>
      </c>
      <c r="O119" s="29">
        <f t="shared" si="20"/>
        <v>0</v>
      </c>
      <c r="P119" s="29">
        <f t="shared" si="20"/>
        <v>0</v>
      </c>
      <c r="Q119" s="29">
        <f t="shared" si="20"/>
        <v>0</v>
      </c>
      <c r="R119" s="29">
        <f t="shared" si="20"/>
        <v>0</v>
      </c>
      <c r="S119" s="22"/>
      <c r="T119" s="22"/>
      <c r="U119" s="22"/>
    </row>
    <row r="120" spans="1:21" ht="19.5" customHeight="1" x14ac:dyDescent="0.25">
      <c r="A120" s="3" t="s">
        <v>87</v>
      </c>
      <c r="B120" s="13" t="s">
        <v>5</v>
      </c>
      <c r="C120" s="5"/>
      <c r="D120" s="5"/>
      <c r="E120" s="5"/>
      <c r="F120" s="5"/>
      <c r="G120" s="31"/>
      <c r="H120" s="31"/>
      <c r="I120" s="31"/>
      <c r="J120" s="31"/>
      <c r="K120" s="31"/>
      <c r="L120" s="31"/>
      <c r="M120" s="31"/>
      <c r="N120" s="31"/>
      <c r="O120" s="31"/>
      <c r="P120" s="31"/>
      <c r="Q120" s="31"/>
      <c r="R120" s="31"/>
      <c r="S120" s="5"/>
      <c r="T120" s="5"/>
      <c r="U120" s="5"/>
    </row>
    <row r="121" spans="1:21" ht="116.25" customHeight="1" x14ac:dyDescent="0.25">
      <c r="A121" s="3" t="s">
        <v>87</v>
      </c>
      <c r="B121" s="7" t="s">
        <v>97</v>
      </c>
      <c r="C121" s="7" t="s">
        <v>342</v>
      </c>
      <c r="D121" s="5" t="s">
        <v>298</v>
      </c>
      <c r="E121" s="5"/>
      <c r="F121" s="5"/>
      <c r="G121" s="31"/>
      <c r="H121" s="31"/>
      <c r="I121" s="31"/>
      <c r="J121" s="31"/>
      <c r="K121" s="31"/>
      <c r="L121" s="31"/>
      <c r="M121" s="31"/>
      <c r="N121" s="31"/>
      <c r="O121" s="31"/>
      <c r="P121" s="31"/>
      <c r="Q121" s="31"/>
      <c r="R121" s="31"/>
      <c r="S121" s="5"/>
      <c r="T121" s="5"/>
      <c r="U121" s="5"/>
    </row>
    <row r="122" spans="1:21" ht="161.25" customHeight="1" x14ac:dyDescent="0.25">
      <c r="A122" s="3" t="s">
        <v>87</v>
      </c>
      <c r="B122" s="7" t="s">
        <v>98</v>
      </c>
      <c r="C122" s="7" t="s">
        <v>358</v>
      </c>
      <c r="D122" s="5" t="s">
        <v>298</v>
      </c>
      <c r="E122" s="5"/>
      <c r="F122" s="5"/>
      <c r="G122" s="31"/>
      <c r="H122" s="31"/>
      <c r="I122" s="31"/>
      <c r="J122" s="31"/>
      <c r="K122" s="31"/>
      <c r="L122" s="31"/>
      <c r="M122" s="31"/>
      <c r="N122" s="31"/>
      <c r="O122" s="31"/>
      <c r="P122" s="31"/>
      <c r="Q122" s="31"/>
      <c r="R122" s="31"/>
      <c r="S122" s="5"/>
      <c r="T122" s="5"/>
      <c r="U122" s="5"/>
    </row>
    <row r="123" spans="1:21" ht="128.25" customHeight="1" x14ac:dyDescent="0.25">
      <c r="A123" s="3" t="s">
        <v>87</v>
      </c>
      <c r="B123" s="7" t="s">
        <v>99</v>
      </c>
      <c r="C123" s="5" t="s">
        <v>359</v>
      </c>
      <c r="D123" s="5" t="s">
        <v>298</v>
      </c>
      <c r="E123" s="5"/>
      <c r="F123" s="5"/>
      <c r="G123" s="31"/>
      <c r="H123" s="31"/>
      <c r="I123" s="31"/>
      <c r="J123" s="31"/>
      <c r="K123" s="31"/>
      <c r="L123" s="31"/>
      <c r="M123" s="31"/>
      <c r="N123" s="31"/>
      <c r="O123" s="31"/>
      <c r="P123" s="31"/>
      <c r="Q123" s="31"/>
      <c r="R123" s="31"/>
      <c r="S123" s="5"/>
      <c r="T123" s="5"/>
      <c r="U123" s="5"/>
    </row>
    <row r="124" spans="1:21" ht="39.75" customHeight="1" x14ac:dyDescent="0.25">
      <c r="A124" s="3" t="s">
        <v>87</v>
      </c>
      <c r="B124" s="7" t="s">
        <v>100</v>
      </c>
      <c r="C124" s="5" t="s">
        <v>342</v>
      </c>
      <c r="D124" s="5" t="s">
        <v>298</v>
      </c>
      <c r="E124" s="5"/>
      <c r="F124" s="5"/>
      <c r="G124" s="31"/>
      <c r="H124" s="31"/>
      <c r="I124" s="31"/>
      <c r="J124" s="31"/>
      <c r="K124" s="31"/>
      <c r="L124" s="31"/>
      <c r="M124" s="31"/>
      <c r="N124" s="31"/>
      <c r="O124" s="31"/>
      <c r="P124" s="31"/>
      <c r="Q124" s="31"/>
      <c r="R124" s="31"/>
      <c r="S124" s="5"/>
      <c r="T124" s="5"/>
      <c r="U124" s="5"/>
    </row>
    <row r="125" spans="1:21" ht="42.75" x14ac:dyDescent="0.25">
      <c r="A125" s="20" t="s">
        <v>87</v>
      </c>
      <c r="B125" s="21" t="s">
        <v>101</v>
      </c>
      <c r="C125" s="22"/>
      <c r="D125" s="22"/>
      <c r="E125" s="22"/>
      <c r="F125" s="22"/>
      <c r="G125" s="29">
        <f>G127+G128+G129+G130+G131+G132+G133+G134+G135+G136+G137</f>
        <v>3897.9300000000003</v>
      </c>
      <c r="H125" s="29">
        <f t="shared" ref="H125:R125" si="21">H127+H128+H129+H130+H131+H132+H133+H134+H135+H136+H137</f>
        <v>2380.65</v>
      </c>
      <c r="I125" s="29">
        <f t="shared" si="21"/>
        <v>1215.25</v>
      </c>
      <c r="J125" s="29">
        <f t="shared" si="21"/>
        <v>302.03000000000003</v>
      </c>
      <c r="K125" s="29">
        <f t="shared" si="21"/>
        <v>3897.9300000000003</v>
      </c>
      <c r="L125" s="29">
        <f t="shared" si="21"/>
        <v>2380.65</v>
      </c>
      <c r="M125" s="29">
        <f t="shared" si="21"/>
        <v>1215.25</v>
      </c>
      <c r="N125" s="29">
        <f t="shared" si="21"/>
        <v>302.03000000000003</v>
      </c>
      <c r="O125" s="29">
        <f t="shared" si="21"/>
        <v>3897.9300000000003</v>
      </c>
      <c r="P125" s="29">
        <f t="shared" si="21"/>
        <v>2380.65</v>
      </c>
      <c r="Q125" s="29">
        <f t="shared" si="21"/>
        <v>1215.25</v>
      </c>
      <c r="R125" s="29">
        <f t="shared" si="21"/>
        <v>302.03000000000003</v>
      </c>
      <c r="S125" s="22"/>
      <c r="T125" s="22"/>
      <c r="U125" s="22"/>
    </row>
    <row r="126" spans="1:21" ht="20.25" customHeight="1" x14ac:dyDescent="0.25">
      <c r="A126" s="3" t="s">
        <v>87</v>
      </c>
      <c r="B126" s="13" t="s">
        <v>5</v>
      </c>
      <c r="C126" s="5"/>
      <c r="D126" s="5"/>
      <c r="E126" s="5"/>
      <c r="F126" s="5"/>
      <c r="G126" s="31"/>
      <c r="H126" s="31"/>
      <c r="I126" s="31"/>
      <c r="J126" s="31"/>
      <c r="K126" s="31"/>
      <c r="L126" s="31"/>
      <c r="M126" s="31"/>
      <c r="N126" s="31"/>
      <c r="O126" s="31"/>
      <c r="P126" s="31"/>
      <c r="Q126" s="31"/>
      <c r="R126" s="31"/>
      <c r="S126" s="5"/>
      <c r="T126" s="5"/>
      <c r="U126" s="5"/>
    </row>
    <row r="127" spans="1:21" ht="68.25" customHeight="1" x14ac:dyDescent="0.25">
      <c r="A127" s="3" t="s">
        <v>87</v>
      </c>
      <c r="B127" s="7" t="s">
        <v>102</v>
      </c>
      <c r="C127" s="5" t="s">
        <v>378</v>
      </c>
      <c r="D127" s="5" t="s">
        <v>298</v>
      </c>
      <c r="E127" s="5"/>
      <c r="F127" s="5"/>
      <c r="G127" s="31"/>
      <c r="H127" s="31"/>
      <c r="I127" s="31"/>
      <c r="J127" s="31"/>
      <c r="K127" s="31"/>
      <c r="L127" s="31"/>
      <c r="M127" s="31"/>
      <c r="N127" s="31"/>
      <c r="O127" s="31"/>
      <c r="P127" s="31"/>
      <c r="Q127" s="31"/>
      <c r="R127" s="31"/>
      <c r="S127" s="5"/>
      <c r="T127" s="5"/>
      <c r="U127" s="5"/>
    </row>
    <row r="128" spans="1:21" ht="84.75" customHeight="1" x14ac:dyDescent="0.25">
      <c r="A128" s="3" t="s">
        <v>87</v>
      </c>
      <c r="B128" s="7" t="s">
        <v>103</v>
      </c>
      <c r="C128" s="5" t="s">
        <v>378</v>
      </c>
      <c r="D128" s="5" t="s">
        <v>298</v>
      </c>
      <c r="E128" s="5"/>
      <c r="F128" s="5"/>
      <c r="G128" s="31"/>
      <c r="H128" s="31"/>
      <c r="I128" s="31"/>
      <c r="J128" s="31"/>
      <c r="K128" s="31"/>
      <c r="L128" s="31"/>
      <c r="M128" s="31"/>
      <c r="N128" s="31"/>
      <c r="O128" s="31"/>
      <c r="P128" s="31"/>
      <c r="Q128" s="31"/>
      <c r="R128" s="31"/>
      <c r="S128" s="5"/>
      <c r="T128" s="5"/>
      <c r="U128" s="5"/>
    </row>
    <row r="129" spans="1:21" ht="66.75" customHeight="1" x14ac:dyDescent="0.25">
      <c r="A129" s="3" t="s">
        <v>87</v>
      </c>
      <c r="B129" s="7" t="s">
        <v>104</v>
      </c>
      <c r="C129" s="5"/>
      <c r="D129" s="5" t="s">
        <v>299</v>
      </c>
      <c r="E129" s="13"/>
      <c r="F129" s="13" t="s">
        <v>360</v>
      </c>
      <c r="G129" s="31">
        <v>562.27</v>
      </c>
      <c r="H129" s="31">
        <v>0</v>
      </c>
      <c r="I129" s="31">
        <v>421.7</v>
      </c>
      <c r="J129" s="31">
        <v>140.57</v>
      </c>
      <c r="K129" s="31">
        <v>562.27</v>
      </c>
      <c r="L129" s="31">
        <v>0</v>
      </c>
      <c r="M129" s="31">
        <v>421.7</v>
      </c>
      <c r="N129" s="31">
        <v>140.57</v>
      </c>
      <c r="O129" s="31">
        <v>562.27</v>
      </c>
      <c r="P129" s="31">
        <v>0</v>
      </c>
      <c r="Q129" s="31">
        <v>421.7</v>
      </c>
      <c r="R129" s="31">
        <v>140.57</v>
      </c>
      <c r="S129" s="5"/>
      <c r="T129" s="5">
        <v>1874</v>
      </c>
      <c r="U129" s="5">
        <v>1874</v>
      </c>
    </row>
    <row r="130" spans="1:21" ht="87" customHeight="1" x14ac:dyDescent="0.25">
      <c r="A130" s="3" t="s">
        <v>87</v>
      </c>
      <c r="B130" s="7" t="s">
        <v>105</v>
      </c>
      <c r="C130" s="5" t="s">
        <v>342</v>
      </c>
      <c r="D130" s="5" t="s">
        <v>298</v>
      </c>
      <c r="E130" s="5"/>
      <c r="F130" s="5"/>
      <c r="G130" s="31"/>
      <c r="H130" s="31"/>
      <c r="I130" s="31"/>
      <c r="J130" s="31"/>
      <c r="K130" s="31"/>
      <c r="L130" s="31"/>
      <c r="M130" s="31"/>
      <c r="N130" s="31"/>
      <c r="O130" s="31"/>
      <c r="P130" s="31"/>
      <c r="Q130" s="31"/>
      <c r="R130" s="31"/>
      <c r="S130" s="5"/>
      <c r="T130" s="5"/>
      <c r="U130" s="5"/>
    </row>
    <row r="131" spans="1:21" ht="74.25" customHeight="1" x14ac:dyDescent="0.25">
      <c r="A131" s="3" t="s">
        <v>87</v>
      </c>
      <c r="B131" s="7" t="s">
        <v>106</v>
      </c>
      <c r="C131" s="5"/>
      <c r="D131" s="5" t="s">
        <v>299</v>
      </c>
      <c r="E131" s="5"/>
      <c r="F131" s="5"/>
      <c r="G131" s="31">
        <v>3157.9</v>
      </c>
      <c r="H131" s="31">
        <v>2250</v>
      </c>
      <c r="I131" s="31">
        <v>750</v>
      </c>
      <c r="J131" s="31">
        <v>157.9</v>
      </c>
      <c r="K131" s="31">
        <v>3157.9</v>
      </c>
      <c r="L131" s="31">
        <v>2250</v>
      </c>
      <c r="M131" s="31">
        <v>750</v>
      </c>
      <c r="N131" s="31">
        <v>157.9</v>
      </c>
      <c r="O131" s="31">
        <v>3157.9</v>
      </c>
      <c r="P131" s="31">
        <v>2250</v>
      </c>
      <c r="Q131" s="31">
        <v>750</v>
      </c>
      <c r="R131" s="31">
        <v>157.9</v>
      </c>
      <c r="S131" s="5"/>
      <c r="T131" s="5">
        <v>3</v>
      </c>
      <c r="U131" s="5">
        <v>3</v>
      </c>
    </row>
    <row r="132" spans="1:21" ht="87" customHeight="1" x14ac:dyDescent="0.25">
      <c r="A132" s="3" t="s">
        <v>87</v>
      </c>
      <c r="B132" s="7" t="s">
        <v>107</v>
      </c>
      <c r="C132" s="5" t="s">
        <v>359</v>
      </c>
      <c r="D132" s="5" t="s">
        <v>298</v>
      </c>
      <c r="E132" s="13"/>
      <c r="F132" s="13"/>
      <c r="G132" s="31"/>
      <c r="H132" s="31"/>
      <c r="I132" s="31"/>
      <c r="J132" s="31"/>
      <c r="K132" s="31"/>
      <c r="L132" s="31"/>
      <c r="M132" s="31"/>
      <c r="N132" s="31"/>
      <c r="O132" s="31"/>
      <c r="P132" s="31"/>
      <c r="Q132" s="31"/>
      <c r="R132" s="31"/>
      <c r="S132" s="5"/>
      <c r="T132" s="5"/>
      <c r="U132" s="5"/>
    </row>
    <row r="133" spans="1:21" ht="60" x14ac:dyDescent="0.25">
      <c r="A133" s="3" t="s">
        <v>87</v>
      </c>
      <c r="B133" s="7" t="s">
        <v>108</v>
      </c>
      <c r="C133" s="5"/>
      <c r="D133" s="5" t="s">
        <v>299</v>
      </c>
      <c r="E133" s="5"/>
      <c r="F133" s="13" t="s">
        <v>360</v>
      </c>
      <c r="G133" s="31">
        <v>177.76</v>
      </c>
      <c r="H133" s="31">
        <v>130.65</v>
      </c>
      <c r="I133" s="31">
        <v>43.55</v>
      </c>
      <c r="J133" s="31">
        <v>3.56</v>
      </c>
      <c r="K133" s="31">
        <v>177.76</v>
      </c>
      <c r="L133" s="31">
        <v>130.65</v>
      </c>
      <c r="M133" s="31">
        <v>43.55</v>
      </c>
      <c r="N133" s="31">
        <v>3.56</v>
      </c>
      <c r="O133" s="31">
        <v>177.76</v>
      </c>
      <c r="P133" s="31">
        <v>130.65</v>
      </c>
      <c r="Q133" s="31">
        <v>43.55</v>
      </c>
      <c r="R133" s="31">
        <v>3.56</v>
      </c>
      <c r="S133" s="5"/>
      <c r="T133" s="5">
        <v>150</v>
      </c>
      <c r="U133" s="5">
        <v>150</v>
      </c>
    </row>
    <row r="134" spans="1:21" ht="83.25" customHeight="1" x14ac:dyDescent="0.25">
      <c r="A134" s="3" t="s">
        <v>87</v>
      </c>
      <c r="B134" s="7" t="s">
        <v>109</v>
      </c>
      <c r="C134" s="44" t="s">
        <v>375</v>
      </c>
      <c r="D134" s="44" t="s">
        <v>375</v>
      </c>
      <c r="E134" s="5"/>
      <c r="F134" s="5"/>
      <c r="G134" s="31"/>
      <c r="H134" s="31"/>
      <c r="I134" s="31"/>
      <c r="J134" s="31"/>
      <c r="K134" s="31"/>
      <c r="L134" s="31"/>
      <c r="M134" s="31"/>
      <c r="N134" s="31"/>
      <c r="O134" s="31"/>
      <c r="P134" s="31"/>
      <c r="Q134" s="31"/>
      <c r="R134" s="31"/>
      <c r="S134" s="5"/>
      <c r="T134" s="5"/>
      <c r="U134" s="5"/>
    </row>
    <row r="135" spans="1:21" ht="67.5" customHeight="1" x14ac:dyDescent="0.25">
      <c r="A135" s="3" t="s">
        <v>87</v>
      </c>
      <c r="B135" s="7" t="s">
        <v>110</v>
      </c>
      <c r="C135" s="44" t="s">
        <v>375</v>
      </c>
      <c r="D135" s="44" t="s">
        <v>375</v>
      </c>
      <c r="E135" s="5"/>
      <c r="F135" s="5"/>
      <c r="G135" s="31"/>
      <c r="H135" s="31"/>
      <c r="I135" s="31"/>
      <c r="J135" s="31"/>
      <c r="K135" s="31"/>
      <c r="L135" s="31"/>
      <c r="M135" s="31"/>
      <c r="N135" s="31"/>
      <c r="O135" s="31"/>
      <c r="P135" s="31"/>
      <c r="Q135" s="31"/>
      <c r="R135" s="31"/>
      <c r="S135" s="5"/>
      <c r="T135" s="5"/>
      <c r="U135" s="5"/>
    </row>
    <row r="136" spans="1:21" ht="66.75" customHeight="1" x14ac:dyDescent="0.25">
      <c r="A136" s="3" t="s">
        <v>87</v>
      </c>
      <c r="B136" s="7" t="s">
        <v>111</v>
      </c>
      <c r="C136" s="44" t="s">
        <v>375</v>
      </c>
      <c r="D136" s="44" t="s">
        <v>375</v>
      </c>
      <c r="E136" s="5"/>
      <c r="F136" s="5"/>
      <c r="G136" s="31"/>
      <c r="H136" s="31"/>
      <c r="I136" s="31"/>
      <c r="J136" s="31"/>
      <c r="K136" s="31"/>
      <c r="L136" s="31"/>
      <c r="M136" s="31"/>
      <c r="N136" s="31"/>
      <c r="O136" s="31"/>
      <c r="P136" s="31"/>
      <c r="Q136" s="31"/>
      <c r="R136" s="31"/>
      <c r="S136" s="5"/>
      <c r="T136" s="5"/>
      <c r="U136" s="5"/>
    </row>
    <row r="137" spans="1:21" ht="86.25" customHeight="1" x14ac:dyDescent="0.25">
      <c r="A137" s="3" t="s">
        <v>87</v>
      </c>
      <c r="B137" s="7" t="s">
        <v>112</v>
      </c>
      <c r="C137" s="5" t="s">
        <v>342</v>
      </c>
      <c r="D137" s="5" t="s">
        <v>298</v>
      </c>
      <c r="E137" s="5"/>
      <c r="F137" s="5"/>
      <c r="G137" s="31"/>
      <c r="H137" s="31"/>
      <c r="I137" s="31"/>
      <c r="J137" s="31"/>
      <c r="K137" s="31"/>
      <c r="L137" s="31"/>
      <c r="M137" s="31"/>
      <c r="N137" s="31"/>
      <c r="O137" s="31"/>
      <c r="P137" s="31"/>
      <c r="Q137" s="31"/>
      <c r="R137" s="31"/>
      <c r="S137" s="5"/>
      <c r="T137" s="5"/>
      <c r="U137" s="5"/>
    </row>
    <row r="138" spans="1:21" ht="28.5" x14ac:dyDescent="0.25">
      <c r="A138" s="20" t="s">
        <v>87</v>
      </c>
      <c r="B138" s="21" t="s">
        <v>113</v>
      </c>
      <c r="C138" s="22"/>
      <c r="D138" s="22"/>
      <c r="E138" s="22"/>
      <c r="F138" s="22"/>
      <c r="G138" s="29">
        <f>G140</f>
        <v>0</v>
      </c>
      <c r="H138" s="29">
        <f t="shared" ref="H138:R138" si="22">H140</f>
        <v>0</v>
      </c>
      <c r="I138" s="29">
        <f t="shared" si="22"/>
        <v>0</v>
      </c>
      <c r="J138" s="29">
        <f t="shared" si="22"/>
        <v>0</v>
      </c>
      <c r="K138" s="29">
        <f t="shared" si="22"/>
        <v>0</v>
      </c>
      <c r="L138" s="29">
        <f t="shared" si="22"/>
        <v>0</v>
      </c>
      <c r="M138" s="29">
        <f t="shared" si="22"/>
        <v>0</v>
      </c>
      <c r="N138" s="29">
        <f t="shared" si="22"/>
        <v>0</v>
      </c>
      <c r="O138" s="29">
        <f t="shared" si="22"/>
        <v>0</v>
      </c>
      <c r="P138" s="29">
        <f t="shared" si="22"/>
        <v>0</v>
      </c>
      <c r="Q138" s="29">
        <f t="shared" si="22"/>
        <v>0</v>
      </c>
      <c r="R138" s="29">
        <f t="shared" si="22"/>
        <v>0</v>
      </c>
      <c r="S138" s="22"/>
      <c r="T138" s="22"/>
      <c r="U138" s="22"/>
    </row>
    <row r="139" spans="1:21" ht="21" customHeight="1" x14ac:dyDescent="0.25">
      <c r="A139" s="3" t="s">
        <v>87</v>
      </c>
      <c r="B139" s="13" t="s">
        <v>5</v>
      </c>
      <c r="C139" s="5"/>
      <c r="D139" s="5"/>
      <c r="E139" s="5"/>
      <c r="F139" s="5"/>
      <c r="G139" s="5"/>
      <c r="H139" s="5"/>
      <c r="I139" s="5"/>
      <c r="J139" s="5"/>
      <c r="K139" s="5"/>
      <c r="L139" s="5"/>
      <c r="M139" s="5"/>
      <c r="N139" s="5"/>
      <c r="O139" s="5"/>
      <c r="P139" s="5"/>
      <c r="Q139" s="5"/>
      <c r="R139" s="5"/>
      <c r="S139" s="5"/>
      <c r="T139" s="5"/>
      <c r="U139" s="5"/>
    </row>
    <row r="140" spans="1:21" ht="111" customHeight="1" x14ac:dyDescent="0.25">
      <c r="A140" s="3"/>
      <c r="B140" s="7" t="s">
        <v>114</v>
      </c>
      <c r="C140" s="7" t="s">
        <v>323</v>
      </c>
      <c r="D140" s="5" t="s">
        <v>298</v>
      </c>
      <c r="E140" s="5"/>
      <c r="F140" s="5"/>
      <c r="G140" s="5"/>
      <c r="H140" s="5"/>
      <c r="I140" s="5"/>
      <c r="J140" s="5"/>
      <c r="K140" s="5"/>
      <c r="L140" s="5"/>
      <c r="M140" s="5"/>
      <c r="N140" s="5"/>
      <c r="O140" s="5"/>
      <c r="P140" s="5"/>
      <c r="Q140" s="5"/>
      <c r="R140" s="5"/>
      <c r="S140" s="5"/>
      <c r="T140" s="5"/>
      <c r="U140" s="5"/>
    </row>
    <row r="141" spans="1:21" ht="82.5" customHeight="1" x14ac:dyDescent="0.25">
      <c r="A141" s="26" t="s">
        <v>115</v>
      </c>
      <c r="B141" s="27" t="s">
        <v>283</v>
      </c>
      <c r="C141" s="28"/>
      <c r="D141" s="28"/>
      <c r="E141" s="28"/>
      <c r="F141" s="28"/>
      <c r="G141" s="35">
        <f>G143+G152+G153+G160</f>
        <v>985.29</v>
      </c>
      <c r="H141" s="35">
        <f t="shared" ref="H141:R141" si="23">H143+H152+H153+H160</f>
        <v>0</v>
      </c>
      <c r="I141" s="35">
        <f t="shared" si="23"/>
        <v>922.5</v>
      </c>
      <c r="J141" s="35">
        <f t="shared" si="23"/>
        <v>62.79</v>
      </c>
      <c r="K141" s="35">
        <f t="shared" si="23"/>
        <v>674.68000000000006</v>
      </c>
      <c r="L141" s="35">
        <f t="shared" si="23"/>
        <v>0</v>
      </c>
      <c r="M141" s="35">
        <f t="shared" si="23"/>
        <v>635.53</v>
      </c>
      <c r="N141" s="35">
        <f t="shared" si="23"/>
        <v>39.15</v>
      </c>
      <c r="O141" s="35">
        <f t="shared" si="23"/>
        <v>674.68000000000006</v>
      </c>
      <c r="P141" s="35">
        <f t="shared" si="23"/>
        <v>0</v>
      </c>
      <c r="Q141" s="35">
        <f t="shared" si="23"/>
        <v>635.53</v>
      </c>
      <c r="R141" s="35">
        <f t="shared" si="23"/>
        <v>39.15</v>
      </c>
      <c r="S141" s="28"/>
      <c r="T141" s="28"/>
      <c r="U141" s="28"/>
    </row>
    <row r="142" spans="1:21" ht="15" customHeight="1" x14ac:dyDescent="0.25">
      <c r="A142" s="3" t="s">
        <v>115</v>
      </c>
      <c r="B142" s="6" t="s">
        <v>3</v>
      </c>
      <c r="C142" s="5"/>
      <c r="D142" s="5"/>
      <c r="E142" s="5"/>
      <c r="F142" s="5"/>
      <c r="G142" s="31"/>
      <c r="H142" s="31"/>
      <c r="I142" s="31"/>
      <c r="J142" s="31"/>
      <c r="K142" s="31"/>
      <c r="L142" s="31"/>
      <c r="M142" s="31"/>
      <c r="N142" s="31"/>
      <c r="O142" s="31"/>
      <c r="P142" s="31"/>
      <c r="Q142" s="31"/>
      <c r="R142" s="31"/>
      <c r="S142" s="5"/>
      <c r="T142" s="5"/>
      <c r="U142" s="5"/>
    </row>
    <row r="143" spans="1:21" ht="28.5" x14ac:dyDescent="0.25">
      <c r="A143" s="20" t="s">
        <v>115</v>
      </c>
      <c r="B143" s="21" t="s">
        <v>116</v>
      </c>
      <c r="C143" s="22"/>
      <c r="D143" s="22"/>
      <c r="E143" s="22"/>
      <c r="F143" s="22"/>
      <c r="G143" s="29">
        <f>G145+G146+G147+G148+G149+G150+G151</f>
        <v>521</v>
      </c>
      <c r="H143" s="29">
        <f t="shared" ref="H143:R143" si="24">H145+H146+H147+H148+H149+H150+H151</f>
        <v>0</v>
      </c>
      <c r="I143" s="29">
        <f t="shared" si="24"/>
        <v>500</v>
      </c>
      <c r="J143" s="29">
        <f t="shared" si="24"/>
        <v>21</v>
      </c>
      <c r="K143" s="29">
        <f t="shared" si="24"/>
        <v>434.17</v>
      </c>
      <c r="L143" s="29">
        <f t="shared" si="24"/>
        <v>0</v>
      </c>
      <c r="M143" s="29">
        <f t="shared" si="24"/>
        <v>416.67</v>
      </c>
      <c r="N143" s="29">
        <f t="shared" si="24"/>
        <v>17.5</v>
      </c>
      <c r="O143" s="29">
        <f t="shared" si="24"/>
        <v>434.17</v>
      </c>
      <c r="P143" s="29">
        <f t="shared" si="24"/>
        <v>0</v>
      </c>
      <c r="Q143" s="29">
        <f t="shared" si="24"/>
        <v>416.67</v>
      </c>
      <c r="R143" s="29">
        <f t="shared" si="24"/>
        <v>17.5</v>
      </c>
      <c r="S143" s="22"/>
      <c r="T143" s="22"/>
      <c r="U143" s="22"/>
    </row>
    <row r="144" spans="1:21" ht="20.25" customHeight="1" x14ac:dyDescent="0.25">
      <c r="A144" s="3" t="s">
        <v>115</v>
      </c>
      <c r="B144" s="13" t="s">
        <v>5</v>
      </c>
      <c r="C144" s="5"/>
      <c r="D144" s="5"/>
      <c r="E144" s="5"/>
      <c r="F144" s="5"/>
      <c r="G144" s="31"/>
      <c r="H144" s="31"/>
      <c r="I144" s="31"/>
      <c r="J144" s="31"/>
      <c r="K144" s="31"/>
      <c r="L144" s="31"/>
      <c r="M144" s="31"/>
      <c r="N144" s="31"/>
      <c r="O144" s="31"/>
      <c r="P144" s="31"/>
      <c r="Q144" s="31"/>
      <c r="R144" s="31"/>
      <c r="S144" s="5"/>
      <c r="T144" s="5"/>
      <c r="U144" s="5"/>
    </row>
    <row r="145" spans="1:21" ht="123" customHeight="1" x14ac:dyDescent="0.25">
      <c r="A145" s="3" t="s">
        <v>115</v>
      </c>
      <c r="B145" s="7" t="s">
        <v>117</v>
      </c>
      <c r="C145" s="7" t="s">
        <v>324</v>
      </c>
      <c r="D145" s="5" t="s">
        <v>298</v>
      </c>
      <c r="E145" s="5"/>
      <c r="F145" s="5"/>
      <c r="G145" s="31"/>
      <c r="H145" s="31"/>
      <c r="I145" s="31"/>
      <c r="J145" s="31"/>
      <c r="K145" s="31"/>
      <c r="L145" s="31"/>
      <c r="M145" s="31"/>
      <c r="N145" s="31"/>
      <c r="O145" s="31"/>
      <c r="P145" s="31"/>
      <c r="Q145" s="31"/>
      <c r="R145" s="31"/>
      <c r="S145" s="5"/>
      <c r="T145" s="5"/>
      <c r="U145" s="5"/>
    </row>
    <row r="146" spans="1:21" ht="139.5" customHeight="1" x14ac:dyDescent="0.25">
      <c r="A146" s="3" t="s">
        <v>115</v>
      </c>
      <c r="B146" s="7" t="s">
        <v>118</v>
      </c>
      <c r="C146" s="5"/>
      <c r="D146" s="5" t="s">
        <v>299</v>
      </c>
      <c r="E146" s="7"/>
      <c r="F146" s="7" t="s">
        <v>325</v>
      </c>
      <c r="G146" s="31">
        <v>521</v>
      </c>
      <c r="H146" s="31">
        <v>0</v>
      </c>
      <c r="I146" s="31">
        <v>500</v>
      </c>
      <c r="J146" s="31">
        <v>21</v>
      </c>
      <c r="K146" s="31">
        <v>434.17</v>
      </c>
      <c r="L146" s="31">
        <v>0</v>
      </c>
      <c r="M146" s="31">
        <v>416.67</v>
      </c>
      <c r="N146" s="31">
        <v>17.5</v>
      </c>
      <c r="O146" s="31">
        <v>434.17</v>
      </c>
      <c r="P146" s="31">
        <v>0</v>
      </c>
      <c r="Q146" s="31">
        <v>416.67</v>
      </c>
      <c r="R146" s="31">
        <v>17.5</v>
      </c>
      <c r="S146" s="7" t="s">
        <v>326</v>
      </c>
      <c r="T146" s="10">
        <v>0.35</v>
      </c>
      <c r="U146" s="10">
        <v>1.5</v>
      </c>
    </row>
    <row r="147" spans="1:21" ht="71.25" customHeight="1" x14ac:dyDescent="0.25">
      <c r="A147" s="3" t="s">
        <v>115</v>
      </c>
      <c r="B147" s="7" t="s">
        <v>119</v>
      </c>
      <c r="C147" s="7" t="s">
        <v>381</v>
      </c>
      <c r="D147" s="5" t="s">
        <v>298</v>
      </c>
      <c r="E147" s="5"/>
      <c r="F147" s="5"/>
      <c r="G147" s="31"/>
      <c r="H147" s="31"/>
      <c r="I147" s="31"/>
      <c r="J147" s="31"/>
      <c r="K147" s="31"/>
      <c r="L147" s="31"/>
      <c r="M147" s="31"/>
      <c r="N147" s="31"/>
      <c r="O147" s="31"/>
      <c r="P147" s="31"/>
      <c r="Q147" s="31"/>
      <c r="R147" s="31"/>
      <c r="S147" s="5"/>
      <c r="T147" s="5"/>
      <c r="U147" s="5"/>
    </row>
    <row r="148" spans="1:21" ht="68.25" customHeight="1" x14ac:dyDescent="0.25">
      <c r="A148" s="3" t="s">
        <v>115</v>
      </c>
      <c r="B148" s="7" t="s">
        <v>120</v>
      </c>
      <c r="C148" s="7" t="s">
        <v>381</v>
      </c>
      <c r="D148" s="5" t="s">
        <v>298</v>
      </c>
      <c r="E148" s="5"/>
      <c r="F148" s="5"/>
      <c r="G148" s="31"/>
      <c r="H148" s="31"/>
      <c r="I148" s="31"/>
      <c r="J148" s="31"/>
      <c r="K148" s="31"/>
      <c r="L148" s="31"/>
      <c r="M148" s="31"/>
      <c r="N148" s="31"/>
      <c r="O148" s="31"/>
      <c r="P148" s="31"/>
      <c r="Q148" s="31"/>
      <c r="R148" s="31"/>
      <c r="S148" s="5"/>
      <c r="T148" s="5"/>
      <c r="U148" s="5"/>
    </row>
    <row r="149" spans="1:21" ht="84.75" customHeight="1" x14ac:dyDescent="0.25">
      <c r="A149" s="3" t="s">
        <v>115</v>
      </c>
      <c r="B149" s="7" t="s">
        <v>121</v>
      </c>
      <c r="C149" s="7" t="s">
        <v>382</v>
      </c>
      <c r="D149" s="5" t="s">
        <v>299</v>
      </c>
      <c r="E149" s="7" t="s">
        <v>327</v>
      </c>
      <c r="F149" s="5"/>
      <c r="G149" s="31"/>
      <c r="H149" s="31"/>
      <c r="I149" s="31"/>
      <c r="J149" s="31"/>
      <c r="K149" s="31"/>
      <c r="L149" s="31"/>
      <c r="M149" s="31"/>
      <c r="N149" s="31"/>
      <c r="O149" s="31"/>
      <c r="P149" s="31"/>
      <c r="Q149" s="31"/>
      <c r="R149" s="31"/>
      <c r="S149" s="5"/>
      <c r="T149" s="5"/>
      <c r="U149" s="5"/>
    </row>
    <row r="150" spans="1:21" ht="45" x14ac:dyDescent="0.25">
      <c r="A150" s="3" t="s">
        <v>115</v>
      </c>
      <c r="B150" s="7" t="s">
        <v>122</v>
      </c>
      <c r="C150" s="44" t="s">
        <v>375</v>
      </c>
      <c r="D150" s="44" t="s">
        <v>375</v>
      </c>
      <c r="E150" s="5"/>
      <c r="F150" s="5"/>
      <c r="G150" s="31"/>
      <c r="H150" s="31"/>
      <c r="I150" s="31"/>
      <c r="J150" s="31"/>
      <c r="K150" s="31"/>
      <c r="L150" s="31"/>
      <c r="M150" s="31"/>
      <c r="N150" s="31"/>
      <c r="O150" s="31"/>
      <c r="P150" s="31"/>
      <c r="Q150" s="31"/>
      <c r="R150" s="31"/>
      <c r="S150" s="5"/>
      <c r="T150" s="5"/>
      <c r="U150" s="5"/>
    </row>
    <row r="151" spans="1:21" ht="84" customHeight="1" x14ac:dyDescent="0.25">
      <c r="A151" s="3" t="s">
        <v>115</v>
      </c>
      <c r="B151" s="7" t="s">
        <v>123</v>
      </c>
      <c r="C151" s="44" t="s">
        <v>375</v>
      </c>
      <c r="D151" s="44" t="s">
        <v>375</v>
      </c>
      <c r="E151" s="5"/>
      <c r="F151" s="5"/>
      <c r="G151" s="31"/>
      <c r="H151" s="31"/>
      <c r="I151" s="31"/>
      <c r="J151" s="31"/>
      <c r="K151" s="31"/>
      <c r="L151" s="31"/>
      <c r="M151" s="31"/>
      <c r="N151" s="31"/>
      <c r="O151" s="31"/>
      <c r="P151" s="31"/>
      <c r="Q151" s="31"/>
      <c r="R151" s="31"/>
      <c r="S151" s="5"/>
      <c r="T151" s="5"/>
      <c r="U151" s="5"/>
    </row>
    <row r="152" spans="1:21" ht="24" customHeight="1" x14ac:dyDescent="0.25">
      <c r="A152" s="20" t="s">
        <v>115</v>
      </c>
      <c r="B152" s="21" t="s">
        <v>124</v>
      </c>
      <c r="C152" s="46" t="s">
        <v>375</v>
      </c>
      <c r="D152" s="46" t="s">
        <v>375</v>
      </c>
      <c r="E152" s="22"/>
      <c r="F152" s="22"/>
      <c r="G152" s="29"/>
      <c r="H152" s="29"/>
      <c r="I152" s="29"/>
      <c r="J152" s="29"/>
      <c r="K152" s="29"/>
      <c r="L152" s="29"/>
      <c r="M152" s="29"/>
      <c r="N152" s="29"/>
      <c r="O152" s="29"/>
      <c r="P152" s="29"/>
      <c r="Q152" s="29"/>
      <c r="R152" s="29"/>
      <c r="S152" s="22"/>
      <c r="T152" s="22"/>
      <c r="U152" s="22"/>
    </row>
    <row r="153" spans="1:21" ht="35.25" customHeight="1" x14ac:dyDescent="0.25">
      <c r="A153" s="20" t="s">
        <v>115</v>
      </c>
      <c r="B153" s="21" t="s">
        <v>125</v>
      </c>
      <c r="C153" s="22"/>
      <c r="D153" s="22"/>
      <c r="E153" s="22"/>
      <c r="F153" s="22"/>
      <c r="G153" s="29">
        <f>G155+G156+G157+G158+G159</f>
        <v>464.29</v>
      </c>
      <c r="H153" s="29">
        <f t="shared" ref="H153:R153" si="25">H155+H156+H157+H158+H159</f>
        <v>0</v>
      </c>
      <c r="I153" s="29">
        <f t="shared" si="25"/>
        <v>422.5</v>
      </c>
      <c r="J153" s="29">
        <f t="shared" si="25"/>
        <v>41.79</v>
      </c>
      <c r="K153" s="29">
        <f t="shared" si="25"/>
        <v>240.51</v>
      </c>
      <c r="L153" s="29">
        <f t="shared" si="25"/>
        <v>0</v>
      </c>
      <c r="M153" s="29">
        <f t="shared" si="25"/>
        <v>218.86</v>
      </c>
      <c r="N153" s="29">
        <f t="shared" si="25"/>
        <v>21.65</v>
      </c>
      <c r="O153" s="29">
        <f t="shared" si="25"/>
        <v>240.51</v>
      </c>
      <c r="P153" s="29">
        <f t="shared" si="25"/>
        <v>0</v>
      </c>
      <c r="Q153" s="29">
        <f t="shared" si="25"/>
        <v>218.86</v>
      </c>
      <c r="R153" s="29">
        <f t="shared" si="25"/>
        <v>21.65</v>
      </c>
      <c r="S153" s="22"/>
      <c r="T153" s="22"/>
      <c r="U153" s="22"/>
    </row>
    <row r="154" spans="1:21" ht="18.75" customHeight="1" x14ac:dyDescent="0.25">
      <c r="A154" s="3" t="s">
        <v>115</v>
      </c>
      <c r="B154" s="13" t="s">
        <v>5</v>
      </c>
      <c r="C154" s="5"/>
      <c r="D154" s="5"/>
      <c r="E154" s="5"/>
      <c r="F154" s="5"/>
      <c r="G154" s="5"/>
      <c r="H154" s="5"/>
      <c r="I154" s="5"/>
      <c r="J154" s="5"/>
      <c r="K154" s="5"/>
      <c r="L154" s="5"/>
      <c r="M154" s="5"/>
      <c r="N154" s="5"/>
      <c r="O154" s="5"/>
      <c r="P154" s="5"/>
      <c r="Q154" s="5"/>
      <c r="R154" s="5"/>
      <c r="S154" s="5"/>
      <c r="T154" s="5"/>
      <c r="U154" s="5"/>
    </row>
    <row r="155" spans="1:21" ht="137.25" customHeight="1" x14ac:dyDescent="0.25">
      <c r="A155" s="3" t="s">
        <v>115</v>
      </c>
      <c r="B155" s="7" t="s">
        <v>126</v>
      </c>
      <c r="C155" s="7" t="s">
        <v>328</v>
      </c>
      <c r="D155" s="5" t="s">
        <v>298</v>
      </c>
      <c r="E155" s="5"/>
      <c r="F155" s="5"/>
      <c r="G155" s="5"/>
      <c r="H155" s="5"/>
      <c r="I155" s="5"/>
      <c r="J155" s="5"/>
      <c r="K155" s="5"/>
      <c r="L155" s="5"/>
      <c r="M155" s="5"/>
      <c r="N155" s="5"/>
      <c r="O155" s="5"/>
      <c r="P155" s="5"/>
      <c r="Q155" s="5"/>
      <c r="R155" s="5"/>
      <c r="S155" s="5"/>
      <c r="T155" s="5"/>
      <c r="U155" s="5"/>
    </row>
    <row r="156" spans="1:21" ht="60" x14ac:dyDescent="0.25">
      <c r="A156" s="3" t="s">
        <v>115</v>
      </c>
      <c r="B156" s="7" t="s">
        <v>127</v>
      </c>
      <c r="C156" s="7" t="s">
        <v>329</v>
      </c>
      <c r="D156" s="5" t="s">
        <v>298</v>
      </c>
      <c r="E156" s="5"/>
      <c r="F156" s="5"/>
      <c r="G156" s="5"/>
      <c r="H156" s="5"/>
      <c r="I156" s="5"/>
      <c r="J156" s="5"/>
      <c r="K156" s="5"/>
      <c r="L156" s="5"/>
      <c r="M156" s="5"/>
      <c r="N156" s="5"/>
      <c r="O156" s="5"/>
      <c r="P156" s="5"/>
      <c r="Q156" s="5"/>
      <c r="R156" s="5"/>
      <c r="S156" s="5"/>
      <c r="T156" s="5"/>
      <c r="U156" s="5"/>
    </row>
    <row r="157" spans="1:21" ht="135" x14ac:dyDescent="0.25">
      <c r="A157" s="3" t="s">
        <v>115</v>
      </c>
      <c r="B157" s="7" t="s">
        <v>128</v>
      </c>
      <c r="C157" s="5"/>
      <c r="D157" s="5" t="s">
        <v>299</v>
      </c>
      <c r="E157" s="7"/>
      <c r="F157" s="7" t="s">
        <v>330</v>
      </c>
      <c r="G157" s="5">
        <v>464.29</v>
      </c>
      <c r="H157" s="5">
        <v>0</v>
      </c>
      <c r="I157" s="5">
        <v>422.5</v>
      </c>
      <c r="J157" s="5">
        <v>41.79</v>
      </c>
      <c r="K157" s="5">
        <v>240.51</v>
      </c>
      <c r="L157" s="5">
        <v>0</v>
      </c>
      <c r="M157" s="5">
        <v>218.86</v>
      </c>
      <c r="N157" s="5">
        <v>21.65</v>
      </c>
      <c r="O157" s="5">
        <v>240.51</v>
      </c>
      <c r="P157" s="5">
        <v>0</v>
      </c>
      <c r="Q157" s="5">
        <v>218.86</v>
      </c>
      <c r="R157" s="5">
        <v>21.65</v>
      </c>
      <c r="S157" s="7" t="s">
        <v>331</v>
      </c>
      <c r="T157" s="5">
        <v>55</v>
      </c>
      <c r="U157" s="5">
        <v>62.4</v>
      </c>
    </row>
    <row r="158" spans="1:21" ht="90.75" customHeight="1" x14ac:dyDescent="0.25">
      <c r="A158" s="3" t="s">
        <v>115</v>
      </c>
      <c r="B158" s="7" t="s">
        <v>129</v>
      </c>
      <c r="C158" s="44" t="s">
        <v>375</v>
      </c>
      <c r="D158" s="44" t="s">
        <v>375</v>
      </c>
      <c r="E158" s="5"/>
      <c r="F158" s="5"/>
      <c r="G158" s="5"/>
      <c r="H158" s="5"/>
      <c r="I158" s="5"/>
      <c r="J158" s="5"/>
      <c r="K158" s="5"/>
      <c r="L158" s="5"/>
      <c r="M158" s="5"/>
      <c r="N158" s="5"/>
      <c r="O158" s="5"/>
      <c r="P158" s="5"/>
      <c r="Q158" s="5"/>
      <c r="R158" s="5"/>
      <c r="S158" s="5"/>
      <c r="T158" s="5"/>
      <c r="U158" s="5"/>
    </row>
    <row r="159" spans="1:21" ht="101.25" customHeight="1" x14ac:dyDescent="0.25">
      <c r="A159" s="3"/>
      <c r="B159" s="7" t="s">
        <v>130</v>
      </c>
      <c r="C159" s="44" t="s">
        <v>375</v>
      </c>
      <c r="D159" s="44" t="s">
        <v>375</v>
      </c>
      <c r="E159" s="5"/>
      <c r="F159" s="5"/>
      <c r="G159" s="5"/>
      <c r="H159" s="5"/>
      <c r="I159" s="5"/>
      <c r="J159" s="5"/>
      <c r="K159" s="5"/>
      <c r="L159" s="5"/>
      <c r="M159" s="5"/>
      <c r="N159" s="5"/>
      <c r="O159" s="5"/>
      <c r="P159" s="5"/>
      <c r="Q159" s="5"/>
      <c r="R159" s="5"/>
      <c r="S159" s="5"/>
      <c r="T159" s="5"/>
      <c r="U159" s="5"/>
    </row>
    <row r="160" spans="1:21" ht="42.75" x14ac:dyDescent="0.25">
      <c r="A160" s="20" t="s">
        <v>115</v>
      </c>
      <c r="B160" s="21" t="s">
        <v>59</v>
      </c>
      <c r="C160" s="46" t="s">
        <v>375</v>
      </c>
      <c r="D160" s="46" t="s">
        <v>375</v>
      </c>
      <c r="E160" s="22"/>
      <c r="F160" s="22"/>
      <c r="G160" s="22"/>
      <c r="H160" s="22"/>
      <c r="I160" s="22"/>
      <c r="J160" s="22"/>
      <c r="K160" s="22"/>
      <c r="L160" s="22"/>
      <c r="M160" s="22"/>
      <c r="N160" s="22"/>
      <c r="O160" s="22"/>
      <c r="P160" s="22"/>
      <c r="Q160" s="22"/>
      <c r="R160" s="22"/>
      <c r="S160" s="22"/>
      <c r="T160" s="22"/>
      <c r="U160" s="22"/>
    </row>
    <row r="161" spans="1:21" ht="81" customHeight="1" x14ac:dyDescent="0.25">
      <c r="A161" s="26" t="s">
        <v>131</v>
      </c>
      <c r="B161" s="27" t="s">
        <v>284</v>
      </c>
      <c r="C161" s="28"/>
      <c r="D161" s="28"/>
      <c r="E161" s="28"/>
      <c r="F161" s="28"/>
      <c r="G161" s="35">
        <f>G163+G168</f>
        <v>377.37</v>
      </c>
      <c r="H161" s="35">
        <f t="shared" ref="H161:R161" si="26">H163+H168</f>
        <v>0</v>
      </c>
      <c r="I161" s="35">
        <f t="shared" si="26"/>
        <v>301.89999999999998</v>
      </c>
      <c r="J161" s="35">
        <f t="shared" si="26"/>
        <v>75.47</v>
      </c>
      <c r="K161" s="35">
        <f t="shared" si="26"/>
        <v>377.28</v>
      </c>
      <c r="L161" s="35">
        <f t="shared" si="26"/>
        <v>0</v>
      </c>
      <c r="M161" s="35">
        <f t="shared" si="26"/>
        <v>301.81</v>
      </c>
      <c r="N161" s="35">
        <f t="shared" si="26"/>
        <v>75.47</v>
      </c>
      <c r="O161" s="35">
        <f t="shared" si="26"/>
        <v>377.28</v>
      </c>
      <c r="P161" s="35">
        <f t="shared" si="26"/>
        <v>0</v>
      </c>
      <c r="Q161" s="35">
        <f t="shared" si="26"/>
        <v>301.81</v>
      </c>
      <c r="R161" s="35">
        <f t="shared" si="26"/>
        <v>75.47</v>
      </c>
      <c r="S161" s="28"/>
      <c r="T161" s="28"/>
      <c r="U161" s="28"/>
    </row>
    <row r="162" spans="1:21" ht="15" customHeight="1" x14ac:dyDescent="0.25">
      <c r="A162" s="3" t="s">
        <v>131</v>
      </c>
      <c r="B162" s="6" t="s">
        <v>3</v>
      </c>
      <c r="C162" s="5"/>
      <c r="D162" s="5"/>
      <c r="E162" s="5"/>
      <c r="F162" s="5"/>
      <c r="G162" s="31"/>
      <c r="H162" s="31"/>
      <c r="I162" s="31"/>
      <c r="J162" s="31"/>
      <c r="K162" s="31"/>
      <c r="L162" s="31"/>
      <c r="M162" s="31"/>
      <c r="N162" s="31"/>
      <c r="O162" s="31"/>
      <c r="P162" s="31"/>
      <c r="Q162" s="31"/>
      <c r="R162" s="31"/>
      <c r="S162" s="5"/>
      <c r="T162" s="5"/>
      <c r="U162" s="5"/>
    </row>
    <row r="163" spans="1:21" ht="28.5" x14ac:dyDescent="0.25">
      <c r="A163" s="20" t="s">
        <v>131</v>
      </c>
      <c r="B163" s="21" t="s">
        <v>132</v>
      </c>
      <c r="C163" s="22"/>
      <c r="D163" s="22"/>
      <c r="E163" s="22"/>
      <c r="F163" s="22"/>
      <c r="G163" s="29">
        <f>G165+G166+G167</f>
        <v>377.37</v>
      </c>
      <c r="H163" s="29">
        <f t="shared" ref="H163:R163" si="27">H165+H166+H167</f>
        <v>0</v>
      </c>
      <c r="I163" s="29">
        <f t="shared" si="27"/>
        <v>301.89999999999998</v>
      </c>
      <c r="J163" s="29">
        <f t="shared" si="27"/>
        <v>75.47</v>
      </c>
      <c r="K163" s="29">
        <f t="shared" si="27"/>
        <v>377.28</v>
      </c>
      <c r="L163" s="29">
        <f t="shared" si="27"/>
        <v>0</v>
      </c>
      <c r="M163" s="29">
        <f t="shared" si="27"/>
        <v>301.81</v>
      </c>
      <c r="N163" s="29">
        <f t="shared" si="27"/>
        <v>75.47</v>
      </c>
      <c r="O163" s="29">
        <f t="shared" si="27"/>
        <v>377.28</v>
      </c>
      <c r="P163" s="29">
        <f t="shared" si="27"/>
        <v>0</v>
      </c>
      <c r="Q163" s="29">
        <f t="shared" si="27"/>
        <v>301.81</v>
      </c>
      <c r="R163" s="29">
        <f t="shared" si="27"/>
        <v>75.47</v>
      </c>
      <c r="S163" s="22"/>
      <c r="T163" s="22"/>
      <c r="U163" s="22"/>
    </row>
    <row r="164" spans="1:21" ht="21" customHeight="1" x14ac:dyDescent="0.25">
      <c r="A164" s="3" t="s">
        <v>131</v>
      </c>
      <c r="B164" s="13" t="s">
        <v>5</v>
      </c>
      <c r="C164" s="44" t="s">
        <v>375</v>
      </c>
      <c r="D164" s="44" t="s">
        <v>375</v>
      </c>
      <c r="E164" s="5"/>
      <c r="F164" s="5"/>
      <c r="G164" s="31"/>
      <c r="H164" s="31"/>
      <c r="I164" s="31"/>
      <c r="J164" s="31"/>
      <c r="K164" s="31"/>
      <c r="L164" s="31"/>
      <c r="M164" s="31"/>
      <c r="N164" s="31"/>
      <c r="O164" s="31"/>
      <c r="P164" s="31"/>
      <c r="Q164" s="31"/>
      <c r="R164" s="31"/>
      <c r="S164" s="5"/>
      <c r="T164" s="5"/>
      <c r="U164" s="5"/>
    </row>
    <row r="165" spans="1:21" ht="66" customHeight="1" x14ac:dyDescent="0.25">
      <c r="A165" s="3" t="s">
        <v>131</v>
      </c>
      <c r="B165" s="7" t="s">
        <v>133</v>
      </c>
      <c r="C165" s="5"/>
      <c r="D165" s="5" t="s">
        <v>299</v>
      </c>
      <c r="E165" s="5"/>
      <c r="F165" s="7" t="s">
        <v>332</v>
      </c>
      <c r="G165" s="31">
        <v>377.37</v>
      </c>
      <c r="H165" s="31">
        <v>0</v>
      </c>
      <c r="I165" s="31">
        <v>301.89999999999998</v>
      </c>
      <c r="J165" s="31">
        <v>75.47</v>
      </c>
      <c r="K165" s="31">
        <v>377.28</v>
      </c>
      <c r="L165" s="31">
        <v>0</v>
      </c>
      <c r="M165" s="31">
        <v>301.81</v>
      </c>
      <c r="N165" s="31">
        <v>75.47</v>
      </c>
      <c r="O165" s="31">
        <v>377.28</v>
      </c>
      <c r="P165" s="31">
        <v>0</v>
      </c>
      <c r="Q165" s="31">
        <v>301.81</v>
      </c>
      <c r="R165" s="31">
        <v>75.47</v>
      </c>
      <c r="S165" s="7" t="s">
        <v>333</v>
      </c>
      <c r="T165" s="7" t="s">
        <v>334</v>
      </c>
      <c r="U165" s="7" t="s">
        <v>334</v>
      </c>
    </row>
    <row r="166" spans="1:21" ht="124.5" customHeight="1" x14ac:dyDescent="0.25">
      <c r="A166" s="3" t="s">
        <v>131</v>
      </c>
      <c r="B166" s="7" t="s">
        <v>134</v>
      </c>
      <c r="C166" s="7" t="s">
        <v>335</v>
      </c>
      <c r="D166" s="5" t="s">
        <v>298</v>
      </c>
      <c r="E166" s="5"/>
      <c r="F166" s="5"/>
      <c r="G166" s="31"/>
      <c r="H166" s="31"/>
      <c r="I166" s="31"/>
      <c r="J166" s="31"/>
      <c r="K166" s="31"/>
      <c r="L166" s="31"/>
      <c r="M166" s="31"/>
      <c r="N166" s="31"/>
      <c r="O166" s="31"/>
      <c r="P166" s="31"/>
      <c r="Q166" s="31"/>
      <c r="R166" s="31"/>
      <c r="S166" s="5"/>
      <c r="T166" s="5"/>
      <c r="U166" s="5"/>
    </row>
    <row r="167" spans="1:21" ht="94.5" customHeight="1" x14ac:dyDescent="0.25">
      <c r="A167" s="3" t="s">
        <v>131</v>
      </c>
      <c r="B167" s="7" t="s">
        <v>135</v>
      </c>
      <c r="C167" s="7" t="s">
        <v>336</v>
      </c>
      <c r="D167" s="5" t="s">
        <v>298</v>
      </c>
      <c r="E167" s="5"/>
      <c r="F167" s="5"/>
      <c r="G167" s="31"/>
      <c r="H167" s="31"/>
      <c r="I167" s="31"/>
      <c r="J167" s="31"/>
      <c r="K167" s="31"/>
      <c r="L167" s="31"/>
      <c r="M167" s="31"/>
      <c r="N167" s="31"/>
      <c r="O167" s="31"/>
      <c r="P167" s="31"/>
      <c r="Q167" s="31"/>
      <c r="R167" s="31"/>
      <c r="S167" s="5"/>
      <c r="T167" s="5"/>
      <c r="U167" s="5"/>
    </row>
    <row r="168" spans="1:21" ht="19.5" customHeight="1" x14ac:dyDescent="0.25">
      <c r="A168" s="20" t="s">
        <v>131</v>
      </c>
      <c r="B168" s="21" t="s">
        <v>136</v>
      </c>
      <c r="C168" s="22"/>
      <c r="D168" s="22"/>
      <c r="E168" s="22"/>
      <c r="F168" s="22"/>
      <c r="G168" s="29">
        <f>G170</f>
        <v>0</v>
      </c>
      <c r="H168" s="29">
        <f t="shared" ref="H168:R168" si="28">H170</f>
        <v>0</v>
      </c>
      <c r="I168" s="29">
        <f t="shared" si="28"/>
        <v>0</v>
      </c>
      <c r="J168" s="29">
        <f t="shared" si="28"/>
        <v>0</v>
      </c>
      <c r="K168" s="29">
        <f t="shared" si="28"/>
        <v>0</v>
      </c>
      <c r="L168" s="29">
        <f t="shared" si="28"/>
        <v>0</v>
      </c>
      <c r="M168" s="29">
        <f t="shared" si="28"/>
        <v>0</v>
      </c>
      <c r="N168" s="29">
        <f t="shared" si="28"/>
        <v>0</v>
      </c>
      <c r="O168" s="29">
        <f t="shared" si="28"/>
        <v>0</v>
      </c>
      <c r="P168" s="29">
        <f t="shared" si="28"/>
        <v>0</v>
      </c>
      <c r="Q168" s="29">
        <f t="shared" si="28"/>
        <v>0</v>
      </c>
      <c r="R168" s="29">
        <f t="shared" si="28"/>
        <v>0</v>
      </c>
      <c r="S168" s="22"/>
      <c r="T168" s="22"/>
      <c r="U168" s="22"/>
    </row>
    <row r="169" spans="1:21" ht="19.5" customHeight="1" x14ac:dyDescent="0.25">
      <c r="A169" s="3" t="s">
        <v>131</v>
      </c>
      <c r="B169" s="13" t="s">
        <v>5</v>
      </c>
      <c r="C169" s="5"/>
      <c r="D169" s="5"/>
      <c r="E169" s="5"/>
      <c r="F169" s="5"/>
      <c r="G169" s="5"/>
      <c r="H169" s="5"/>
      <c r="I169" s="5"/>
      <c r="J169" s="5"/>
      <c r="K169" s="5"/>
      <c r="L169" s="5"/>
      <c r="M169" s="5"/>
      <c r="N169" s="5"/>
      <c r="O169" s="5"/>
      <c r="P169" s="5"/>
      <c r="Q169" s="5"/>
      <c r="R169" s="5"/>
      <c r="S169" s="5"/>
      <c r="T169" s="5"/>
      <c r="U169" s="5"/>
    </row>
    <row r="170" spans="1:21" ht="79.5" customHeight="1" x14ac:dyDescent="0.25">
      <c r="A170" s="3" t="s">
        <v>131</v>
      </c>
      <c r="B170" s="7" t="s">
        <v>137</v>
      </c>
      <c r="C170" s="5"/>
      <c r="D170" s="5" t="s">
        <v>299</v>
      </c>
      <c r="E170" s="7" t="s">
        <v>337</v>
      </c>
      <c r="F170" s="5"/>
      <c r="G170" s="5"/>
      <c r="H170" s="5"/>
      <c r="I170" s="5"/>
      <c r="J170" s="5"/>
      <c r="K170" s="5"/>
      <c r="L170" s="5"/>
      <c r="M170" s="5"/>
      <c r="N170" s="5"/>
      <c r="O170" s="5"/>
      <c r="P170" s="5"/>
      <c r="Q170" s="5"/>
      <c r="R170" s="5"/>
      <c r="S170" s="5"/>
      <c r="T170" s="5"/>
      <c r="U170" s="5"/>
    </row>
    <row r="171" spans="1:21" ht="99.75" customHeight="1" x14ac:dyDescent="0.25">
      <c r="A171" s="26" t="s">
        <v>138</v>
      </c>
      <c r="B171" s="27" t="s">
        <v>285</v>
      </c>
      <c r="C171" s="28"/>
      <c r="D171" s="28"/>
      <c r="E171" s="28"/>
      <c r="F171" s="28"/>
      <c r="G171" s="35">
        <f>G173+G174+G178+G179</f>
        <v>680</v>
      </c>
      <c r="H171" s="35">
        <f t="shared" ref="H171:R171" si="29">H173+H174+H178+H179</f>
        <v>0</v>
      </c>
      <c r="I171" s="35">
        <f t="shared" si="29"/>
        <v>380</v>
      </c>
      <c r="J171" s="35">
        <f t="shared" si="29"/>
        <v>300</v>
      </c>
      <c r="K171" s="35">
        <f t="shared" si="29"/>
        <v>680</v>
      </c>
      <c r="L171" s="35">
        <f t="shared" si="29"/>
        <v>0</v>
      </c>
      <c r="M171" s="35">
        <f t="shared" si="29"/>
        <v>380</v>
      </c>
      <c r="N171" s="35">
        <f t="shared" si="29"/>
        <v>300</v>
      </c>
      <c r="O171" s="35">
        <f t="shared" si="29"/>
        <v>680</v>
      </c>
      <c r="P171" s="35">
        <f t="shared" si="29"/>
        <v>0</v>
      </c>
      <c r="Q171" s="35">
        <f t="shared" si="29"/>
        <v>380</v>
      </c>
      <c r="R171" s="35">
        <f t="shared" si="29"/>
        <v>300</v>
      </c>
      <c r="S171" s="28"/>
      <c r="T171" s="28"/>
      <c r="U171" s="28"/>
    </row>
    <row r="172" spans="1:21" ht="15" customHeight="1" x14ac:dyDescent="0.25">
      <c r="A172" s="3" t="s">
        <v>138</v>
      </c>
      <c r="B172" s="6" t="s">
        <v>139</v>
      </c>
      <c r="C172" s="5"/>
      <c r="D172" s="5"/>
      <c r="E172" s="5"/>
      <c r="F172" s="5"/>
      <c r="G172" s="31"/>
      <c r="H172" s="31"/>
      <c r="I172" s="31"/>
      <c r="J172" s="31"/>
      <c r="K172" s="31"/>
      <c r="L172" s="31"/>
      <c r="M172" s="31"/>
      <c r="N172" s="31"/>
      <c r="O172" s="31"/>
      <c r="P172" s="31"/>
      <c r="Q172" s="31"/>
      <c r="R172" s="31"/>
      <c r="S172" s="5"/>
      <c r="T172" s="5"/>
      <c r="U172" s="5"/>
    </row>
    <row r="173" spans="1:21" ht="27" customHeight="1" x14ac:dyDescent="0.25">
      <c r="A173" s="20" t="s">
        <v>138</v>
      </c>
      <c r="B173" s="21" t="s">
        <v>140</v>
      </c>
      <c r="C173" s="22" t="s">
        <v>342</v>
      </c>
      <c r="D173" s="22" t="s">
        <v>298</v>
      </c>
      <c r="E173" s="22"/>
      <c r="F173" s="22"/>
      <c r="G173" s="29"/>
      <c r="H173" s="29"/>
      <c r="I173" s="29"/>
      <c r="J173" s="29"/>
      <c r="K173" s="29"/>
      <c r="L173" s="29"/>
      <c r="M173" s="29"/>
      <c r="N173" s="29"/>
      <c r="O173" s="29"/>
      <c r="P173" s="29"/>
      <c r="Q173" s="29"/>
      <c r="R173" s="29"/>
      <c r="S173" s="22"/>
      <c r="T173" s="22"/>
      <c r="U173" s="22"/>
    </row>
    <row r="174" spans="1:21" ht="35.25" customHeight="1" x14ac:dyDescent="0.25">
      <c r="A174" s="20" t="s">
        <v>138</v>
      </c>
      <c r="B174" s="21" t="s">
        <v>141</v>
      </c>
      <c r="C174" s="22"/>
      <c r="D174" s="22"/>
      <c r="E174" s="22"/>
      <c r="F174" s="22"/>
      <c r="G174" s="29">
        <f>G176+G177</f>
        <v>680</v>
      </c>
      <c r="H174" s="29">
        <f t="shared" ref="H174:R174" si="30">H176+H177</f>
        <v>0</v>
      </c>
      <c r="I174" s="29">
        <f t="shared" si="30"/>
        <v>380</v>
      </c>
      <c r="J174" s="29">
        <f t="shared" si="30"/>
        <v>300</v>
      </c>
      <c r="K174" s="29">
        <f t="shared" si="30"/>
        <v>680</v>
      </c>
      <c r="L174" s="29">
        <f t="shared" si="30"/>
        <v>0</v>
      </c>
      <c r="M174" s="29">
        <f t="shared" si="30"/>
        <v>380</v>
      </c>
      <c r="N174" s="29">
        <f t="shared" si="30"/>
        <v>300</v>
      </c>
      <c r="O174" s="29">
        <f t="shared" si="30"/>
        <v>680</v>
      </c>
      <c r="P174" s="29">
        <f t="shared" si="30"/>
        <v>0</v>
      </c>
      <c r="Q174" s="29">
        <f t="shared" si="30"/>
        <v>380</v>
      </c>
      <c r="R174" s="29">
        <f t="shared" si="30"/>
        <v>300</v>
      </c>
      <c r="S174" s="22"/>
      <c r="T174" s="22"/>
      <c r="U174" s="22"/>
    </row>
    <row r="175" spans="1:21" ht="19.5" customHeight="1" x14ac:dyDescent="0.25">
      <c r="A175" s="3" t="s">
        <v>142</v>
      </c>
      <c r="B175" s="13" t="s">
        <v>5</v>
      </c>
      <c r="C175" s="5"/>
      <c r="D175" s="5"/>
      <c r="E175" s="5"/>
      <c r="F175" s="5"/>
      <c r="G175" s="31"/>
      <c r="H175" s="31"/>
      <c r="I175" s="31"/>
      <c r="J175" s="31"/>
      <c r="K175" s="31"/>
      <c r="L175" s="31"/>
      <c r="M175" s="31"/>
      <c r="N175" s="31"/>
      <c r="O175" s="31"/>
      <c r="P175" s="31"/>
      <c r="Q175" s="31"/>
      <c r="R175" s="31"/>
      <c r="S175" s="5"/>
      <c r="T175" s="5"/>
      <c r="U175" s="5"/>
    </row>
    <row r="176" spans="1:21" ht="96" customHeight="1" x14ac:dyDescent="0.25">
      <c r="A176" s="3" t="s">
        <v>138</v>
      </c>
      <c r="B176" s="7" t="s">
        <v>143</v>
      </c>
      <c r="C176" s="5"/>
      <c r="D176" s="5" t="s">
        <v>299</v>
      </c>
      <c r="E176" s="5"/>
      <c r="F176" s="7" t="s">
        <v>338</v>
      </c>
      <c r="G176" s="31">
        <v>680</v>
      </c>
      <c r="H176" s="31">
        <v>0</v>
      </c>
      <c r="I176" s="31">
        <v>380</v>
      </c>
      <c r="J176" s="31">
        <v>300</v>
      </c>
      <c r="K176" s="31">
        <v>680</v>
      </c>
      <c r="L176" s="31">
        <v>0</v>
      </c>
      <c r="M176" s="31">
        <v>380</v>
      </c>
      <c r="N176" s="31">
        <v>300</v>
      </c>
      <c r="O176" s="31">
        <v>680</v>
      </c>
      <c r="P176" s="31">
        <v>0</v>
      </c>
      <c r="Q176" s="31">
        <v>380</v>
      </c>
      <c r="R176" s="31">
        <v>300</v>
      </c>
      <c r="S176" s="5"/>
      <c r="T176" s="40" t="s">
        <v>339</v>
      </c>
      <c r="U176" s="40" t="s">
        <v>340</v>
      </c>
    </row>
    <row r="177" spans="1:21" ht="111.75" customHeight="1" x14ac:dyDescent="0.25">
      <c r="A177" s="3" t="s">
        <v>138</v>
      </c>
      <c r="B177" s="7" t="s">
        <v>144</v>
      </c>
      <c r="C177" s="7" t="s">
        <v>341</v>
      </c>
      <c r="D177" s="5" t="s">
        <v>298</v>
      </c>
      <c r="E177" s="5"/>
      <c r="F177" s="5"/>
      <c r="G177" s="31"/>
      <c r="H177" s="31"/>
      <c r="I177" s="31"/>
      <c r="J177" s="31"/>
      <c r="K177" s="31"/>
      <c r="L177" s="31"/>
      <c r="M177" s="31"/>
      <c r="N177" s="31"/>
      <c r="O177" s="31"/>
      <c r="P177" s="31"/>
      <c r="Q177" s="31"/>
      <c r="R177" s="31"/>
      <c r="S177" s="5"/>
      <c r="T177" s="5"/>
      <c r="U177" s="5"/>
    </row>
    <row r="178" spans="1:21" ht="33.75" customHeight="1" x14ac:dyDescent="0.25">
      <c r="A178" s="20" t="s">
        <v>138</v>
      </c>
      <c r="B178" s="25" t="s">
        <v>145</v>
      </c>
      <c r="C178" s="22" t="s">
        <v>342</v>
      </c>
      <c r="D178" s="22" t="s">
        <v>298</v>
      </c>
      <c r="E178" s="22"/>
      <c r="F178" s="22"/>
      <c r="G178" s="29"/>
      <c r="H178" s="29"/>
      <c r="I178" s="29"/>
      <c r="J178" s="29"/>
      <c r="K178" s="29"/>
      <c r="L178" s="29"/>
      <c r="M178" s="29"/>
      <c r="N178" s="29"/>
      <c r="O178" s="29"/>
      <c r="P178" s="29"/>
      <c r="Q178" s="29"/>
      <c r="R178" s="29"/>
      <c r="S178" s="22"/>
      <c r="T178" s="22"/>
      <c r="U178" s="22"/>
    </row>
    <row r="179" spans="1:21" ht="42.75" x14ac:dyDescent="0.25">
      <c r="A179" s="20" t="s">
        <v>138</v>
      </c>
      <c r="B179" s="21" t="s">
        <v>59</v>
      </c>
      <c r="C179" s="22" t="s">
        <v>342</v>
      </c>
      <c r="D179" s="22" t="s">
        <v>298</v>
      </c>
      <c r="E179" s="22"/>
      <c r="F179" s="22"/>
      <c r="G179" s="29"/>
      <c r="H179" s="29"/>
      <c r="I179" s="29"/>
      <c r="J179" s="29"/>
      <c r="K179" s="29"/>
      <c r="L179" s="29"/>
      <c r="M179" s="29"/>
      <c r="N179" s="29"/>
      <c r="O179" s="29"/>
      <c r="P179" s="29"/>
      <c r="Q179" s="29"/>
      <c r="R179" s="29"/>
      <c r="S179" s="22"/>
      <c r="T179" s="22"/>
      <c r="U179" s="22"/>
    </row>
    <row r="180" spans="1:21" ht="87" customHeight="1" x14ac:dyDescent="0.25">
      <c r="A180" s="26" t="s">
        <v>146</v>
      </c>
      <c r="B180" s="27" t="s">
        <v>286</v>
      </c>
      <c r="C180" s="28"/>
      <c r="D180" s="28"/>
      <c r="E180" s="28"/>
      <c r="F180" s="28"/>
      <c r="G180" s="35">
        <f>G182+G191+G195+G205</f>
        <v>36030.900000000009</v>
      </c>
      <c r="H180" s="35">
        <f t="shared" ref="H180:R180" si="31">H182+H191+H195+H205</f>
        <v>0</v>
      </c>
      <c r="I180" s="35">
        <f t="shared" si="31"/>
        <v>35933.300000000003</v>
      </c>
      <c r="J180" s="35">
        <f t="shared" si="31"/>
        <v>97.6</v>
      </c>
      <c r="K180" s="35">
        <f t="shared" si="31"/>
        <v>35405.9</v>
      </c>
      <c r="L180" s="35">
        <f t="shared" si="31"/>
        <v>0</v>
      </c>
      <c r="M180" s="35">
        <f t="shared" si="31"/>
        <v>35309.599999999999</v>
      </c>
      <c r="N180" s="35">
        <f t="shared" si="31"/>
        <v>96.3</v>
      </c>
      <c r="O180" s="35">
        <f t="shared" si="31"/>
        <v>35405.9</v>
      </c>
      <c r="P180" s="35">
        <f t="shared" si="31"/>
        <v>0</v>
      </c>
      <c r="Q180" s="35">
        <f t="shared" si="31"/>
        <v>35309.599999999999</v>
      </c>
      <c r="R180" s="35">
        <f t="shared" si="31"/>
        <v>96.3</v>
      </c>
      <c r="S180" s="28"/>
      <c r="T180" s="28"/>
      <c r="U180" s="28"/>
    </row>
    <row r="181" spans="1:21" ht="15" customHeight="1" x14ac:dyDescent="0.25">
      <c r="A181" s="3" t="s">
        <v>146</v>
      </c>
      <c r="B181" s="6" t="s">
        <v>139</v>
      </c>
      <c r="C181" s="5"/>
      <c r="D181" s="5"/>
      <c r="E181" s="5"/>
      <c r="F181" s="5"/>
      <c r="G181" s="31"/>
      <c r="H181" s="31"/>
      <c r="I181" s="31"/>
      <c r="J181" s="31"/>
      <c r="K181" s="31"/>
      <c r="L181" s="31"/>
      <c r="M181" s="31"/>
      <c r="N181" s="31"/>
      <c r="O181" s="31"/>
      <c r="P181" s="31"/>
      <c r="Q181" s="31"/>
      <c r="R181" s="31"/>
      <c r="S181" s="5"/>
      <c r="T181" s="5"/>
      <c r="U181" s="5"/>
    </row>
    <row r="182" spans="1:21" x14ac:dyDescent="0.25">
      <c r="A182" s="20" t="s">
        <v>146</v>
      </c>
      <c r="B182" s="24" t="s">
        <v>147</v>
      </c>
      <c r="C182" s="22"/>
      <c r="D182" s="22"/>
      <c r="E182" s="22"/>
      <c r="F182" s="22"/>
      <c r="G182" s="29">
        <f>G184+G185+G186+G187+G188+G189+G190</f>
        <v>33270.600000000006</v>
      </c>
      <c r="H182" s="29">
        <f t="shared" ref="H182:R182" si="32">H184+H185+H186+H187+H188+H189+H190</f>
        <v>0</v>
      </c>
      <c r="I182" s="29">
        <f t="shared" si="32"/>
        <v>33203.9</v>
      </c>
      <c r="J182" s="29">
        <f t="shared" si="32"/>
        <v>66.7</v>
      </c>
      <c r="K182" s="29">
        <f t="shared" si="32"/>
        <v>32651.4</v>
      </c>
      <c r="L182" s="29">
        <f t="shared" si="32"/>
        <v>0</v>
      </c>
      <c r="M182" s="29">
        <f t="shared" si="32"/>
        <v>32585.899999999998</v>
      </c>
      <c r="N182" s="29">
        <f t="shared" si="32"/>
        <v>65.5</v>
      </c>
      <c r="O182" s="29">
        <f t="shared" si="32"/>
        <v>32651.4</v>
      </c>
      <c r="P182" s="29">
        <f t="shared" si="32"/>
        <v>0</v>
      </c>
      <c r="Q182" s="29">
        <f t="shared" si="32"/>
        <v>32585.899999999998</v>
      </c>
      <c r="R182" s="29">
        <f t="shared" si="32"/>
        <v>65.5</v>
      </c>
      <c r="S182" s="22"/>
      <c r="T182" s="22"/>
      <c r="U182" s="22"/>
    </row>
    <row r="183" spans="1:21" ht="19.5" customHeight="1" x14ac:dyDescent="0.25">
      <c r="A183" s="3" t="s">
        <v>148</v>
      </c>
      <c r="B183" s="13" t="s">
        <v>5</v>
      </c>
      <c r="C183" s="5"/>
      <c r="D183" s="5"/>
      <c r="E183" s="5"/>
      <c r="F183" s="5"/>
      <c r="G183" s="31"/>
      <c r="H183" s="31"/>
      <c r="I183" s="31"/>
      <c r="J183" s="31"/>
      <c r="K183" s="31"/>
      <c r="L183" s="31"/>
      <c r="M183" s="31"/>
      <c r="N183" s="31"/>
      <c r="O183" s="31"/>
      <c r="P183" s="31"/>
      <c r="Q183" s="31"/>
      <c r="R183" s="31"/>
      <c r="S183" s="5"/>
      <c r="T183" s="5"/>
      <c r="U183" s="5"/>
    </row>
    <row r="184" spans="1:21" ht="91.5" customHeight="1" x14ac:dyDescent="0.25">
      <c r="A184" s="3" t="s">
        <v>146</v>
      </c>
      <c r="B184" s="7" t="s">
        <v>149</v>
      </c>
      <c r="C184" s="44" t="s">
        <v>375</v>
      </c>
      <c r="D184" s="44" t="s">
        <v>375</v>
      </c>
      <c r="E184" s="5"/>
      <c r="F184" s="5"/>
      <c r="G184" s="31"/>
      <c r="H184" s="31"/>
      <c r="I184" s="31"/>
      <c r="J184" s="31"/>
      <c r="K184" s="31"/>
      <c r="L184" s="31"/>
      <c r="M184" s="31"/>
      <c r="N184" s="31"/>
      <c r="O184" s="31"/>
      <c r="P184" s="31"/>
      <c r="Q184" s="31"/>
      <c r="R184" s="31"/>
      <c r="S184" s="5"/>
      <c r="T184" s="5"/>
      <c r="U184" s="5"/>
    </row>
    <row r="185" spans="1:21" ht="113.25" customHeight="1" x14ac:dyDescent="0.25">
      <c r="A185" s="3" t="s">
        <v>146</v>
      </c>
      <c r="B185" s="7" t="s">
        <v>150</v>
      </c>
      <c r="C185" s="5"/>
      <c r="D185" s="5" t="s">
        <v>299</v>
      </c>
      <c r="E185" s="7"/>
      <c r="F185" s="7" t="s">
        <v>365</v>
      </c>
      <c r="G185" s="31">
        <v>3965.9</v>
      </c>
      <c r="H185" s="31">
        <v>0</v>
      </c>
      <c r="I185" s="31">
        <v>3957.9</v>
      </c>
      <c r="J185" s="31">
        <v>8</v>
      </c>
      <c r="K185" s="31">
        <v>3956.1</v>
      </c>
      <c r="L185" s="31">
        <v>0</v>
      </c>
      <c r="M185" s="31">
        <v>3948.1</v>
      </c>
      <c r="N185" s="31">
        <v>8</v>
      </c>
      <c r="O185" s="31">
        <v>3956.1</v>
      </c>
      <c r="P185" s="31">
        <v>0</v>
      </c>
      <c r="Q185" s="31">
        <v>3948.1</v>
      </c>
      <c r="R185" s="31">
        <v>8</v>
      </c>
      <c r="S185" s="7" t="s">
        <v>366</v>
      </c>
      <c r="T185" s="5">
        <v>1.3</v>
      </c>
      <c r="U185" s="5">
        <v>1.3</v>
      </c>
    </row>
    <row r="186" spans="1:21" ht="84" customHeight="1" x14ac:dyDescent="0.25">
      <c r="A186" s="3" t="s">
        <v>146</v>
      </c>
      <c r="B186" s="7" t="s">
        <v>151</v>
      </c>
      <c r="C186" s="5"/>
      <c r="D186" s="5" t="s">
        <v>299</v>
      </c>
      <c r="E186" s="5"/>
      <c r="F186" s="7" t="s">
        <v>365</v>
      </c>
      <c r="G186" s="31">
        <v>4075.3</v>
      </c>
      <c r="H186" s="31">
        <v>0</v>
      </c>
      <c r="I186" s="31">
        <v>4067.1</v>
      </c>
      <c r="J186" s="31">
        <v>8.1999999999999993</v>
      </c>
      <c r="K186" s="31">
        <v>4075.3</v>
      </c>
      <c r="L186" s="31">
        <v>0</v>
      </c>
      <c r="M186" s="31">
        <v>4067.1</v>
      </c>
      <c r="N186" s="31">
        <v>8.1999999999999993</v>
      </c>
      <c r="O186" s="31">
        <v>4075.3</v>
      </c>
      <c r="P186" s="31">
        <v>0</v>
      </c>
      <c r="Q186" s="31">
        <v>4067.1</v>
      </c>
      <c r="R186" s="31">
        <v>8.1999999999999993</v>
      </c>
      <c r="S186" s="5"/>
      <c r="T186" s="5">
        <v>300.17899999999997</v>
      </c>
      <c r="U186" s="5">
        <v>300.17899999999997</v>
      </c>
    </row>
    <row r="187" spans="1:21" ht="81.75" customHeight="1" x14ac:dyDescent="0.25">
      <c r="A187" s="3" t="s">
        <v>146</v>
      </c>
      <c r="B187" s="7" t="s">
        <v>152</v>
      </c>
      <c r="C187" s="5"/>
      <c r="D187" s="5" t="s">
        <v>299</v>
      </c>
      <c r="E187" s="5"/>
      <c r="F187" s="7" t="s">
        <v>365</v>
      </c>
      <c r="G187" s="31">
        <v>10349.6</v>
      </c>
      <c r="H187" s="31">
        <v>0</v>
      </c>
      <c r="I187" s="31">
        <v>10328.9</v>
      </c>
      <c r="J187" s="31">
        <v>20.7</v>
      </c>
      <c r="K187" s="31">
        <v>10346.1</v>
      </c>
      <c r="L187" s="31">
        <v>0</v>
      </c>
      <c r="M187" s="31">
        <v>10325.4</v>
      </c>
      <c r="N187" s="31">
        <v>20.7</v>
      </c>
      <c r="O187" s="31">
        <v>10346.1</v>
      </c>
      <c r="P187" s="31">
        <v>0</v>
      </c>
      <c r="Q187" s="31">
        <v>10325.4</v>
      </c>
      <c r="R187" s="31">
        <v>20.7</v>
      </c>
      <c r="S187" s="7" t="s">
        <v>366</v>
      </c>
      <c r="T187" s="5">
        <v>4.0999999999999996</v>
      </c>
      <c r="U187" s="5">
        <v>4.0999999999999996</v>
      </c>
    </row>
    <row r="188" spans="1:21" ht="97.5" customHeight="1" x14ac:dyDescent="0.25">
      <c r="A188" s="3" t="s">
        <v>146</v>
      </c>
      <c r="B188" s="7" t="s">
        <v>153</v>
      </c>
      <c r="C188" s="5"/>
      <c r="D188" s="5" t="s">
        <v>299</v>
      </c>
      <c r="E188" s="5"/>
      <c r="F188" s="7" t="s">
        <v>365</v>
      </c>
      <c r="G188" s="31">
        <v>14879.8</v>
      </c>
      <c r="H188" s="31"/>
      <c r="I188" s="31">
        <v>14850</v>
      </c>
      <c r="J188" s="31">
        <v>29.8</v>
      </c>
      <c r="K188" s="31">
        <v>14273.9</v>
      </c>
      <c r="L188" s="31">
        <v>0</v>
      </c>
      <c r="M188" s="31">
        <v>14245.3</v>
      </c>
      <c r="N188" s="31">
        <v>28.6</v>
      </c>
      <c r="O188" s="31">
        <v>14273.9</v>
      </c>
      <c r="P188" s="31">
        <v>0</v>
      </c>
      <c r="Q188" s="31">
        <v>14245.3</v>
      </c>
      <c r="R188" s="31">
        <v>28.6</v>
      </c>
      <c r="S188" s="7" t="s">
        <v>366</v>
      </c>
      <c r="T188" s="5">
        <v>1.95</v>
      </c>
      <c r="U188" s="5">
        <v>1.95</v>
      </c>
    </row>
    <row r="189" spans="1:21" ht="113.25" customHeight="1" x14ac:dyDescent="0.25">
      <c r="A189" s="3" t="s">
        <v>146</v>
      </c>
      <c r="B189" s="7" t="s">
        <v>154</v>
      </c>
      <c r="C189" s="5" t="s">
        <v>362</v>
      </c>
      <c r="D189" s="5" t="s">
        <v>298</v>
      </c>
      <c r="E189" s="5"/>
      <c r="F189" s="5"/>
      <c r="G189" s="31"/>
      <c r="H189" s="31"/>
      <c r="I189" s="31"/>
      <c r="J189" s="31"/>
      <c r="K189" s="31"/>
      <c r="L189" s="31"/>
      <c r="M189" s="31"/>
      <c r="N189" s="31"/>
      <c r="O189" s="31"/>
      <c r="P189" s="31"/>
      <c r="Q189" s="31"/>
      <c r="R189" s="31"/>
      <c r="S189" s="5"/>
      <c r="T189" s="5"/>
      <c r="U189" s="5"/>
    </row>
    <row r="190" spans="1:21" ht="99.75" customHeight="1" x14ac:dyDescent="0.25">
      <c r="A190" s="3"/>
      <c r="B190" s="7" t="s">
        <v>155</v>
      </c>
      <c r="C190" s="44" t="s">
        <v>375</v>
      </c>
      <c r="D190" s="44" t="s">
        <v>375</v>
      </c>
      <c r="E190" s="5"/>
      <c r="F190" s="5"/>
      <c r="G190" s="31"/>
      <c r="H190" s="31"/>
      <c r="I190" s="31"/>
      <c r="J190" s="31"/>
      <c r="K190" s="31"/>
      <c r="L190" s="31"/>
      <c r="M190" s="31"/>
      <c r="N190" s="31"/>
      <c r="O190" s="31"/>
      <c r="P190" s="31"/>
      <c r="Q190" s="31"/>
      <c r="R190" s="31"/>
      <c r="S190" s="5"/>
      <c r="T190" s="5"/>
      <c r="U190" s="5"/>
    </row>
    <row r="191" spans="1:21" x14ac:dyDescent="0.25">
      <c r="A191" s="20" t="s">
        <v>146</v>
      </c>
      <c r="B191" s="24" t="s">
        <v>156</v>
      </c>
      <c r="C191" s="22"/>
      <c r="D191" s="22"/>
      <c r="E191" s="22"/>
      <c r="F191" s="22"/>
      <c r="G191" s="29">
        <f>G193+G194</f>
        <v>0</v>
      </c>
      <c r="H191" s="29">
        <f t="shared" ref="H191:R191" si="33">H193+H194</f>
        <v>0</v>
      </c>
      <c r="I191" s="29">
        <f t="shared" si="33"/>
        <v>0</v>
      </c>
      <c r="J191" s="29">
        <f t="shared" si="33"/>
        <v>0</v>
      </c>
      <c r="K191" s="29">
        <f t="shared" si="33"/>
        <v>0</v>
      </c>
      <c r="L191" s="29">
        <f t="shared" si="33"/>
        <v>0</v>
      </c>
      <c r="M191" s="29">
        <f t="shared" si="33"/>
        <v>0</v>
      </c>
      <c r="N191" s="29">
        <f t="shared" si="33"/>
        <v>0</v>
      </c>
      <c r="O191" s="29">
        <f t="shared" si="33"/>
        <v>0</v>
      </c>
      <c r="P191" s="29">
        <f t="shared" si="33"/>
        <v>0</v>
      </c>
      <c r="Q191" s="29">
        <f t="shared" si="33"/>
        <v>0</v>
      </c>
      <c r="R191" s="29">
        <f t="shared" si="33"/>
        <v>0</v>
      </c>
      <c r="S191" s="22"/>
      <c r="T191" s="22"/>
      <c r="U191" s="22"/>
    </row>
    <row r="192" spans="1:21" ht="19.5" customHeight="1" x14ac:dyDescent="0.25">
      <c r="A192" s="3" t="s">
        <v>148</v>
      </c>
      <c r="B192" s="13" t="s">
        <v>5</v>
      </c>
      <c r="C192" s="5"/>
      <c r="D192" s="5"/>
      <c r="E192" s="5"/>
      <c r="F192" s="5"/>
      <c r="G192" s="31"/>
      <c r="H192" s="31"/>
      <c r="I192" s="31"/>
      <c r="J192" s="31"/>
      <c r="K192" s="31"/>
      <c r="L192" s="31"/>
      <c r="M192" s="31"/>
      <c r="N192" s="31"/>
      <c r="O192" s="31"/>
      <c r="P192" s="31"/>
      <c r="Q192" s="31"/>
      <c r="R192" s="31"/>
      <c r="S192" s="5"/>
      <c r="T192" s="5"/>
      <c r="U192" s="5"/>
    </row>
    <row r="193" spans="1:21" ht="60" x14ac:dyDescent="0.25">
      <c r="A193" s="3" t="s">
        <v>146</v>
      </c>
      <c r="B193" s="7" t="s">
        <v>157</v>
      </c>
      <c r="C193" s="44" t="s">
        <v>375</v>
      </c>
      <c r="D193" s="44" t="s">
        <v>375</v>
      </c>
      <c r="E193" s="5"/>
      <c r="F193" s="5"/>
      <c r="G193" s="31"/>
      <c r="H193" s="31"/>
      <c r="I193" s="31"/>
      <c r="J193" s="31"/>
      <c r="K193" s="31"/>
      <c r="L193" s="31"/>
      <c r="M193" s="31"/>
      <c r="N193" s="31"/>
      <c r="O193" s="31"/>
      <c r="P193" s="31"/>
      <c r="Q193" s="31"/>
      <c r="R193" s="31"/>
      <c r="S193" s="5"/>
      <c r="T193" s="5"/>
      <c r="U193" s="5"/>
    </row>
    <row r="194" spans="1:21" s="2" customFormat="1" ht="45" x14ac:dyDescent="0.25">
      <c r="A194" s="3" t="s">
        <v>146</v>
      </c>
      <c r="B194" s="7" t="s">
        <v>158</v>
      </c>
      <c r="C194" s="44" t="s">
        <v>375</v>
      </c>
      <c r="D194" s="44" t="s">
        <v>375</v>
      </c>
      <c r="E194" s="10"/>
      <c r="F194" s="10"/>
      <c r="G194" s="30"/>
      <c r="H194" s="30"/>
      <c r="I194" s="30"/>
      <c r="J194" s="30"/>
      <c r="K194" s="30"/>
      <c r="L194" s="30"/>
      <c r="M194" s="30"/>
      <c r="N194" s="30"/>
      <c r="O194" s="30"/>
      <c r="P194" s="30"/>
      <c r="Q194" s="30"/>
      <c r="R194" s="30"/>
      <c r="S194" s="10"/>
      <c r="T194" s="10"/>
      <c r="U194" s="10"/>
    </row>
    <row r="195" spans="1:21" ht="71.25" x14ac:dyDescent="0.25">
      <c r="A195" s="20" t="s">
        <v>146</v>
      </c>
      <c r="B195" s="21" t="s">
        <v>159</v>
      </c>
      <c r="C195" s="22"/>
      <c r="D195" s="22"/>
      <c r="E195" s="22"/>
      <c r="F195" s="22"/>
      <c r="G195" s="29">
        <f>G197+G198+G199+G200+G201+G202+G203+G204</f>
        <v>2760.3</v>
      </c>
      <c r="H195" s="29">
        <f t="shared" ref="H195:R195" si="34">H197+H198+H199+H200+H201+H202+H203+H204</f>
        <v>0</v>
      </c>
      <c r="I195" s="29">
        <f t="shared" si="34"/>
        <v>2729.4</v>
      </c>
      <c r="J195" s="29">
        <f t="shared" si="34"/>
        <v>30.9</v>
      </c>
      <c r="K195" s="29">
        <f t="shared" si="34"/>
        <v>2754.5</v>
      </c>
      <c r="L195" s="29">
        <f t="shared" si="34"/>
        <v>0</v>
      </c>
      <c r="M195" s="29">
        <f t="shared" si="34"/>
        <v>2723.7</v>
      </c>
      <c r="N195" s="29">
        <f t="shared" si="34"/>
        <v>30.8</v>
      </c>
      <c r="O195" s="29">
        <f t="shared" si="34"/>
        <v>2754.5</v>
      </c>
      <c r="P195" s="29">
        <f t="shared" si="34"/>
        <v>0</v>
      </c>
      <c r="Q195" s="29">
        <f t="shared" si="34"/>
        <v>2723.7</v>
      </c>
      <c r="R195" s="29">
        <f t="shared" si="34"/>
        <v>30.8</v>
      </c>
      <c r="S195" s="22"/>
      <c r="T195" s="22"/>
      <c r="U195" s="22"/>
    </row>
    <row r="196" spans="1:21" ht="19.5" customHeight="1" x14ac:dyDescent="0.25">
      <c r="A196" s="3" t="s">
        <v>148</v>
      </c>
      <c r="B196" s="13" t="s">
        <v>5</v>
      </c>
      <c r="C196" s="5"/>
      <c r="D196" s="5"/>
      <c r="E196" s="5"/>
      <c r="F196" s="5"/>
      <c r="G196" s="31"/>
      <c r="H196" s="31"/>
      <c r="I196" s="31"/>
      <c r="J196" s="31"/>
      <c r="K196" s="31"/>
      <c r="L196" s="31"/>
      <c r="M196" s="31"/>
      <c r="N196" s="31"/>
      <c r="O196" s="31"/>
      <c r="P196" s="31"/>
      <c r="Q196" s="31"/>
      <c r="R196" s="31"/>
      <c r="S196" s="5"/>
      <c r="T196" s="5"/>
      <c r="U196" s="5"/>
    </row>
    <row r="197" spans="1:21" ht="97.5" customHeight="1" x14ac:dyDescent="0.25">
      <c r="A197" s="3" t="s">
        <v>146</v>
      </c>
      <c r="B197" s="7" t="s">
        <v>160</v>
      </c>
      <c r="C197" s="44" t="s">
        <v>375</v>
      </c>
      <c r="D197" s="44" t="s">
        <v>375</v>
      </c>
      <c r="E197" s="5"/>
      <c r="F197" s="5"/>
      <c r="G197" s="31"/>
      <c r="H197" s="31"/>
      <c r="I197" s="31"/>
      <c r="J197" s="31"/>
      <c r="K197" s="31"/>
      <c r="L197" s="31"/>
      <c r="M197" s="31"/>
      <c r="N197" s="31"/>
      <c r="O197" s="31"/>
      <c r="P197" s="31"/>
      <c r="Q197" s="31"/>
      <c r="R197" s="31"/>
      <c r="S197" s="5"/>
      <c r="T197" s="5"/>
      <c r="U197" s="5"/>
    </row>
    <row r="198" spans="1:21" ht="98.25" customHeight="1" x14ac:dyDescent="0.25">
      <c r="A198" s="3" t="s">
        <v>146</v>
      </c>
      <c r="B198" s="7" t="s">
        <v>161</v>
      </c>
      <c r="C198" s="44" t="s">
        <v>375</v>
      </c>
      <c r="D198" s="44" t="s">
        <v>375</v>
      </c>
      <c r="E198" s="5"/>
      <c r="F198" s="5"/>
      <c r="G198" s="31"/>
      <c r="H198" s="31"/>
      <c r="I198" s="31"/>
      <c r="J198" s="31"/>
      <c r="K198" s="31"/>
      <c r="L198" s="31"/>
      <c r="M198" s="31"/>
      <c r="N198" s="31"/>
      <c r="O198" s="31"/>
      <c r="P198" s="31"/>
      <c r="Q198" s="31"/>
      <c r="R198" s="31"/>
      <c r="S198" s="5"/>
      <c r="T198" s="5"/>
      <c r="U198" s="5"/>
    </row>
    <row r="199" spans="1:21" ht="112.5" customHeight="1" x14ac:dyDescent="0.25">
      <c r="A199" s="3" t="s">
        <v>146</v>
      </c>
      <c r="B199" s="7" t="s">
        <v>162</v>
      </c>
      <c r="C199" s="44" t="s">
        <v>375</v>
      </c>
      <c r="D199" s="44" t="s">
        <v>375</v>
      </c>
      <c r="E199" s="5"/>
      <c r="F199" s="5"/>
      <c r="G199" s="31"/>
      <c r="H199" s="31"/>
      <c r="I199" s="31"/>
      <c r="J199" s="31"/>
      <c r="K199" s="31"/>
      <c r="L199" s="31"/>
      <c r="M199" s="31"/>
      <c r="N199" s="31"/>
      <c r="O199" s="31"/>
      <c r="P199" s="31"/>
      <c r="Q199" s="31"/>
      <c r="R199" s="31"/>
      <c r="S199" s="5"/>
      <c r="T199" s="5"/>
      <c r="U199" s="5"/>
    </row>
    <row r="200" spans="1:21" ht="85.5" customHeight="1" x14ac:dyDescent="0.25">
      <c r="A200" s="3" t="s">
        <v>146</v>
      </c>
      <c r="B200" s="7" t="s">
        <v>163</v>
      </c>
      <c r="C200" s="5"/>
      <c r="D200" s="5" t="s">
        <v>299</v>
      </c>
      <c r="E200" s="5"/>
      <c r="F200" s="7" t="s">
        <v>365</v>
      </c>
      <c r="G200" s="31">
        <v>290</v>
      </c>
      <c r="H200" s="31">
        <v>0</v>
      </c>
      <c r="I200" s="31">
        <v>286.8</v>
      </c>
      <c r="J200" s="31">
        <v>3.2</v>
      </c>
      <c r="K200" s="31">
        <v>284.2</v>
      </c>
      <c r="L200" s="31">
        <v>0</v>
      </c>
      <c r="M200" s="31">
        <v>281.10000000000002</v>
      </c>
      <c r="N200" s="31">
        <v>3.1</v>
      </c>
      <c r="O200" s="31">
        <v>284.2</v>
      </c>
      <c r="P200" s="31">
        <v>0</v>
      </c>
      <c r="Q200" s="31">
        <v>281.10000000000002</v>
      </c>
      <c r="R200" s="31">
        <v>3.1</v>
      </c>
      <c r="S200" s="7" t="s">
        <v>366</v>
      </c>
      <c r="T200" s="7" t="s">
        <v>373</v>
      </c>
      <c r="U200" s="7" t="s">
        <v>373</v>
      </c>
    </row>
    <row r="201" spans="1:21" ht="202.5" customHeight="1" x14ac:dyDescent="0.25">
      <c r="A201" s="3" t="s">
        <v>146</v>
      </c>
      <c r="B201" s="7" t="s">
        <v>164</v>
      </c>
      <c r="C201" s="44" t="s">
        <v>375</v>
      </c>
      <c r="D201" s="44" t="s">
        <v>375</v>
      </c>
      <c r="E201" s="5"/>
      <c r="F201" s="5"/>
      <c r="G201" s="31"/>
      <c r="H201" s="31"/>
      <c r="I201" s="31"/>
      <c r="J201" s="31"/>
      <c r="K201" s="31"/>
      <c r="L201" s="31"/>
      <c r="M201" s="31"/>
      <c r="N201" s="31"/>
      <c r="O201" s="31"/>
      <c r="P201" s="31"/>
      <c r="Q201" s="31"/>
      <c r="R201" s="31"/>
      <c r="S201" s="5"/>
      <c r="T201" s="5"/>
      <c r="U201" s="5"/>
    </row>
    <row r="202" spans="1:21" ht="125.25" customHeight="1" x14ac:dyDescent="0.25">
      <c r="A202" s="3" t="s">
        <v>146</v>
      </c>
      <c r="B202" s="7" t="s">
        <v>165</v>
      </c>
      <c r="C202" s="5" t="s">
        <v>297</v>
      </c>
      <c r="D202" s="5" t="s">
        <v>298</v>
      </c>
      <c r="E202" s="5"/>
      <c r="F202" s="5"/>
      <c r="G202" s="31"/>
      <c r="H202" s="31"/>
      <c r="I202" s="31"/>
      <c r="J202" s="31"/>
      <c r="K202" s="31"/>
      <c r="L202" s="31"/>
      <c r="M202" s="31"/>
      <c r="N202" s="31"/>
      <c r="O202" s="31"/>
      <c r="P202" s="31"/>
      <c r="Q202" s="31"/>
      <c r="R202" s="31"/>
      <c r="S202" s="5"/>
      <c r="T202" s="5"/>
      <c r="U202" s="5"/>
    </row>
    <row r="203" spans="1:21" ht="144" customHeight="1" x14ac:dyDescent="0.25">
      <c r="A203" s="3" t="s">
        <v>146</v>
      </c>
      <c r="B203" s="7" t="s">
        <v>166</v>
      </c>
      <c r="C203" s="5" t="s">
        <v>297</v>
      </c>
      <c r="D203" s="5" t="s">
        <v>298</v>
      </c>
      <c r="E203" s="5"/>
      <c r="F203" s="7"/>
      <c r="G203" s="31"/>
      <c r="H203" s="31"/>
      <c r="I203" s="31"/>
      <c r="J203" s="31"/>
      <c r="K203" s="31"/>
      <c r="L203" s="31"/>
      <c r="M203" s="31"/>
      <c r="N203" s="31"/>
      <c r="O203" s="31"/>
      <c r="P203" s="31"/>
      <c r="Q203" s="31"/>
      <c r="R203" s="31"/>
      <c r="S203" s="5"/>
      <c r="T203" s="5"/>
      <c r="U203" s="5"/>
    </row>
    <row r="204" spans="1:21" ht="100.5" customHeight="1" x14ac:dyDescent="0.25">
      <c r="A204" s="3" t="s">
        <v>146</v>
      </c>
      <c r="B204" s="7" t="s">
        <v>167</v>
      </c>
      <c r="C204" s="5"/>
      <c r="D204" s="5" t="s">
        <v>299</v>
      </c>
      <c r="E204" s="5"/>
      <c r="F204" s="7" t="s">
        <v>365</v>
      </c>
      <c r="G204" s="31">
        <v>2470.3000000000002</v>
      </c>
      <c r="H204" s="31">
        <v>0</v>
      </c>
      <c r="I204" s="31">
        <v>2442.6</v>
      </c>
      <c r="J204" s="31">
        <v>27.7</v>
      </c>
      <c r="K204" s="31">
        <v>2470.3000000000002</v>
      </c>
      <c r="L204" s="31">
        <v>0</v>
      </c>
      <c r="M204" s="31">
        <v>2442.6</v>
      </c>
      <c r="N204" s="31">
        <v>27.7</v>
      </c>
      <c r="O204" s="31">
        <v>2470.3000000000002</v>
      </c>
      <c r="P204" s="31">
        <v>0</v>
      </c>
      <c r="Q204" s="31">
        <v>2442.6</v>
      </c>
      <c r="R204" s="31">
        <v>27.7</v>
      </c>
      <c r="S204" s="5"/>
      <c r="T204" s="7" t="s">
        <v>374</v>
      </c>
      <c r="U204" s="7" t="s">
        <v>374</v>
      </c>
    </row>
    <row r="205" spans="1:21" ht="42.75" x14ac:dyDescent="0.25">
      <c r="A205" s="20" t="s">
        <v>146</v>
      </c>
      <c r="B205" s="21" t="s">
        <v>59</v>
      </c>
      <c r="C205" s="22" t="s">
        <v>362</v>
      </c>
      <c r="D205" s="22" t="s">
        <v>298</v>
      </c>
      <c r="E205" s="22"/>
      <c r="F205" s="22"/>
      <c r="G205" s="29"/>
      <c r="H205" s="29"/>
      <c r="I205" s="29"/>
      <c r="J205" s="29"/>
      <c r="K205" s="29"/>
      <c r="L205" s="29"/>
      <c r="M205" s="29"/>
      <c r="N205" s="29"/>
      <c r="O205" s="29"/>
      <c r="P205" s="29"/>
      <c r="Q205" s="29"/>
      <c r="R205" s="29"/>
      <c r="S205" s="22"/>
      <c r="T205" s="22"/>
      <c r="U205" s="22"/>
    </row>
    <row r="206" spans="1:21" ht="81" customHeight="1" x14ac:dyDescent="0.25">
      <c r="A206" s="26" t="s">
        <v>168</v>
      </c>
      <c r="B206" s="27" t="s">
        <v>287</v>
      </c>
      <c r="C206" s="28"/>
      <c r="D206" s="28"/>
      <c r="E206" s="28"/>
      <c r="F206" s="28"/>
      <c r="G206" s="35">
        <f>G208+G211+G212</f>
        <v>0</v>
      </c>
      <c r="H206" s="35">
        <f t="shared" ref="H206:R206" si="35">H208+H211+H212</f>
        <v>0</v>
      </c>
      <c r="I206" s="35">
        <f t="shared" si="35"/>
        <v>0</v>
      </c>
      <c r="J206" s="35">
        <f t="shared" si="35"/>
        <v>0</v>
      </c>
      <c r="K206" s="35">
        <f t="shared" si="35"/>
        <v>0</v>
      </c>
      <c r="L206" s="35">
        <f t="shared" si="35"/>
        <v>0</v>
      </c>
      <c r="M206" s="35">
        <f t="shared" si="35"/>
        <v>0</v>
      </c>
      <c r="N206" s="35">
        <f t="shared" si="35"/>
        <v>0</v>
      </c>
      <c r="O206" s="35">
        <f t="shared" si="35"/>
        <v>0</v>
      </c>
      <c r="P206" s="35">
        <f t="shared" si="35"/>
        <v>0</v>
      </c>
      <c r="Q206" s="35">
        <f t="shared" si="35"/>
        <v>0</v>
      </c>
      <c r="R206" s="35">
        <f t="shared" si="35"/>
        <v>0</v>
      </c>
      <c r="S206" s="28"/>
      <c r="T206" s="28"/>
      <c r="U206" s="28"/>
    </row>
    <row r="207" spans="1:21" ht="15" customHeight="1" x14ac:dyDescent="0.25">
      <c r="A207" s="3" t="s">
        <v>168</v>
      </c>
      <c r="B207" s="6" t="s">
        <v>3</v>
      </c>
      <c r="C207" s="5"/>
      <c r="D207" s="5"/>
      <c r="E207" s="5"/>
      <c r="F207" s="5"/>
      <c r="G207" s="31"/>
      <c r="H207" s="31"/>
      <c r="I207" s="31"/>
      <c r="J207" s="31"/>
      <c r="K207" s="31"/>
      <c r="L207" s="31"/>
      <c r="M207" s="31"/>
      <c r="N207" s="31"/>
      <c r="O207" s="31"/>
      <c r="P207" s="31"/>
      <c r="Q207" s="31"/>
      <c r="R207" s="31"/>
      <c r="S207" s="5"/>
      <c r="T207" s="5"/>
      <c r="U207" s="5"/>
    </row>
    <row r="208" spans="1:21" ht="33" customHeight="1" x14ac:dyDescent="0.25">
      <c r="A208" s="20" t="s">
        <v>168</v>
      </c>
      <c r="B208" s="21" t="s">
        <v>169</v>
      </c>
      <c r="C208" s="22"/>
      <c r="D208" s="22"/>
      <c r="E208" s="22"/>
      <c r="F208" s="22"/>
      <c r="G208" s="29">
        <f>G210</f>
        <v>0</v>
      </c>
      <c r="H208" s="29">
        <f t="shared" ref="H208:R208" si="36">H210</f>
        <v>0</v>
      </c>
      <c r="I208" s="29">
        <f t="shared" si="36"/>
        <v>0</v>
      </c>
      <c r="J208" s="29">
        <f t="shared" si="36"/>
        <v>0</v>
      </c>
      <c r="K208" s="29">
        <f t="shared" si="36"/>
        <v>0</v>
      </c>
      <c r="L208" s="29">
        <f t="shared" si="36"/>
        <v>0</v>
      </c>
      <c r="M208" s="29">
        <f t="shared" si="36"/>
        <v>0</v>
      </c>
      <c r="N208" s="29">
        <f t="shared" si="36"/>
        <v>0</v>
      </c>
      <c r="O208" s="29">
        <f t="shared" si="36"/>
        <v>0</v>
      </c>
      <c r="P208" s="29">
        <f t="shared" si="36"/>
        <v>0</v>
      </c>
      <c r="Q208" s="29">
        <f t="shared" si="36"/>
        <v>0</v>
      </c>
      <c r="R208" s="29">
        <f t="shared" si="36"/>
        <v>0</v>
      </c>
      <c r="S208" s="22"/>
      <c r="T208" s="22"/>
      <c r="U208" s="22"/>
    </row>
    <row r="209" spans="1:21" ht="19.5" customHeight="1" x14ac:dyDescent="0.25">
      <c r="A209" s="3" t="s">
        <v>170</v>
      </c>
      <c r="B209" s="13" t="s">
        <v>5</v>
      </c>
      <c r="C209" s="5"/>
      <c r="D209" s="5"/>
      <c r="E209" s="5"/>
      <c r="F209" s="5"/>
      <c r="G209" s="31"/>
      <c r="H209" s="31"/>
      <c r="I209" s="31"/>
      <c r="J209" s="31"/>
      <c r="K209" s="31"/>
      <c r="L209" s="31"/>
      <c r="M209" s="31"/>
      <c r="N209" s="31"/>
      <c r="O209" s="31"/>
      <c r="P209" s="31"/>
      <c r="Q209" s="31"/>
      <c r="R209" s="31"/>
      <c r="S209" s="5"/>
      <c r="T209" s="5"/>
      <c r="U209" s="5"/>
    </row>
    <row r="210" spans="1:21" ht="81" customHeight="1" x14ac:dyDescent="0.25">
      <c r="A210" s="3" t="s">
        <v>168</v>
      </c>
      <c r="B210" s="7" t="s">
        <v>171</v>
      </c>
      <c r="C210" s="7" t="s">
        <v>379</v>
      </c>
      <c r="D210" s="7" t="s">
        <v>298</v>
      </c>
      <c r="E210" s="5"/>
      <c r="F210" s="5"/>
      <c r="G210" s="31"/>
      <c r="H210" s="31"/>
      <c r="I210" s="31"/>
      <c r="J210" s="31"/>
      <c r="K210" s="31"/>
      <c r="L210" s="31"/>
      <c r="M210" s="31"/>
      <c r="N210" s="31"/>
      <c r="O210" s="31"/>
      <c r="P210" s="31"/>
      <c r="Q210" s="31"/>
      <c r="R210" s="31"/>
      <c r="S210" s="5"/>
      <c r="T210" s="5"/>
      <c r="U210" s="5"/>
    </row>
    <row r="211" spans="1:21" ht="42.75" x14ac:dyDescent="0.25">
      <c r="A211" s="20" t="s">
        <v>168</v>
      </c>
      <c r="B211" s="21" t="s">
        <v>172</v>
      </c>
      <c r="C211" s="46" t="s">
        <v>375</v>
      </c>
      <c r="D211" s="46" t="s">
        <v>375</v>
      </c>
      <c r="E211" s="22"/>
      <c r="F211" s="22"/>
      <c r="G211" s="29"/>
      <c r="H211" s="29"/>
      <c r="I211" s="29"/>
      <c r="J211" s="29"/>
      <c r="K211" s="29"/>
      <c r="L211" s="29"/>
      <c r="M211" s="29"/>
      <c r="N211" s="29"/>
      <c r="O211" s="29"/>
      <c r="P211" s="29"/>
      <c r="Q211" s="29"/>
      <c r="R211" s="29"/>
      <c r="S211" s="22"/>
      <c r="T211" s="22"/>
      <c r="U211" s="22"/>
    </row>
    <row r="212" spans="1:21" ht="50.25" customHeight="1" x14ac:dyDescent="0.25">
      <c r="A212" s="20" t="s">
        <v>168</v>
      </c>
      <c r="B212" s="21" t="s">
        <v>173</v>
      </c>
      <c r="C212" s="22"/>
      <c r="D212" s="22"/>
      <c r="E212" s="22"/>
      <c r="F212" s="22"/>
      <c r="G212" s="29"/>
      <c r="H212" s="29"/>
      <c r="I212" s="29"/>
      <c r="J212" s="29"/>
      <c r="K212" s="29"/>
      <c r="L212" s="29"/>
      <c r="M212" s="29"/>
      <c r="N212" s="29"/>
      <c r="O212" s="29"/>
      <c r="P212" s="29"/>
      <c r="Q212" s="29"/>
      <c r="R212" s="29"/>
      <c r="S212" s="22"/>
      <c r="T212" s="22"/>
      <c r="U212" s="22"/>
    </row>
    <row r="213" spans="1:21" ht="115.5" customHeight="1" x14ac:dyDescent="0.25">
      <c r="A213" s="26" t="s">
        <v>174</v>
      </c>
      <c r="B213" s="27" t="s">
        <v>288</v>
      </c>
      <c r="C213" s="28"/>
      <c r="D213" s="28"/>
      <c r="E213" s="28"/>
      <c r="F213" s="28"/>
      <c r="G213" s="35">
        <f>G215+G216+G217+G218+G219+G220+G221+G222+G226+G229</f>
        <v>4459.2</v>
      </c>
      <c r="H213" s="35">
        <f t="shared" ref="H213:R213" si="37">H215+H216+H217+H218+H219+H220+H221+H222+H226+H229</f>
        <v>0</v>
      </c>
      <c r="I213" s="35">
        <f t="shared" si="37"/>
        <v>4459.2</v>
      </c>
      <c r="J213" s="35">
        <f t="shared" si="37"/>
        <v>0</v>
      </c>
      <c r="K213" s="35">
        <f t="shared" si="37"/>
        <v>4397.0600000000004</v>
      </c>
      <c r="L213" s="35">
        <f t="shared" si="37"/>
        <v>0</v>
      </c>
      <c r="M213" s="35">
        <f t="shared" si="37"/>
        <v>4397.0600000000004</v>
      </c>
      <c r="N213" s="35">
        <f t="shared" si="37"/>
        <v>0</v>
      </c>
      <c r="O213" s="35">
        <f t="shared" si="37"/>
        <v>4397.0600000000004</v>
      </c>
      <c r="P213" s="35">
        <f t="shared" si="37"/>
        <v>0</v>
      </c>
      <c r="Q213" s="35">
        <f t="shared" si="37"/>
        <v>4397.0600000000004</v>
      </c>
      <c r="R213" s="35">
        <f t="shared" si="37"/>
        <v>0</v>
      </c>
      <c r="S213" s="28"/>
      <c r="T213" s="28"/>
      <c r="U213" s="28"/>
    </row>
    <row r="214" spans="1:21" ht="15" customHeight="1" x14ac:dyDescent="0.25">
      <c r="A214" s="3" t="s">
        <v>174</v>
      </c>
      <c r="B214" s="6" t="s">
        <v>3</v>
      </c>
      <c r="C214" s="5"/>
      <c r="D214" s="5"/>
      <c r="E214" s="5"/>
      <c r="F214" s="5"/>
      <c r="G214" s="31"/>
      <c r="H214" s="31"/>
      <c r="I214" s="31"/>
      <c r="J214" s="31"/>
      <c r="K214" s="31"/>
      <c r="L214" s="31"/>
      <c r="M214" s="31"/>
      <c r="N214" s="31"/>
      <c r="O214" s="31"/>
      <c r="P214" s="31"/>
      <c r="Q214" s="31"/>
      <c r="R214" s="31"/>
      <c r="S214" s="5"/>
      <c r="T214" s="5"/>
      <c r="U214" s="5"/>
    </row>
    <row r="215" spans="1:21" ht="30" x14ac:dyDescent="0.25">
      <c r="A215" s="20" t="s">
        <v>174</v>
      </c>
      <c r="B215" s="21" t="s">
        <v>175</v>
      </c>
      <c r="C215" s="41" t="s">
        <v>343</v>
      </c>
      <c r="D215" s="22" t="s">
        <v>298</v>
      </c>
      <c r="E215" s="22"/>
      <c r="F215" s="22"/>
      <c r="G215" s="29"/>
      <c r="H215" s="29"/>
      <c r="I215" s="29"/>
      <c r="J215" s="29"/>
      <c r="K215" s="29"/>
      <c r="L215" s="29"/>
      <c r="M215" s="29"/>
      <c r="N215" s="29"/>
      <c r="O215" s="29"/>
      <c r="P215" s="29"/>
      <c r="Q215" s="29"/>
      <c r="R215" s="29"/>
      <c r="S215" s="22"/>
      <c r="T215" s="22"/>
      <c r="U215" s="22"/>
    </row>
    <row r="216" spans="1:21" ht="33.75" customHeight="1" x14ac:dyDescent="0.25">
      <c r="A216" s="20" t="s">
        <v>174</v>
      </c>
      <c r="B216" s="21" t="s">
        <v>176</v>
      </c>
      <c r="C216" s="41" t="s">
        <v>344</v>
      </c>
      <c r="D216" s="22" t="s">
        <v>298</v>
      </c>
      <c r="E216" s="22"/>
      <c r="F216" s="22"/>
      <c r="G216" s="29"/>
      <c r="H216" s="29"/>
      <c r="I216" s="29"/>
      <c r="J216" s="29"/>
      <c r="K216" s="29"/>
      <c r="L216" s="29"/>
      <c r="M216" s="29"/>
      <c r="N216" s="29"/>
      <c r="O216" s="29"/>
      <c r="P216" s="29"/>
      <c r="Q216" s="29"/>
      <c r="R216" s="29"/>
      <c r="S216" s="22"/>
      <c r="T216" s="22"/>
      <c r="U216" s="22"/>
    </row>
    <row r="217" spans="1:21" ht="42.75" x14ac:dyDescent="0.25">
      <c r="A217" s="20" t="s">
        <v>174</v>
      </c>
      <c r="B217" s="21" t="s">
        <v>177</v>
      </c>
      <c r="C217" s="41" t="s">
        <v>345</v>
      </c>
      <c r="D217" s="22" t="s">
        <v>298</v>
      </c>
      <c r="E217" s="22"/>
      <c r="F217" s="22"/>
      <c r="G217" s="29"/>
      <c r="H217" s="29"/>
      <c r="I217" s="29"/>
      <c r="J217" s="29"/>
      <c r="K217" s="29"/>
      <c r="L217" s="29"/>
      <c r="M217" s="29"/>
      <c r="N217" s="29"/>
      <c r="O217" s="29"/>
      <c r="P217" s="29"/>
      <c r="Q217" s="29"/>
      <c r="R217" s="29"/>
      <c r="S217" s="22"/>
      <c r="T217" s="22"/>
      <c r="U217" s="22"/>
    </row>
    <row r="218" spans="1:21" ht="42.75" x14ac:dyDescent="0.25">
      <c r="A218" s="20" t="s">
        <v>174</v>
      </c>
      <c r="B218" s="21" t="s">
        <v>178</v>
      </c>
      <c r="C218" s="41" t="s">
        <v>343</v>
      </c>
      <c r="D218" s="22" t="s">
        <v>298</v>
      </c>
      <c r="E218" s="22"/>
      <c r="F218" s="22"/>
      <c r="G218" s="29"/>
      <c r="H218" s="29"/>
      <c r="I218" s="29"/>
      <c r="J218" s="29"/>
      <c r="K218" s="29"/>
      <c r="L218" s="29"/>
      <c r="M218" s="29"/>
      <c r="N218" s="29"/>
      <c r="O218" s="29"/>
      <c r="P218" s="29"/>
      <c r="Q218" s="29"/>
      <c r="R218" s="29"/>
      <c r="S218" s="22"/>
      <c r="T218" s="22"/>
      <c r="U218" s="22"/>
    </row>
    <row r="219" spans="1:21" ht="30" x14ac:dyDescent="0.25">
      <c r="A219" s="20" t="s">
        <v>174</v>
      </c>
      <c r="B219" s="21" t="s">
        <v>179</v>
      </c>
      <c r="C219" s="41" t="s">
        <v>343</v>
      </c>
      <c r="D219" s="22" t="s">
        <v>298</v>
      </c>
      <c r="E219" s="22"/>
      <c r="F219" s="22"/>
      <c r="G219" s="29"/>
      <c r="H219" s="29"/>
      <c r="I219" s="29"/>
      <c r="J219" s="29"/>
      <c r="K219" s="29"/>
      <c r="L219" s="29"/>
      <c r="M219" s="29"/>
      <c r="N219" s="29"/>
      <c r="O219" s="29"/>
      <c r="P219" s="29"/>
      <c r="Q219" s="29"/>
      <c r="R219" s="29"/>
      <c r="S219" s="22"/>
      <c r="T219" s="22"/>
      <c r="U219" s="22"/>
    </row>
    <row r="220" spans="1:21" ht="30" x14ac:dyDescent="0.25">
      <c r="A220" s="20" t="s">
        <v>174</v>
      </c>
      <c r="B220" s="21" t="s">
        <v>180</v>
      </c>
      <c r="C220" s="41" t="s">
        <v>343</v>
      </c>
      <c r="D220" s="22" t="s">
        <v>298</v>
      </c>
      <c r="E220" s="22"/>
      <c r="F220" s="22"/>
      <c r="G220" s="29"/>
      <c r="H220" s="29"/>
      <c r="I220" s="29"/>
      <c r="J220" s="29"/>
      <c r="K220" s="29"/>
      <c r="L220" s="29"/>
      <c r="M220" s="29"/>
      <c r="N220" s="29"/>
      <c r="O220" s="29"/>
      <c r="P220" s="29"/>
      <c r="Q220" s="29"/>
      <c r="R220" s="29"/>
      <c r="S220" s="22"/>
      <c r="T220" s="22"/>
      <c r="U220" s="22"/>
    </row>
    <row r="221" spans="1:21" ht="30" x14ac:dyDescent="0.25">
      <c r="A221" s="20" t="s">
        <v>174</v>
      </c>
      <c r="B221" s="21" t="s">
        <v>181</v>
      </c>
      <c r="C221" s="41" t="s">
        <v>343</v>
      </c>
      <c r="D221" s="22" t="s">
        <v>298</v>
      </c>
      <c r="E221" s="22"/>
      <c r="F221" s="22"/>
      <c r="G221" s="29"/>
      <c r="H221" s="29"/>
      <c r="I221" s="29"/>
      <c r="J221" s="29"/>
      <c r="K221" s="29"/>
      <c r="L221" s="29"/>
      <c r="M221" s="29"/>
      <c r="N221" s="29"/>
      <c r="O221" s="29"/>
      <c r="P221" s="29"/>
      <c r="Q221" s="29"/>
      <c r="R221" s="29"/>
      <c r="S221" s="22"/>
      <c r="T221" s="22"/>
      <c r="U221" s="22"/>
    </row>
    <row r="222" spans="1:21" ht="28.5" x14ac:dyDescent="0.25">
      <c r="A222" s="20" t="s">
        <v>174</v>
      </c>
      <c r="B222" s="21" t="s">
        <v>182</v>
      </c>
      <c r="C222" s="22"/>
      <c r="D222" s="22"/>
      <c r="E222" s="22"/>
      <c r="F222" s="22"/>
      <c r="G222" s="29">
        <f>G224+G225</f>
        <v>0</v>
      </c>
      <c r="H222" s="29">
        <f t="shared" ref="H222:R222" si="38">H224+H225</f>
        <v>0</v>
      </c>
      <c r="I222" s="29">
        <f t="shared" si="38"/>
        <v>0</v>
      </c>
      <c r="J222" s="29">
        <f t="shared" si="38"/>
        <v>0</v>
      </c>
      <c r="K222" s="29">
        <f t="shared" si="38"/>
        <v>0</v>
      </c>
      <c r="L222" s="29">
        <f t="shared" si="38"/>
        <v>0</v>
      </c>
      <c r="M222" s="29">
        <f t="shared" si="38"/>
        <v>0</v>
      </c>
      <c r="N222" s="29">
        <f t="shared" si="38"/>
        <v>0</v>
      </c>
      <c r="O222" s="29">
        <f t="shared" si="38"/>
        <v>0</v>
      </c>
      <c r="P222" s="29">
        <f t="shared" si="38"/>
        <v>0</v>
      </c>
      <c r="Q222" s="29">
        <f t="shared" si="38"/>
        <v>0</v>
      </c>
      <c r="R222" s="29">
        <f t="shared" si="38"/>
        <v>0</v>
      </c>
      <c r="S222" s="22"/>
      <c r="T222" s="22"/>
      <c r="U222" s="22"/>
    </row>
    <row r="223" spans="1:21" ht="19.5" customHeight="1" x14ac:dyDescent="0.25">
      <c r="A223" s="3" t="s">
        <v>183</v>
      </c>
      <c r="B223" s="13" t="s">
        <v>5</v>
      </c>
      <c r="C223" s="5"/>
      <c r="D223" s="5"/>
      <c r="E223" s="5"/>
      <c r="F223" s="5"/>
      <c r="G223" s="31"/>
      <c r="H223" s="31"/>
      <c r="I223" s="31"/>
      <c r="J223" s="31"/>
      <c r="K223" s="31"/>
      <c r="L223" s="31"/>
      <c r="M223" s="31"/>
      <c r="N223" s="31"/>
      <c r="O223" s="31"/>
      <c r="P223" s="31"/>
      <c r="Q223" s="31"/>
      <c r="R223" s="31"/>
      <c r="S223" s="5"/>
      <c r="T223" s="5"/>
      <c r="U223" s="5"/>
    </row>
    <row r="224" spans="1:21" s="2" customFormat="1" ht="219.75" customHeight="1" x14ac:dyDescent="0.25">
      <c r="A224" s="3" t="s">
        <v>174</v>
      </c>
      <c r="B224" s="7" t="s">
        <v>184</v>
      </c>
      <c r="C224" s="10"/>
      <c r="D224" s="10" t="s">
        <v>299</v>
      </c>
      <c r="E224" s="7" t="s">
        <v>346</v>
      </c>
      <c r="F224" s="10"/>
      <c r="G224" s="30"/>
      <c r="H224" s="30"/>
      <c r="I224" s="30"/>
      <c r="J224" s="30"/>
      <c r="K224" s="30"/>
      <c r="L224" s="30"/>
      <c r="M224" s="30"/>
      <c r="N224" s="30"/>
      <c r="O224" s="30"/>
      <c r="P224" s="30"/>
      <c r="Q224" s="30"/>
      <c r="R224" s="30"/>
      <c r="S224" s="10"/>
      <c r="T224" s="10"/>
      <c r="U224" s="10"/>
    </row>
    <row r="225" spans="1:21" s="2" customFormat="1" ht="99.75" customHeight="1" x14ac:dyDescent="0.25">
      <c r="A225" s="3"/>
      <c r="B225" s="7" t="s">
        <v>185</v>
      </c>
      <c r="C225" s="7" t="s">
        <v>347</v>
      </c>
      <c r="D225" s="10" t="s">
        <v>298</v>
      </c>
      <c r="E225" s="10"/>
      <c r="F225" s="10"/>
      <c r="G225" s="30"/>
      <c r="H225" s="30"/>
      <c r="I225" s="30"/>
      <c r="J225" s="30"/>
      <c r="K225" s="30"/>
      <c r="L225" s="30"/>
      <c r="M225" s="30"/>
      <c r="N225" s="30"/>
      <c r="O225" s="30"/>
      <c r="P225" s="30"/>
      <c r="Q225" s="30"/>
      <c r="R225" s="30"/>
      <c r="S225" s="10"/>
      <c r="T225" s="10"/>
      <c r="U225" s="10"/>
    </row>
    <row r="226" spans="1:21" ht="28.5" x14ac:dyDescent="0.25">
      <c r="A226" s="20" t="s">
        <v>174</v>
      </c>
      <c r="B226" s="21" t="s">
        <v>186</v>
      </c>
      <c r="C226" s="22"/>
      <c r="D226" s="22"/>
      <c r="E226" s="22"/>
      <c r="F226" s="22"/>
      <c r="G226" s="29">
        <f>G228</f>
        <v>0</v>
      </c>
      <c r="H226" s="29">
        <f t="shared" ref="H226:R226" si="39">H228</f>
        <v>0</v>
      </c>
      <c r="I226" s="29">
        <f t="shared" si="39"/>
        <v>0</v>
      </c>
      <c r="J226" s="29">
        <f t="shared" si="39"/>
        <v>0</v>
      </c>
      <c r="K226" s="29">
        <f t="shared" si="39"/>
        <v>0</v>
      </c>
      <c r="L226" s="29">
        <f t="shared" si="39"/>
        <v>0</v>
      </c>
      <c r="M226" s="29">
        <f t="shared" si="39"/>
        <v>0</v>
      </c>
      <c r="N226" s="29">
        <f t="shared" si="39"/>
        <v>0</v>
      </c>
      <c r="O226" s="29">
        <f t="shared" si="39"/>
        <v>0</v>
      </c>
      <c r="P226" s="29">
        <f t="shared" si="39"/>
        <v>0</v>
      </c>
      <c r="Q226" s="29">
        <f t="shared" si="39"/>
        <v>0</v>
      </c>
      <c r="R226" s="29">
        <f t="shared" si="39"/>
        <v>0</v>
      </c>
      <c r="S226" s="22"/>
      <c r="T226" s="22"/>
      <c r="U226" s="22"/>
    </row>
    <row r="227" spans="1:21" ht="19.5" customHeight="1" x14ac:dyDescent="0.25">
      <c r="A227" s="3" t="s">
        <v>183</v>
      </c>
      <c r="B227" s="13" t="s">
        <v>5</v>
      </c>
      <c r="C227" s="5"/>
      <c r="D227" s="5"/>
      <c r="E227" s="5"/>
      <c r="F227" s="5"/>
      <c r="G227" s="5"/>
      <c r="H227" s="5"/>
      <c r="I227" s="5"/>
      <c r="J227" s="5"/>
      <c r="K227" s="5"/>
      <c r="L227" s="5"/>
      <c r="M227" s="5"/>
      <c r="N227" s="5"/>
      <c r="O227" s="5"/>
      <c r="P227" s="5"/>
      <c r="Q227" s="5"/>
      <c r="R227" s="5"/>
      <c r="S227" s="5"/>
      <c r="T227" s="5"/>
      <c r="U227" s="5"/>
    </row>
    <row r="228" spans="1:21" ht="125.25" customHeight="1" x14ac:dyDescent="0.25">
      <c r="A228" s="3" t="s">
        <v>174</v>
      </c>
      <c r="B228" s="7" t="s">
        <v>187</v>
      </c>
      <c r="C228" s="7" t="s">
        <v>380</v>
      </c>
      <c r="D228" s="5" t="s">
        <v>298</v>
      </c>
      <c r="E228" s="7"/>
      <c r="F228" s="7"/>
      <c r="G228" s="5"/>
      <c r="H228" s="5"/>
      <c r="I228" s="5"/>
      <c r="J228" s="5"/>
      <c r="K228" s="5"/>
      <c r="L228" s="5"/>
      <c r="M228" s="5"/>
      <c r="N228" s="5"/>
      <c r="O228" s="5"/>
      <c r="P228" s="5"/>
      <c r="Q228" s="5"/>
      <c r="R228" s="5"/>
      <c r="S228" s="5"/>
      <c r="T228" s="7"/>
      <c r="U228" s="7"/>
    </row>
    <row r="229" spans="1:21" ht="90" x14ac:dyDescent="0.25">
      <c r="A229" s="20" t="s">
        <v>174</v>
      </c>
      <c r="B229" s="21" t="s">
        <v>188</v>
      </c>
      <c r="C229" s="22"/>
      <c r="D229" s="22" t="s">
        <v>299</v>
      </c>
      <c r="E229" s="45"/>
      <c r="F229" s="45" t="s">
        <v>348</v>
      </c>
      <c r="G229" s="22">
        <v>4459.2</v>
      </c>
      <c r="H229" s="22">
        <v>0</v>
      </c>
      <c r="I229" s="22">
        <v>4459.2</v>
      </c>
      <c r="J229" s="22">
        <v>0</v>
      </c>
      <c r="K229" s="22">
        <v>4397.0600000000004</v>
      </c>
      <c r="L229" s="22">
        <v>0</v>
      </c>
      <c r="M229" s="22">
        <v>4397.0600000000004</v>
      </c>
      <c r="N229" s="22">
        <v>0</v>
      </c>
      <c r="O229" s="22">
        <v>4397.0600000000004</v>
      </c>
      <c r="P229" s="22">
        <v>0</v>
      </c>
      <c r="Q229" s="22">
        <v>4397.0600000000004</v>
      </c>
      <c r="R229" s="22">
        <v>0</v>
      </c>
      <c r="S229" s="22"/>
      <c r="T229" s="45" t="s">
        <v>349</v>
      </c>
      <c r="U229" s="45" t="s">
        <v>349</v>
      </c>
    </row>
    <row r="230" spans="1:21" ht="86.25" customHeight="1" x14ac:dyDescent="0.25">
      <c r="A230" s="26" t="s">
        <v>189</v>
      </c>
      <c r="B230" s="27" t="s">
        <v>289</v>
      </c>
      <c r="C230" s="28"/>
      <c r="D230" s="28"/>
      <c r="E230" s="28"/>
      <c r="F230" s="28"/>
      <c r="G230" s="35">
        <f>G232+G238+G241+G244+G245+G248+G251</f>
        <v>69067.53</v>
      </c>
      <c r="H230" s="35">
        <f t="shared" ref="H230:R230" si="40">H232+H238+H241+H244+H245+H248+H251</f>
        <v>0</v>
      </c>
      <c r="I230" s="35">
        <f t="shared" si="40"/>
        <v>67542.929999999993</v>
      </c>
      <c r="J230" s="35">
        <f t="shared" si="40"/>
        <v>1524.6000000000001</v>
      </c>
      <c r="K230" s="35">
        <f t="shared" si="40"/>
        <v>67746.680000000008</v>
      </c>
      <c r="L230" s="35">
        <f t="shared" si="40"/>
        <v>0</v>
      </c>
      <c r="M230" s="35">
        <f t="shared" si="40"/>
        <v>66232.399999999994</v>
      </c>
      <c r="N230" s="35">
        <f t="shared" si="40"/>
        <v>1514.2800000000002</v>
      </c>
      <c r="O230" s="35">
        <f t="shared" si="40"/>
        <v>67746.680000000008</v>
      </c>
      <c r="P230" s="35">
        <f t="shared" si="40"/>
        <v>0</v>
      </c>
      <c r="Q230" s="35">
        <f t="shared" si="40"/>
        <v>66232.399999999994</v>
      </c>
      <c r="R230" s="35">
        <f t="shared" si="40"/>
        <v>1514.2800000000002</v>
      </c>
      <c r="S230" s="28"/>
      <c r="T230" s="28"/>
      <c r="U230" s="28"/>
    </row>
    <row r="231" spans="1:21" ht="15" customHeight="1" x14ac:dyDescent="0.25">
      <c r="A231" s="3" t="s">
        <v>189</v>
      </c>
      <c r="B231" s="6" t="s">
        <v>3</v>
      </c>
      <c r="C231" s="5"/>
      <c r="D231" s="5"/>
      <c r="E231" s="5"/>
      <c r="F231" s="5"/>
      <c r="G231" s="31"/>
      <c r="H231" s="31"/>
      <c r="I231" s="31"/>
      <c r="J231" s="31"/>
      <c r="K231" s="31"/>
      <c r="L231" s="31"/>
      <c r="M231" s="31"/>
      <c r="N231" s="31"/>
      <c r="O231" s="31"/>
      <c r="P231" s="31"/>
      <c r="Q231" s="31"/>
      <c r="R231" s="31"/>
      <c r="S231" s="5"/>
      <c r="T231" s="5"/>
      <c r="U231" s="5"/>
    </row>
    <row r="232" spans="1:21" ht="64.5" customHeight="1" x14ac:dyDescent="0.25">
      <c r="A232" s="20" t="s">
        <v>189</v>
      </c>
      <c r="B232" s="21" t="s">
        <v>190</v>
      </c>
      <c r="C232" s="22"/>
      <c r="D232" s="22"/>
      <c r="E232" s="22"/>
      <c r="F232" s="22"/>
      <c r="G232" s="29">
        <f>G234+G235+G236+G237</f>
        <v>42625.57</v>
      </c>
      <c r="H232" s="29">
        <f t="shared" ref="H232:R232" si="41">H234+H235+H236+H237</f>
        <v>0</v>
      </c>
      <c r="I232" s="29">
        <f t="shared" si="41"/>
        <v>42203.189999999995</v>
      </c>
      <c r="J232" s="29">
        <f t="shared" si="41"/>
        <v>422.38000000000005</v>
      </c>
      <c r="K232" s="29">
        <f t="shared" si="41"/>
        <v>41321.040000000001</v>
      </c>
      <c r="L232" s="29">
        <f t="shared" si="41"/>
        <v>0</v>
      </c>
      <c r="M232" s="29">
        <f t="shared" si="41"/>
        <v>40907.689999999995</v>
      </c>
      <c r="N232" s="29">
        <f t="shared" si="41"/>
        <v>413.35</v>
      </c>
      <c r="O232" s="29">
        <f t="shared" si="41"/>
        <v>41321.040000000001</v>
      </c>
      <c r="P232" s="29">
        <f t="shared" si="41"/>
        <v>0</v>
      </c>
      <c r="Q232" s="29">
        <f t="shared" si="41"/>
        <v>40907.689999999995</v>
      </c>
      <c r="R232" s="29">
        <f t="shared" si="41"/>
        <v>413.35</v>
      </c>
      <c r="S232" s="22"/>
      <c r="T232" s="22"/>
      <c r="U232" s="22"/>
    </row>
    <row r="233" spans="1:21" ht="19.5" customHeight="1" x14ac:dyDescent="0.25">
      <c r="A233" s="3" t="s">
        <v>191</v>
      </c>
      <c r="B233" s="13" t="s">
        <v>5</v>
      </c>
      <c r="C233" s="5"/>
      <c r="D233" s="5"/>
      <c r="E233" s="5"/>
      <c r="F233" s="5"/>
      <c r="G233" s="31"/>
      <c r="H233" s="31"/>
      <c r="I233" s="31"/>
      <c r="J233" s="31"/>
      <c r="K233" s="31"/>
      <c r="L233" s="31"/>
      <c r="M233" s="31"/>
      <c r="N233" s="31"/>
      <c r="O233" s="31"/>
      <c r="P233" s="31"/>
      <c r="Q233" s="31"/>
      <c r="R233" s="31"/>
      <c r="S233" s="5"/>
      <c r="T233" s="5"/>
      <c r="U233" s="5"/>
    </row>
    <row r="234" spans="1:21" ht="113.25" customHeight="1" x14ac:dyDescent="0.25">
      <c r="A234" s="3" t="s">
        <v>189</v>
      </c>
      <c r="B234" s="7" t="s">
        <v>192</v>
      </c>
      <c r="C234" s="44" t="s">
        <v>375</v>
      </c>
      <c r="D234" s="7" t="s">
        <v>299</v>
      </c>
      <c r="E234" s="5"/>
      <c r="F234" s="7" t="s">
        <v>385</v>
      </c>
      <c r="G234" s="31">
        <v>1477.61</v>
      </c>
      <c r="H234" s="31">
        <v>0</v>
      </c>
      <c r="I234" s="31">
        <v>1462.7</v>
      </c>
      <c r="J234" s="31">
        <v>14.91</v>
      </c>
      <c r="K234" s="31">
        <v>1470.22</v>
      </c>
      <c r="L234" s="31">
        <v>0</v>
      </c>
      <c r="M234" s="31">
        <v>1455.38</v>
      </c>
      <c r="N234" s="31">
        <v>14.84</v>
      </c>
      <c r="O234" s="31">
        <v>1470.22</v>
      </c>
      <c r="P234" s="31">
        <v>0</v>
      </c>
      <c r="Q234" s="31">
        <v>1455.38</v>
      </c>
      <c r="R234" s="31">
        <v>14.84</v>
      </c>
      <c r="S234" s="7" t="s">
        <v>386</v>
      </c>
      <c r="T234" s="7" t="s">
        <v>387</v>
      </c>
      <c r="U234" s="7" t="s">
        <v>387</v>
      </c>
    </row>
    <row r="235" spans="1:21" ht="64.5" customHeight="1" x14ac:dyDescent="0.25">
      <c r="A235" s="3" t="s">
        <v>189</v>
      </c>
      <c r="B235" s="7" t="s">
        <v>193</v>
      </c>
      <c r="C235" s="44" t="s">
        <v>375</v>
      </c>
      <c r="D235" s="7" t="s">
        <v>299</v>
      </c>
      <c r="E235" s="5"/>
      <c r="F235" s="7" t="s">
        <v>385</v>
      </c>
      <c r="G235" s="31">
        <v>40402.99</v>
      </c>
      <c r="H235" s="31">
        <v>0</v>
      </c>
      <c r="I235" s="31">
        <v>40002.99</v>
      </c>
      <c r="J235" s="31">
        <v>400</v>
      </c>
      <c r="K235" s="31">
        <v>39107.1</v>
      </c>
      <c r="L235" s="31">
        <v>0</v>
      </c>
      <c r="M235" s="31">
        <v>38716.06</v>
      </c>
      <c r="N235" s="31">
        <v>391.04</v>
      </c>
      <c r="O235" s="31">
        <v>39107.1</v>
      </c>
      <c r="P235" s="31">
        <v>0</v>
      </c>
      <c r="Q235" s="31">
        <v>38716.06</v>
      </c>
      <c r="R235" s="31">
        <v>391.04</v>
      </c>
      <c r="S235" s="7" t="s">
        <v>388</v>
      </c>
      <c r="T235" s="7" t="s">
        <v>389</v>
      </c>
      <c r="U235" s="7" t="s">
        <v>389</v>
      </c>
    </row>
    <row r="236" spans="1:21" ht="84.75" customHeight="1" x14ac:dyDescent="0.25">
      <c r="A236" s="3" t="s">
        <v>189</v>
      </c>
      <c r="B236" s="7" t="s">
        <v>194</v>
      </c>
      <c r="C236" s="44" t="s">
        <v>375</v>
      </c>
      <c r="D236" s="7" t="s">
        <v>299</v>
      </c>
      <c r="E236" s="5"/>
      <c r="F236" s="7" t="s">
        <v>385</v>
      </c>
      <c r="G236" s="31">
        <v>744.97</v>
      </c>
      <c r="H236" s="31">
        <v>0</v>
      </c>
      <c r="I236" s="31">
        <v>737.5</v>
      </c>
      <c r="J236" s="31">
        <v>7.47</v>
      </c>
      <c r="K236" s="31">
        <v>743.72</v>
      </c>
      <c r="L236" s="31">
        <v>0</v>
      </c>
      <c r="M236" s="31">
        <v>736.25</v>
      </c>
      <c r="N236" s="31">
        <v>7.47</v>
      </c>
      <c r="O236" s="31">
        <v>743.72</v>
      </c>
      <c r="P236" s="31">
        <v>0</v>
      </c>
      <c r="Q236" s="31">
        <v>736.25</v>
      </c>
      <c r="R236" s="31">
        <v>7.47</v>
      </c>
      <c r="S236" s="7" t="s">
        <v>386</v>
      </c>
      <c r="T236" s="7" t="s">
        <v>390</v>
      </c>
      <c r="U236" s="7" t="s">
        <v>391</v>
      </c>
    </row>
    <row r="237" spans="1:21" ht="45" x14ac:dyDescent="0.25">
      <c r="A237" s="3" t="s">
        <v>189</v>
      </c>
      <c r="B237" s="7" t="s">
        <v>195</v>
      </c>
      <c r="C237" s="7" t="s">
        <v>297</v>
      </c>
      <c r="D237" s="7" t="s">
        <v>298</v>
      </c>
      <c r="E237" s="5"/>
      <c r="F237" s="5"/>
      <c r="G237" s="31"/>
      <c r="H237" s="31"/>
      <c r="I237" s="31"/>
      <c r="J237" s="31"/>
      <c r="K237" s="31"/>
      <c r="L237" s="31"/>
      <c r="M237" s="31"/>
      <c r="N237" s="31"/>
      <c r="O237" s="31"/>
      <c r="P237" s="31"/>
      <c r="Q237" s="31"/>
      <c r="R237" s="31"/>
      <c r="S237" s="5"/>
      <c r="T237" s="5"/>
      <c r="U237" s="5"/>
    </row>
    <row r="238" spans="1:21" ht="65.25" customHeight="1" x14ac:dyDescent="0.25">
      <c r="A238" s="20" t="s">
        <v>189</v>
      </c>
      <c r="B238" s="21" t="s">
        <v>196</v>
      </c>
      <c r="C238" s="22"/>
      <c r="D238" s="22"/>
      <c r="E238" s="22"/>
      <c r="F238" s="22"/>
      <c r="G238" s="29">
        <f>G240</f>
        <v>0</v>
      </c>
      <c r="H238" s="29">
        <f t="shared" ref="H238:R238" si="42">H240</f>
        <v>0</v>
      </c>
      <c r="I238" s="29">
        <f t="shared" si="42"/>
        <v>0</v>
      </c>
      <c r="J238" s="29">
        <f t="shared" si="42"/>
        <v>0</v>
      </c>
      <c r="K238" s="29">
        <f t="shared" si="42"/>
        <v>0</v>
      </c>
      <c r="L238" s="29">
        <f t="shared" si="42"/>
        <v>0</v>
      </c>
      <c r="M238" s="29">
        <f t="shared" si="42"/>
        <v>0</v>
      </c>
      <c r="N238" s="29">
        <f t="shared" si="42"/>
        <v>0</v>
      </c>
      <c r="O238" s="29">
        <f t="shared" si="42"/>
        <v>0</v>
      </c>
      <c r="P238" s="29">
        <f t="shared" si="42"/>
        <v>0</v>
      </c>
      <c r="Q238" s="29">
        <f t="shared" si="42"/>
        <v>0</v>
      </c>
      <c r="R238" s="29">
        <f t="shared" si="42"/>
        <v>0</v>
      </c>
      <c r="S238" s="22"/>
      <c r="T238" s="22"/>
      <c r="U238" s="22"/>
    </row>
    <row r="239" spans="1:21" ht="19.5" customHeight="1" x14ac:dyDescent="0.25">
      <c r="A239" s="3" t="s">
        <v>191</v>
      </c>
      <c r="B239" s="13" t="s">
        <v>5</v>
      </c>
      <c r="C239" s="5"/>
      <c r="D239" s="5"/>
      <c r="E239" s="5"/>
      <c r="F239" s="5"/>
      <c r="G239" s="31"/>
      <c r="H239" s="31"/>
      <c r="I239" s="31"/>
      <c r="J239" s="31"/>
      <c r="K239" s="31"/>
      <c r="L239" s="31"/>
      <c r="M239" s="31"/>
      <c r="N239" s="31"/>
      <c r="O239" s="31"/>
      <c r="P239" s="31"/>
      <c r="Q239" s="31"/>
      <c r="R239" s="31"/>
      <c r="S239" s="5"/>
      <c r="T239" s="5"/>
      <c r="U239" s="5"/>
    </row>
    <row r="240" spans="1:21" ht="107.25" customHeight="1" x14ac:dyDescent="0.25">
      <c r="A240" s="3" t="s">
        <v>189</v>
      </c>
      <c r="B240" s="7" t="s">
        <v>197</v>
      </c>
      <c r="C240" s="44" t="s">
        <v>375</v>
      </c>
      <c r="D240" s="44" t="s">
        <v>375</v>
      </c>
      <c r="E240" s="5"/>
      <c r="F240" s="5"/>
      <c r="G240" s="31"/>
      <c r="H240" s="31"/>
      <c r="I240" s="31"/>
      <c r="J240" s="31"/>
      <c r="K240" s="31"/>
      <c r="L240" s="31"/>
      <c r="M240" s="31"/>
      <c r="N240" s="31"/>
      <c r="O240" s="31"/>
      <c r="P240" s="31"/>
      <c r="Q240" s="31"/>
      <c r="R240" s="31"/>
      <c r="S240" s="5"/>
      <c r="T240" s="5"/>
      <c r="U240" s="5"/>
    </row>
    <row r="241" spans="1:21" ht="35.25" customHeight="1" x14ac:dyDescent="0.25">
      <c r="A241" s="20" t="s">
        <v>189</v>
      </c>
      <c r="B241" s="21" t="s">
        <v>198</v>
      </c>
      <c r="C241" s="22"/>
      <c r="D241" s="22"/>
      <c r="E241" s="22"/>
      <c r="F241" s="22"/>
      <c r="G241" s="29">
        <f>G243</f>
        <v>1593.8</v>
      </c>
      <c r="H241" s="29">
        <f t="shared" ref="H241:R241" si="43">H243</f>
        <v>0</v>
      </c>
      <c r="I241" s="29">
        <f t="shared" si="43"/>
        <v>1593.8</v>
      </c>
      <c r="J241" s="29">
        <f t="shared" si="43"/>
        <v>0</v>
      </c>
      <c r="K241" s="29">
        <f t="shared" si="43"/>
        <v>1593.8</v>
      </c>
      <c r="L241" s="29">
        <f t="shared" si="43"/>
        <v>0</v>
      </c>
      <c r="M241" s="29">
        <f t="shared" si="43"/>
        <v>1593.8</v>
      </c>
      <c r="N241" s="29">
        <f t="shared" si="43"/>
        <v>0</v>
      </c>
      <c r="O241" s="29">
        <f t="shared" si="43"/>
        <v>1593.8</v>
      </c>
      <c r="P241" s="29">
        <f t="shared" si="43"/>
        <v>0</v>
      </c>
      <c r="Q241" s="29">
        <f t="shared" si="43"/>
        <v>1593.8</v>
      </c>
      <c r="R241" s="29">
        <f t="shared" si="43"/>
        <v>0</v>
      </c>
      <c r="S241" s="22"/>
      <c r="T241" s="22"/>
      <c r="U241" s="22"/>
    </row>
    <row r="242" spans="1:21" ht="19.5" customHeight="1" x14ac:dyDescent="0.25">
      <c r="A242" s="3" t="s">
        <v>191</v>
      </c>
      <c r="B242" s="13" t="s">
        <v>5</v>
      </c>
      <c r="C242" s="5"/>
      <c r="D242" s="5"/>
      <c r="E242" s="5"/>
      <c r="F242" s="5"/>
      <c r="G242" s="31"/>
      <c r="H242" s="31"/>
      <c r="I242" s="31"/>
      <c r="J242" s="31"/>
      <c r="K242" s="31"/>
      <c r="L242" s="31"/>
      <c r="M242" s="31"/>
      <c r="N242" s="31"/>
      <c r="O242" s="31"/>
      <c r="P242" s="31"/>
      <c r="Q242" s="31"/>
      <c r="R242" s="31"/>
      <c r="S242" s="5"/>
      <c r="T242" s="5"/>
      <c r="U242" s="5"/>
    </row>
    <row r="243" spans="1:21" ht="322.5" customHeight="1" x14ac:dyDescent="0.25">
      <c r="A243" s="3" t="s">
        <v>189</v>
      </c>
      <c r="B243" s="7" t="s">
        <v>199</v>
      </c>
      <c r="C243" s="44"/>
      <c r="D243" s="7" t="s">
        <v>299</v>
      </c>
      <c r="E243" s="5"/>
      <c r="F243" s="7" t="s">
        <v>392</v>
      </c>
      <c r="G243" s="31">
        <v>1593.8</v>
      </c>
      <c r="H243" s="31">
        <v>0</v>
      </c>
      <c r="I243" s="31">
        <v>1593.8</v>
      </c>
      <c r="J243" s="31">
        <v>0</v>
      </c>
      <c r="K243" s="31">
        <v>1593.8</v>
      </c>
      <c r="L243" s="31">
        <v>0</v>
      </c>
      <c r="M243" s="31">
        <v>1593.8</v>
      </c>
      <c r="N243" s="31">
        <v>0</v>
      </c>
      <c r="O243" s="31">
        <v>1593.8</v>
      </c>
      <c r="P243" s="31">
        <v>0</v>
      </c>
      <c r="Q243" s="31">
        <v>1593.8</v>
      </c>
      <c r="R243" s="31">
        <v>0</v>
      </c>
      <c r="S243" s="38"/>
      <c r="T243" s="7" t="s">
        <v>393</v>
      </c>
      <c r="U243" s="7" t="s">
        <v>393</v>
      </c>
    </row>
    <row r="244" spans="1:21" ht="62.25" customHeight="1" x14ac:dyDescent="0.25">
      <c r="A244" s="20" t="s">
        <v>189</v>
      </c>
      <c r="B244" s="21" t="s">
        <v>200</v>
      </c>
      <c r="C244" s="22"/>
      <c r="D244" s="22"/>
      <c r="E244" s="22"/>
      <c r="F244" s="22"/>
      <c r="G244" s="29"/>
      <c r="H244" s="29"/>
      <c r="I244" s="29"/>
      <c r="J244" s="29"/>
      <c r="K244" s="29"/>
      <c r="L244" s="29"/>
      <c r="M244" s="29"/>
      <c r="N244" s="29"/>
      <c r="O244" s="29"/>
      <c r="P244" s="29"/>
      <c r="Q244" s="29"/>
      <c r="R244" s="29"/>
      <c r="S244" s="22"/>
      <c r="T244" s="22"/>
      <c r="U244" s="22"/>
    </row>
    <row r="245" spans="1:21" ht="69.75" customHeight="1" x14ac:dyDescent="0.25">
      <c r="A245" s="20" t="s">
        <v>189</v>
      </c>
      <c r="B245" s="21" t="s">
        <v>201</v>
      </c>
      <c r="C245" s="22"/>
      <c r="D245" s="22"/>
      <c r="E245" s="22"/>
      <c r="F245" s="22"/>
      <c r="G245" s="29">
        <f>G247</f>
        <v>0</v>
      </c>
      <c r="H245" s="29">
        <f t="shared" ref="H245:R245" si="44">H247</f>
        <v>0</v>
      </c>
      <c r="I245" s="29">
        <f t="shared" si="44"/>
        <v>0</v>
      </c>
      <c r="J245" s="29">
        <f t="shared" si="44"/>
        <v>0</v>
      </c>
      <c r="K245" s="29">
        <f t="shared" si="44"/>
        <v>0</v>
      </c>
      <c r="L245" s="29">
        <f t="shared" si="44"/>
        <v>0</v>
      </c>
      <c r="M245" s="29">
        <f t="shared" si="44"/>
        <v>0</v>
      </c>
      <c r="N245" s="29">
        <f t="shared" si="44"/>
        <v>0</v>
      </c>
      <c r="O245" s="29">
        <f t="shared" si="44"/>
        <v>0</v>
      </c>
      <c r="P245" s="29">
        <f t="shared" si="44"/>
        <v>0</v>
      </c>
      <c r="Q245" s="29">
        <f t="shared" si="44"/>
        <v>0</v>
      </c>
      <c r="R245" s="29">
        <f t="shared" si="44"/>
        <v>0</v>
      </c>
      <c r="S245" s="22"/>
      <c r="T245" s="22"/>
      <c r="U245" s="22"/>
    </row>
    <row r="246" spans="1:21" ht="19.5" customHeight="1" x14ac:dyDescent="0.25">
      <c r="A246" s="3" t="s">
        <v>191</v>
      </c>
      <c r="B246" s="13" t="s">
        <v>5</v>
      </c>
      <c r="C246" s="5"/>
      <c r="D246" s="5"/>
      <c r="E246" s="5"/>
      <c r="F246" s="5"/>
      <c r="G246" s="31"/>
      <c r="H246" s="31"/>
      <c r="I246" s="31"/>
      <c r="J246" s="31"/>
      <c r="K246" s="31"/>
      <c r="L246" s="31"/>
      <c r="M246" s="31"/>
      <c r="N246" s="31"/>
      <c r="O246" s="31"/>
      <c r="P246" s="31"/>
      <c r="Q246" s="31"/>
      <c r="R246" s="31"/>
      <c r="S246" s="5"/>
      <c r="T246" s="5"/>
      <c r="U246" s="5"/>
    </row>
    <row r="247" spans="1:21" ht="113.25" customHeight="1" x14ac:dyDescent="0.25">
      <c r="A247" s="3" t="s">
        <v>191</v>
      </c>
      <c r="B247" s="8" t="s">
        <v>202</v>
      </c>
      <c r="C247" s="44" t="s">
        <v>375</v>
      </c>
      <c r="D247" s="44" t="s">
        <v>375</v>
      </c>
      <c r="E247" s="5"/>
      <c r="F247" s="5"/>
      <c r="G247" s="31"/>
      <c r="H247" s="31"/>
      <c r="I247" s="31"/>
      <c r="J247" s="31"/>
      <c r="K247" s="31"/>
      <c r="L247" s="31"/>
      <c r="M247" s="31"/>
      <c r="N247" s="31"/>
      <c r="O247" s="31"/>
      <c r="P247" s="31"/>
      <c r="Q247" s="31"/>
      <c r="R247" s="31"/>
      <c r="S247" s="5"/>
      <c r="T247" s="5"/>
      <c r="U247" s="5"/>
    </row>
    <row r="248" spans="1:21" x14ac:dyDescent="0.25">
      <c r="A248" s="20" t="s">
        <v>189</v>
      </c>
      <c r="B248" s="24" t="s">
        <v>203</v>
      </c>
      <c r="C248" s="22"/>
      <c r="D248" s="22"/>
      <c r="E248" s="22"/>
      <c r="F248" s="22"/>
      <c r="G248" s="29">
        <f>G250</f>
        <v>7348.16</v>
      </c>
      <c r="H248" s="29">
        <f t="shared" ref="H248:R248" si="45">H250</f>
        <v>0</v>
      </c>
      <c r="I248" s="29">
        <f t="shared" si="45"/>
        <v>6245.94</v>
      </c>
      <c r="J248" s="29">
        <f t="shared" si="45"/>
        <v>1102.22</v>
      </c>
      <c r="K248" s="29">
        <f t="shared" si="45"/>
        <v>7331.84</v>
      </c>
      <c r="L248" s="29">
        <f t="shared" si="45"/>
        <v>0</v>
      </c>
      <c r="M248" s="29">
        <f t="shared" si="45"/>
        <v>6230.91</v>
      </c>
      <c r="N248" s="29">
        <f t="shared" si="45"/>
        <v>1100.93</v>
      </c>
      <c r="O248" s="29">
        <f t="shared" si="45"/>
        <v>7331.84</v>
      </c>
      <c r="P248" s="29">
        <f t="shared" si="45"/>
        <v>0</v>
      </c>
      <c r="Q248" s="29">
        <f t="shared" si="45"/>
        <v>6230.91</v>
      </c>
      <c r="R248" s="29">
        <f t="shared" si="45"/>
        <v>1100.93</v>
      </c>
      <c r="S248" s="22"/>
      <c r="T248" s="22"/>
      <c r="U248" s="22"/>
    </row>
    <row r="249" spans="1:21" ht="19.5" customHeight="1" x14ac:dyDescent="0.25">
      <c r="A249" s="3" t="s">
        <v>191</v>
      </c>
      <c r="B249" s="13" t="s">
        <v>5</v>
      </c>
      <c r="C249" s="5"/>
      <c r="D249" s="5"/>
      <c r="E249" s="5"/>
      <c r="F249" s="5"/>
      <c r="G249" s="31"/>
      <c r="H249" s="31"/>
      <c r="I249" s="31"/>
      <c r="J249" s="31"/>
      <c r="K249" s="31"/>
      <c r="L249" s="31"/>
      <c r="M249" s="31"/>
      <c r="N249" s="31"/>
      <c r="O249" s="31"/>
      <c r="P249" s="31"/>
      <c r="Q249" s="31"/>
      <c r="R249" s="31"/>
      <c r="S249" s="5"/>
      <c r="T249" s="5"/>
      <c r="U249" s="5"/>
    </row>
    <row r="250" spans="1:21" ht="148.5" customHeight="1" x14ac:dyDescent="0.25">
      <c r="A250" s="3" t="s">
        <v>189</v>
      </c>
      <c r="B250" s="7" t="s">
        <v>204</v>
      </c>
      <c r="C250" s="44"/>
      <c r="D250" s="7" t="s">
        <v>299</v>
      </c>
      <c r="E250" s="5"/>
      <c r="F250" s="7" t="s">
        <v>385</v>
      </c>
      <c r="G250" s="31">
        <v>7348.16</v>
      </c>
      <c r="H250" s="31">
        <v>0</v>
      </c>
      <c r="I250" s="31">
        <v>6245.94</v>
      </c>
      <c r="J250" s="31">
        <v>1102.22</v>
      </c>
      <c r="K250" s="31">
        <v>7331.84</v>
      </c>
      <c r="L250" s="31">
        <v>0</v>
      </c>
      <c r="M250" s="31">
        <v>6230.91</v>
      </c>
      <c r="N250" s="31">
        <v>1100.93</v>
      </c>
      <c r="O250" s="31">
        <v>7331.84</v>
      </c>
      <c r="P250" s="31">
        <v>0</v>
      </c>
      <c r="Q250" s="31">
        <v>6230.91</v>
      </c>
      <c r="R250" s="31">
        <v>1100.93</v>
      </c>
      <c r="S250" s="7" t="s">
        <v>394</v>
      </c>
      <c r="T250" s="7" t="s">
        <v>395</v>
      </c>
      <c r="U250" s="7" t="s">
        <v>395</v>
      </c>
    </row>
    <row r="251" spans="1:21" x14ac:dyDescent="0.25">
      <c r="A251" s="20" t="s">
        <v>189</v>
      </c>
      <c r="B251" s="25" t="s">
        <v>205</v>
      </c>
      <c r="C251" s="22"/>
      <c r="D251" s="22"/>
      <c r="E251" s="22"/>
      <c r="F251" s="22"/>
      <c r="G251" s="29">
        <f>G252+G253+G254</f>
        <v>17500</v>
      </c>
      <c r="H251" s="29">
        <f t="shared" ref="H251:R251" si="46">H252+H253+H254</f>
        <v>0</v>
      </c>
      <c r="I251" s="29">
        <f t="shared" si="46"/>
        <v>17500</v>
      </c>
      <c r="J251" s="29">
        <f t="shared" si="46"/>
        <v>0</v>
      </c>
      <c r="K251" s="29">
        <f t="shared" si="46"/>
        <v>17500</v>
      </c>
      <c r="L251" s="29">
        <f t="shared" si="46"/>
        <v>0</v>
      </c>
      <c r="M251" s="29">
        <f t="shared" si="46"/>
        <v>17500</v>
      </c>
      <c r="N251" s="29">
        <f t="shared" si="46"/>
        <v>0</v>
      </c>
      <c r="O251" s="29">
        <f t="shared" si="46"/>
        <v>17500</v>
      </c>
      <c r="P251" s="29">
        <f t="shared" si="46"/>
        <v>0</v>
      </c>
      <c r="Q251" s="29">
        <f t="shared" si="46"/>
        <v>17500</v>
      </c>
      <c r="R251" s="29">
        <f t="shared" si="46"/>
        <v>0</v>
      </c>
      <c r="S251" s="22"/>
      <c r="T251" s="22"/>
      <c r="U251" s="22"/>
    </row>
    <row r="252" spans="1:21" ht="144" customHeight="1" x14ac:dyDescent="0.25">
      <c r="A252" s="3" t="s">
        <v>189</v>
      </c>
      <c r="B252" s="8" t="s">
        <v>206</v>
      </c>
      <c r="C252" s="44" t="s">
        <v>375</v>
      </c>
      <c r="D252" s="44" t="s">
        <v>375</v>
      </c>
      <c r="E252" s="5"/>
      <c r="F252" s="5"/>
      <c r="G252" s="5"/>
      <c r="H252" s="5"/>
      <c r="I252" s="5"/>
      <c r="J252" s="5"/>
      <c r="K252" s="5"/>
      <c r="L252" s="5"/>
      <c r="M252" s="5"/>
      <c r="N252" s="5"/>
      <c r="O252" s="5"/>
      <c r="P252" s="5"/>
      <c r="Q252" s="5"/>
      <c r="R252" s="5"/>
      <c r="S252" s="5"/>
      <c r="T252" s="5"/>
      <c r="U252" s="5"/>
    </row>
    <row r="253" spans="1:21" s="2" customFormat="1" ht="34.5" customHeight="1" x14ac:dyDescent="0.25">
      <c r="A253" s="3" t="s">
        <v>189</v>
      </c>
      <c r="B253" s="10" t="s">
        <v>207</v>
      </c>
      <c r="C253" s="10" t="s">
        <v>297</v>
      </c>
      <c r="D253" s="10" t="s">
        <v>298</v>
      </c>
      <c r="E253" s="10"/>
      <c r="F253" s="10"/>
      <c r="G253" s="10"/>
      <c r="H253" s="10"/>
      <c r="I253" s="10"/>
      <c r="J253" s="10"/>
      <c r="K253" s="10"/>
      <c r="L253" s="10"/>
      <c r="M253" s="10"/>
      <c r="N253" s="10"/>
      <c r="O253" s="10"/>
      <c r="P253" s="10"/>
      <c r="Q253" s="10"/>
      <c r="R253" s="10"/>
      <c r="S253" s="10"/>
      <c r="T253" s="10"/>
      <c r="U253" s="10"/>
    </row>
    <row r="254" spans="1:21" ht="333.75" customHeight="1" x14ac:dyDescent="0.25">
      <c r="A254" s="3" t="s">
        <v>189</v>
      </c>
      <c r="B254" s="8" t="s">
        <v>208</v>
      </c>
      <c r="C254" s="44"/>
      <c r="D254" s="8" t="s">
        <v>299</v>
      </c>
      <c r="E254" s="5"/>
      <c r="F254" s="8" t="s">
        <v>385</v>
      </c>
      <c r="G254" s="5">
        <v>17500</v>
      </c>
      <c r="H254" s="5">
        <v>0</v>
      </c>
      <c r="I254" s="5">
        <v>17500</v>
      </c>
      <c r="J254" s="5">
        <v>0</v>
      </c>
      <c r="K254" s="5">
        <v>17500</v>
      </c>
      <c r="L254" s="5">
        <v>0</v>
      </c>
      <c r="M254" s="5">
        <v>17500</v>
      </c>
      <c r="N254" s="5">
        <v>0</v>
      </c>
      <c r="O254" s="5">
        <v>17500</v>
      </c>
      <c r="P254" s="5">
        <v>0</v>
      </c>
      <c r="Q254" s="5">
        <v>17500</v>
      </c>
      <c r="R254" s="5">
        <v>0</v>
      </c>
      <c r="S254" s="38"/>
      <c r="T254" s="8" t="s">
        <v>396</v>
      </c>
      <c r="U254" s="8" t="s">
        <v>397</v>
      </c>
    </row>
    <row r="255" spans="1:21" ht="95.25" customHeight="1" x14ac:dyDescent="0.25">
      <c r="A255" s="26" t="s">
        <v>209</v>
      </c>
      <c r="B255" s="27" t="s">
        <v>290</v>
      </c>
      <c r="C255" s="28"/>
      <c r="D255" s="28"/>
      <c r="E255" s="28"/>
      <c r="F255" s="28"/>
      <c r="G255" s="35">
        <f>G257+G262+G268+G269+G275+G276</f>
        <v>51093.27</v>
      </c>
      <c r="H255" s="35">
        <f t="shared" ref="H255:R255" si="47">H257+H262+H268+H269+H275+H276</f>
        <v>202.51</v>
      </c>
      <c r="I255" s="35">
        <f t="shared" si="47"/>
        <v>50034.68</v>
      </c>
      <c r="J255" s="35">
        <f t="shared" si="47"/>
        <v>856.08</v>
      </c>
      <c r="K255" s="35">
        <f t="shared" si="47"/>
        <v>50042.69999999999</v>
      </c>
      <c r="L255" s="35">
        <f t="shared" si="47"/>
        <v>202.51</v>
      </c>
      <c r="M255" s="35">
        <f t="shared" si="47"/>
        <v>48984.11</v>
      </c>
      <c r="N255" s="35">
        <f t="shared" si="47"/>
        <v>856.08</v>
      </c>
      <c r="O255" s="35">
        <f t="shared" si="47"/>
        <v>50042.69999999999</v>
      </c>
      <c r="P255" s="35">
        <f t="shared" si="47"/>
        <v>202.51</v>
      </c>
      <c r="Q255" s="35">
        <f t="shared" si="47"/>
        <v>48984.11</v>
      </c>
      <c r="R255" s="35">
        <f t="shared" si="47"/>
        <v>856.08</v>
      </c>
      <c r="S255" s="28"/>
      <c r="T255" s="28"/>
      <c r="U255" s="28"/>
    </row>
    <row r="256" spans="1:21" ht="15" customHeight="1" x14ac:dyDescent="0.25">
      <c r="A256" s="3" t="s">
        <v>209</v>
      </c>
      <c r="B256" s="8" t="s">
        <v>3</v>
      </c>
      <c r="C256" s="5"/>
      <c r="D256" s="5"/>
      <c r="E256" s="5"/>
      <c r="F256" s="5"/>
      <c r="G256" s="31"/>
      <c r="H256" s="31"/>
      <c r="I256" s="31"/>
      <c r="J256" s="31"/>
      <c r="K256" s="31"/>
      <c r="L256" s="31"/>
      <c r="M256" s="31"/>
      <c r="N256" s="31"/>
      <c r="O256" s="31"/>
      <c r="P256" s="31"/>
      <c r="Q256" s="31"/>
      <c r="R256" s="31"/>
      <c r="S256" s="5"/>
      <c r="T256" s="5"/>
      <c r="U256" s="5"/>
    </row>
    <row r="257" spans="1:21" ht="28.5" x14ac:dyDescent="0.25">
      <c r="A257" s="20" t="s">
        <v>209</v>
      </c>
      <c r="B257" s="21" t="s">
        <v>210</v>
      </c>
      <c r="C257" s="22"/>
      <c r="D257" s="22"/>
      <c r="E257" s="22"/>
      <c r="F257" s="22"/>
      <c r="G257" s="29">
        <f>G259+G260+G261</f>
        <v>0</v>
      </c>
      <c r="H257" s="29">
        <f t="shared" ref="H257:R257" si="48">H259+H260+H261</f>
        <v>0</v>
      </c>
      <c r="I257" s="29">
        <f t="shared" si="48"/>
        <v>0</v>
      </c>
      <c r="J257" s="29">
        <f t="shared" si="48"/>
        <v>0</v>
      </c>
      <c r="K257" s="29">
        <f t="shared" si="48"/>
        <v>0</v>
      </c>
      <c r="L257" s="29">
        <f t="shared" si="48"/>
        <v>0</v>
      </c>
      <c r="M257" s="29">
        <f t="shared" si="48"/>
        <v>0</v>
      </c>
      <c r="N257" s="29">
        <f t="shared" si="48"/>
        <v>0</v>
      </c>
      <c r="O257" s="29">
        <f t="shared" si="48"/>
        <v>0</v>
      </c>
      <c r="P257" s="29">
        <f t="shared" si="48"/>
        <v>0</v>
      </c>
      <c r="Q257" s="29">
        <f t="shared" si="48"/>
        <v>0</v>
      </c>
      <c r="R257" s="29">
        <f t="shared" si="48"/>
        <v>0</v>
      </c>
      <c r="S257" s="22"/>
      <c r="T257" s="22"/>
      <c r="U257" s="22"/>
    </row>
    <row r="258" spans="1:21" ht="19.5" customHeight="1" x14ac:dyDescent="0.25">
      <c r="A258" s="3" t="s">
        <v>211</v>
      </c>
      <c r="B258" s="13" t="s">
        <v>5</v>
      </c>
      <c r="C258" s="5"/>
      <c r="D258" s="5"/>
      <c r="E258" s="5"/>
      <c r="F258" s="5"/>
      <c r="G258" s="31"/>
      <c r="H258" s="31"/>
      <c r="I258" s="31"/>
      <c r="J258" s="31"/>
      <c r="K258" s="31"/>
      <c r="L258" s="31"/>
      <c r="M258" s="31"/>
      <c r="N258" s="31"/>
      <c r="O258" s="31"/>
      <c r="P258" s="31"/>
      <c r="Q258" s="31"/>
      <c r="R258" s="31"/>
      <c r="S258" s="5"/>
      <c r="T258" s="5"/>
      <c r="U258" s="5"/>
    </row>
    <row r="259" spans="1:21" ht="66" customHeight="1" x14ac:dyDescent="0.25">
      <c r="A259" s="3" t="s">
        <v>209</v>
      </c>
      <c r="B259" s="7" t="s">
        <v>212</v>
      </c>
      <c r="C259" s="5" t="s">
        <v>297</v>
      </c>
      <c r="D259" s="5" t="s">
        <v>298</v>
      </c>
      <c r="E259" s="5"/>
      <c r="F259" s="5"/>
      <c r="G259" s="31"/>
      <c r="H259" s="31"/>
      <c r="I259" s="31"/>
      <c r="J259" s="31"/>
      <c r="K259" s="31"/>
      <c r="L259" s="31"/>
      <c r="M259" s="31"/>
      <c r="N259" s="31"/>
      <c r="O259" s="31"/>
      <c r="P259" s="31"/>
      <c r="Q259" s="31"/>
      <c r="R259" s="31"/>
      <c r="S259" s="5"/>
      <c r="T259" s="5"/>
      <c r="U259" s="5"/>
    </row>
    <row r="260" spans="1:21" ht="102" customHeight="1" x14ac:dyDescent="0.25">
      <c r="A260" s="3" t="s">
        <v>209</v>
      </c>
      <c r="B260" s="7" t="s">
        <v>213</v>
      </c>
      <c r="C260" s="5" t="s">
        <v>297</v>
      </c>
      <c r="D260" s="5" t="s">
        <v>298</v>
      </c>
      <c r="E260" s="5"/>
      <c r="F260" s="5"/>
      <c r="G260" s="31"/>
      <c r="H260" s="31"/>
      <c r="I260" s="31"/>
      <c r="J260" s="31"/>
      <c r="K260" s="31"/>
      <c r="L260" s="31"/>
      <c r="M260" s="31"/>
      <c r="N260" s="31"/>
      <c r="O260" s="31"/>
      <c r="P260" s="31"/>
      <c r="Q260" s="31"/>
      <c r="R260" s="31"/>
      <c r="S260" s="5"/>
      <c r="T260" s="5"/>
      <c r="U260" s="5"/>
    </row>
    <row r="261" spans="1:21" ht="86.25" customHeight="1" x14ac:dyDescent="0.25">
      <c r="A261" s="3" t="s">
        <v>209</v>
      </c>
      <c r="B261" s="7" t="s">
        <v>214</v>
      </c>
      <c r="C261" s="44" t="s">
        <v>375</v>
      </c>
      <c r="D261" s="44" t="s">
        <v>375</v>
      </c>
      <c r="E261" s="5"/>
      <c r="F261" s="5"/>
      <c r="G261" s="31"/>
      <c r="H261" s="31"/>
      <c r="I261" s="31"/>
      <c r="J261" s="31"/>
      <c r="K261" s="31"/>
      <c r="L261" s="31"/>
      <c r="M261" s="31"/>
      <c r="N261" s="31"/>
      <c r="O261" s="31"/>
      <c r="P261" s="31"/>
      <c r="Q261" s="31"/>
      <c r="R261" s="31"/>
      <c r="S261" s="5"/>
      <c r="T261" s="5"/>
      <c r="U261" s="5"/>
    </row>
    <row r="262" spans="1:21" ht="28.5" x14ac:dyDescent="0.25">
      <c r="A262" s="20" t="s">
        <v>209</v>
      </c>
      <c r="B262" s="21" t="s">
        <v>215</v>
      </c>
      <c r="C262" s="22"/>
      <c r="D262" s="22"/>
      <c r="E262" s="22"/>
      <c r="F262" s="22"/>
      <c r="G262" s="29">
        <f>G264+G265+G266+G267</f>
        <v>50209.25</v>
      </c>
      <c r="H262" s="29">
        <f t="shared" ref="H262:R262" si="49">H264+H265+H266+H267</f>
        <v>0</v>
      </c>
      <c r="I262" s="29">
        <f t="shared" si="49"/>
        <v>49603.17</v>
      </c>
      <c r="J262" s="29">
        <f t="shared" si="49"/>
        <v>606.08000000000004</v>
      </c>
      <c r="K262" s="29">
        <f t="shared" si="49"/>
        <v>49158.679999999993</v>
      </c>
      <c r="L262" s="29">
        <f t="shared" si="49"/>
        <v>0</v>
      </c>
      <c r="M262" s="29">
        <f t="shared" si="49"/>
        <v>48552.6</v>
      </c>
      <c r="N262" s="29">
        <f t="shared" si="49"/>
        <v>606.08000000000004</v>
      </c>
      <c r="O262" s="29">
        <f t="shared" si="49"/>
        <v>49158.679999999993</v>
      </c>
      <c r="P262" s="29">
        <f t="shared" si="49"/>
        <v>0</v>
      </c>
      <c r="Q262" s="29">
        <f t="shared" si="49"/>
        <v>48552.6</v>
      </c>
      <c r="R262" s="29">
        <f t="shared" si="49"/>
        <v>606.08000000000004</v>
      </c>
      <c r="S262" s="22"/>
      <c r="T262" s="22"/>
      <c r="U262" s="22"/>
    </row>
    <row r="263" spans="1:21" ht="19.5" customHeight="1" x14ac:dyDescent="0.25">
      <c r="A263" s="3" t="s">
        <v>209</v>
      </c>
      <c r="B263" s="13" t="s">
        <v>5</v>
      </c>
      <c r="C263" s="5"/>
      <c r="D263" s="5"/>
      <c r="E263" s="5"/>
      <c r="F263" s="5"/>
      <c r="G263" s="31"/>
      <c r="H263" s="31"/>
      <c r="I263" s="31"/>
      <c r="J263" s="31"/>
      <c r="K263" s="31"/>
      <c r="L263" s="31"/>
      <c r="M263" s="31"/>
      <c r="N263" s="31"/>
      <c r="O263" s="31"/>
      <c r="P263" s="31"/>
      <c r="Q263" s="31"/>
      <c r="R263" s="31"/>
      <c r="S263" s="5"/>
      <c r="T263" s="5"/>
      <c r="U263" s="5"/>
    </row>
    <row r="264" spans="1:21" ht="112.5" customHeight="1" x14ac:dyDescent="0.25">
      <c r="A264" s="3" t="s">
        <v>209</v>
      </c>
      <c r="B264" s="7" t="s">
        <v>216</v>
      </c>
      <c r="C264" s="7" t="s">
        <v>350</v>
      </c>
      <c r="D264" s="5" t="s">
        <v>298</v>
      </c>
      <c r="E264" s="5"/>
      <c r="F264" s="5"/>
      <c r="G264" s="31"/>
      <c r="H264" s="31"/>
      <c r="I264" s="31"/>
      <c r="J264" s="31"/>
      <c r="K264" s="31"/>
      <c r="L264" s="31"/>
      <c r="M264" s="31"/>
      <c r="N264" s="31"/>
      <c r="O264" s="31"/>
      <c r="P264" s="31"/>
      <c r="Q264" s="31"/>
      <c r="R264" s="31"/>
      <c r="S264" s="5"/>
      <c r="T264" s="5"/>
      <c r="U264" s="5"/>
    </row>
    <row r="265" spans="1:21" ht="121.5" customHeight="1" x14ac:dyDescent="0.25">
      <c r="A265" s="3" t="s">
        <v>209</v>
      </c>
      <c r="B265" s="7" t="s">
        <v>217</v>
      </c>
      <c r="C265" s="5"/>
      <c r="D265" s="5" t="s">
        <v>299</v>
      </c>
      <c r="E265" s="7"/>
      <c r="F265" s="7" t="s">
        <v>351</v>
      </c>
      <c r="G265" s="31">
        <v>8429.0499999999993</v>
      </c>
      <c r="H265" s="31">
        <v>0</v>
      </c>
      <c r="I265" s="31">
        <v>7822.97</v>
      </c>
      <c r="J265" s="31">
        <v>606.08000000000004</v>
      </c>
      <c r="K265" s="31">
        <v>8429.0499999999993</v>
      </c>
      <c r="L265" s="31">
        <v>0</v>
      </c>
      <c r="M265" s="31">
        <v>7822.97</v>
      </c>
      <c r="N265" s="31">
        <v>606.08000000000004</v>
      </c>
      <c r="O265" s="31">
        <v>8429.0499999999993</v>
      </c>
      <c r="P265" s="31">
        <v>0</v>
      </c>
      <c r="Q265" s="31">
        <v>7822.97</v>
      </c>
      <c r="R265" s="31">
        <v>606.08000000000004</v>
      </c>
      <c r="S265" s="7"/>
      <c r="T265" s="42" t="s">
        <v>353</v>
      </c>
      <c r="U265" s="42" t="s">
        <v>354</v>
      </c>
    </row>
    <row r="266" spans="1:21" ht="121.5" customHeight="1" x14ac:dyDescent="0.25">
      <c r="A266" s="3" t="s">
        <v>209</v>
      </c>
      <c r="B266" s="7" t="s">
        <v>218</v>
      </c>
      <c r="C266" s="5"/>
      <c r="D266" s="5" t="s">
        <v>299</v>
      </c>
      <c r="E266" s="5"/>
      <c r="F266" s="7" t="s">
        <v>351</v>
      </c>
      <c r="G266" s="31">
        <v>41780.199999999997</v>
      </c>
      <c r="H266" s="31">
        <v>0</v>
      </c>
      <c r="I266" s="31">
        <v>41780.199999999997</v>
      </c>
      <c r="J266" s="31">
        <v>0</v>
      </c>
      <c r="K266" s="31">
        <v>40729.629999999997</v>
      </c>
      <c r="L266" s="31">
        <v>0</v>
      </c>
      <c r="M266" s="31">
        <v>40729.629999999997</v>
      </c>
      <c r="N266" s="31">
        <v>0</v>
      </c>
      <c r="O266" s="31">
        <v>40729.629999999997</v>
      </c>
      <c r="P266" s="31">
        <v>0</v>
      </c>
      <c r="Q266" s="31">
        <v>40729.629999999997</v>
      </c>
      <c r="R266" s="31">
        <v>0</v>
      </c>
      <c r="S266" s="7" t="s">
        <v>352</v>
      </c>
      <c r="T266" s="42" t="s">
        <v>353</v>
      </c>
      <c r="U266" s="42" t="s">
        <v>354</v>
      </c>
    </row>
    <row r="267" spans="1:21" ht="117.75" customHeight="1" x14ac:dyDescent="0.25">
      <c r="A267" s="3" t="s">
        <v>209</v>
      </c>
      <c r="B267" s="7" t="s">
        <v>219</v>
      </c>
      <c r="C267" s="7" t="s">
        <v>355</v>
      </c>
      <c r="D267" s="5" t="s">
        <v>298</v>
      </c>
      <c r="E267" s="5"/>
      <c r="F267" s="5"/>
      <c r="G267" s="31"/>
      <c r="H267" s="31"/>
      <c r="I267" s="31"/>
      <c r="J267" s="31"/>
      <c r="K267" s="31"/>
      <c r="L267" s="31"/>
      <c r="M267" s="31"/>
      <c r="N267" s="31"/>
      <c r="O267" s="31"/>
      <c r="P267" s="31"/>
      <c r="Q267" s="31"/>
      <c r="R267" s="31"/>
      <c r="S267" s="5"/>
      <c r="T267" s="5"/>
      <c r="U267" s="5"/>
    </row>
    <row r="268" spans="1:21" ht="37.5" customHeight="1" x14ac:dyDescent="0.25">
      <c r="A268" s="20" t="s">
        <v>209</v>
      </c>
      <c r="B268" s="21" t="s">
        <v>220</v>
      </c>
      <c r="C268" s="46" t="s">
        <v>375</v>
      </c>
      <c r="D268" s="46" t="s">
        <v>375</v>
      </c>
      <c r="E268" s="22"/>
      <c r="F268" s="22"/>
      <c r="G268" s="29"/>
      <c r="H268" s="29"/>
      <c r="I268" s="29"/>
      <c r="J268" s="29"/>
      <c r="K268" s="29"/>
      <c r="L268" s="29"/>
      <c r="M268" s="29"/>
      <c r="N268" s="29"/>
      <c r="O268" s="29"/>
      <c r="P268" s="29"/>
      <c r="Q268" s="29"/>
      <c r="R268" s="29"/>
      <c r="S268" s="22"/>
      <c r="T268" s="22"/>
      <c r="U268" s="22"/>
    </row>
    <row r="269" spans="1:21" ht="28.5" x14ac:dyDescent="0.25">
      <c r="A269" s="20" t="s">
        <v>209</v>
      </c>
      <c r="B269" s="21" t="s">
        <v>221</v>
      </c>
      <c r="C269" s="22"/>
      <c r="D269" s="22"/>
      <c r="E269" s="22"/>
      <c r="F269" s="22"/>
      <c r="G269" s="29">
        <f>G271+G272+G273+G274</f>
        <v>884.02</v>
      </c>
      <c r="H269" s="29">
        <f t="shared" ref="H269:R269" si="50">H271+H272+H273+H274</f>
        <v>202.51</v>
      </c>
      <c r="I269" s="29">
        <f t="shared" si="50"/>
        <v>431.51</v>
      </c>
      <c r="J269" s="29">
        <f t="shared" si="50"/>
        <v>250</v>
      </c>
      <c r="K269" s="29">
        <f t="shared" si="50"/>
        <v>884.02</v>
      </c>
      <c r="L269" s="29">
        <f t="shared" si="50"/>
        <v>202.51</v>
      </c>
      <c r="M269" s="29">
        <f t="shared" si="50"/>
        <v>431.51</v>
      </c>
      <c r="N269" s="29">
        <f t="shared" si="50"/>
        <v>250</v>
      </c>
      <c r="O269" s="29">
        <f t="shared" si="50"/>
        <v>884.02</v>
      </c>
      <c r="P269" s="29">
        <f t="shared" si="50"/>
        <v>202.51</v>
      </c>
      <c r="Q269" s="29">
        <f t="shared" si="50"/>
        <v>431.51</v>
      </c>
      <c r="R269" s="29">
        <f t="shared" si="50"/>
        <v>250</v>
      </c>
      <c r="S269" s="22"/>
      <c r="T269" s="22"/>
      <c r="U269" s="22"/>
    </row>
    <row r="270" spans="1:21" ht="19.5" customHeight="1" x14ac:dyDescent="0.25">
      <c r="A270" s="3" t="s">
        <v>211</v>
      </c>
      <c r="B270" s="13" t="s">
        <v>5</v>
      </c>
      <c r="C270" s="5"/>
      <c r="D270" s="5"/>
      <c r="E270" s="5"/>
      <c r="F270" s="5"/>
      <c r="G270" s="31"/>
      <c r="H270" s="31"/>
      <c r="I270" s="31"/>
      <c r="J270" s="31"/>
      <c r="K270" s="31"/>
      <c r="L270" s="31"/>
      <c r="M270" s="31"/>
      <c r="N270" s="31"/>
      <c r="O270" s="31"/>
      <c r="P270" s="31"/>
      <c r="Q270" s="31"/>
      <c r="R270" s="31"/>
      <c r="S270" s="5"/>
      <c r="T270" s="5"/>
      <c r="U270" s="5"/>
    </row>
    <row r="271" spans="1:21" ht="63" customHeight="1" x14ac:dyDescent="0.25">
      <c r="A271" s="3" t="s">
        <v>209</v>
      </c>
      <c r="B271" s="7" t="s">
        <v>222</v>
      </c>
      <c r="C271" s="5"/>
      <c r="D271" s="5" t="s">
        <v>299</v>
      </c>
      <c r="E271" s="7"/>
      <c r="F271" s="7" t="s">
        <v>356</v>
      </c>
      <c r="G271" s="31">
        <v>884.02</v>
      </c>
      <c r="H271" s="31">
        <v>202.51</v>
      </c>
      <c r="I271" s="31">
        <v>431.51</v>
      </c>
      <c r="J271" s="31">
        <v>250</v>
      </c>
      <c r="K271" s="31">
        <v>884.02</v>
      </c>
      <c r="L271" s="31">
        <v>202.51</v>
      </c>
      <c r="M271" s="31">
        <v>431.51</v>
      </c>
      <c r="N271" s="31">
        <v>250</v>
      </c>
      <c r="O271" s="31">
        <v>884.02</v>
      </c>
      <c r="P271" s="31">
        <v>202.51</v>
      </c>
      <c r="Q271" s="31">
        <v>431.51</v>
      </c>
      <c r="R271" s="31">
        <v>250</v>
      </c>
      <c r="S271" s="5"/>
      <c r="T271" s="10">
        <v>1</v>
      </c>
      <c r="U271" s="10">
        <v>1</v>
      </c>
    </row>
    <row r="272" spans="1:21" ht="79.5" customHeight="1" x14ac:dyDescent="0.25">
      <c r="A272" s="3" t="s">
        <v>209</v>
      </c>
      <c r="B272" s="7" t="s">
        <v>223</v>
      </c>
      <c r="C272" s="44" t="s">
        <v>375</v>
      </c>
      <c r="D272" s="44" t="s">
        <v>375</v>
      </c>
      <c r="E272" s="5"/>
      <c r="F272" s="5"/>
      <c r="G272" s="31"/>
      <c r="H272" s="31"/>
      <c r="I272" s="31"/>
      <c r="J272" s="31"/>
      <c r="K272" s="31"/>
      <c r="L272" s="31"/>
      <c r="M272" s="31"/>
      <c r="N272" s="31"/>
      <c r="O272" s="31"/>
      <c r="P272" s="31"/>
      <c r="Q272" s="31"/>
      <c r="R272" s="31"/>
      <c r="S272" s="5"/>
      <c r="T272" s="5"/>
      <c r="U272" s="5"/>
    </row>
    <row r="273" spans="1:21" ht="95.25" customHeight="1" x14ac:dyDescent="0.25">
      <c r="A273" s="3" t="s">
        <v>209</v>
      </c>
      <c r="B273" s="7" t="s">
        <v>224</v>
      </c>
      <c r="C273" s="5" t="s">
        <v>297</v>
      </c>
      <c r="D273" s="5" t="s">
        <v>298</v>
      </c>
      <c r="E273" s="5"/>
      <c r="F273" s="5"/>
      <c r="G273" s="31"/>
      <c r="H273" s="31"/>
      <c r="I273" s="31"/>
      <c r="J273" s="31"/>
      <c r="K273" s="31"/>
      <c r="L273" s="31"/>
      <c r="M273" s="31"/>
      <c r="N273" s="31"/>
      <c r="O273" s="31"/>
      <c r="P273" s="31"/>
      <c r="Q273" s="31"/>
      <c r="R273" s="31"/>
      <c r="S273" s="5"/>
      <c r="T273" s="5"/>
      <c r="U273" s="5"/>
    </row>
    <row r="274" spans="1:21" ht="111" customHeight="1" x14ac:dyDescent="0.25">
      <c r="A274" s="3" t="s">
        <v>209</v>
      </c>
      <c r="B274" s="7" t="s">
        <v>225</v>
      </c>
      <c r="C274" s="44" t="s">
        <v>375</v>
      </c>
      <c r="D274" s="44" t="s">
        <v>375</v>
      </c>
      <c r="E274" s="5"/>
      <c r="F274" s="5"/>
      <c r="G274" s="31"/>
      <c r="H274" s="31"/>
      <c r="I274" s="31"/>
      <c r="J274" s="31"/>
      <c r="K274" s="31"/>
      <c r="L274" s="31"/>
      <c r="M274" s="31"/>
      <c r="N274" s="31"/>
      <c r="O274" s="31"/>
      <c r="P274" s="31"/>
      <c r="Q274" s="31"/>
      <c r="R274" s="31"/>
      <c r="S274" s="5"/>
      <c r="T274" s="5"/>
      <c r="U274" s="5"/>
    </row>
    <row r="275" spans="1:21" ht="42.75" x14ac:dyDescent="0.25">
      <c r="A275" s="20" t="s">
        <v>209</v>
      </c>
      <c r="B275" s="21" t="s">
        <v>43</v>
      </c>
      <c r="C275" s="22" t="s">
        <v>297</v>
      </c>
      <c r="D275" s="22" t="s">
        <v>298</v>
      </c>
      <c r="E275" s="22"/>
      <c r="F275" s="22"/>
      <c r="G275" s="29"/>
      <c r="H275" s="29"/>
      <c r="I275" s="29"/>
      <c r="J275" s="29"/>
      <c r="K275" s="29"/>
      <c r="L275" s="29"/>
      <c r="M275" s="29"/>
      <c r="N275" s="29"/>
      <c r="O275" s="29"/>
      <c r="P275" s="29"/>
      <c r="Q275" s="29"/>
      <c r="R275" s="29"/>
      <c r="S275" s="22"/>
      <c r="T275" s="22"/>
      <c r="U275" s="22"/>
    </row>
    <row r="276" spans="1:21" ht="28.5" x14ac:dyDescent="0.25">
      <c r="A276" s="20" t="s">
        <v>209</v>
      </c>
      <c r="B276" s="21" t="s">
        <v>226</v>
      </c>
      <c r="C276" s="22" t="s">
        <v>297</v>
      </c>
      <c r="D276" s="22" t="s">
        <v>298</v>
      </c>
      <c r="E276" s="22"/>
      <c r="F276" s="22"/>
      <c r="G276" s="29"/>
      <c r="H276" s="29"/>
      <c r="I276" s="29"/>
      <c r="J276" s="29"/>
      <c r="K276" s="29"/>
      <c r="L276" s="29"/>
      <c r="M276" s="29"/>
      <c r="N276" s="29"/>
      <c r="O276" s="29"/>
      <c r="P276" s="29"/>
      <c r="Q276" s="29"/>
      <c r="R276" s="29"/>
      <c r="S276" s="22"/>
      <c r="T276" s="22"/>
      <c r="U276" s="22"/>
    </row>
    <row r="277" spans="1:21" ht="77.25" customHeight="1" x14ac:dyDescent="0.25">
      <c r="A277" s="26" t="s">
        <v>227</v>
      </c>
      <c r="B277" s="27" t="s">
        <v>291</v>
      </c>
      <c r="C277" s="28"/>
      <c r="D277" s="28"/>
      <c r="E277" s="28"/>
      <c r="F277" s="28"/>
      <c r="G277" s="35">
        <f>G279+G280+G281</f>
        <v>0</v>
      </c>
      <c r="H277" s="35">
        <f t="shared" ref="H277:R277" si="51">H279+H280+H281</f>
        <v>0</v>
      </c>
      <c r="I277" s="35">
        <f t="shared" si="51"/>
        <v>0</v>
      </c>
      <c r="J277" s="35">
        <f t="shared" si="51"/>
        <v>0</v>
      </c>
      <c r="K277" s="35">
        <f t="shared" si="51"/>
        <v>0</v>
      </c>
      <c r="L277" s="35">
        <f t="shared" si="51"/>
        <v>0</v>
      </c>
      <c r="M277" s="35">
        <f t="shared" si="51"/>
        <v>0</v>
      </c>
      <c r="N277" s="35">
        <f t="shared" si="51"/>
        <v>0</v>
      </c>
      <c r="O277" s="35">
        <f t="shared" si="51"/>
        <v>0</v>
      </c>
      <c r="P277" s="35">
        <f t="shared" si="51"/>
        <v>0</v>
      </c>
      <c r="Q277" s="35">
        <f t="shared" si="51"/>
        <v>0</v>
      </c>
      <c r="R277" s="35">
        <f t="shared" si="51"/>
        <v>0</v>
      </c>
      <c r="S277" s="28"/>
      <c r="T277" s="28"/>
      <c r="U277" s="28"/>
    </row>
    <row r="278" spans="1:21" ht="15" customHeight="1" x14ac:dyDescent="0.25">
      <c r="A278" s="3" t="s">
        <v>227</v>
      </c>
      <c r="B278" s="8" t="s">
        <v>3</v>
      </c>
      <c r="C278" s="5"/>
      <c r="D278" s="5"/>
      <c r="E278" s="5"/>
      <c r="F278" s="5"/>
      <c r="G278" s="31"/>
      <c r="H278" s="31"/>
      <c r="I278" s="31"/>
      <c r="J278" s="31"/>
      <c r="K278" s="31"/>
      <c r="L278" s="31"/>
      <c r="M278" s="31"/>
      <c r="N278" s="31"/>
      <c r="O278" s="31"/>
      <c r="P278" s="31"/>
      <c r="Q278" s="31"/>
      <c r="R278" s="31"/>
      <c r="S278" s="5"/>
      <c r="T278" s="5"/>
      <c r="U278" s="5"/>
    </row>
    <row r="279" spans="1:21" ht="42.75" x14ac:dyDescent="0.25">
      <c r="A279" s="20" t="s">
        <v>227</v>
      </c>
      <c r="B279" s="21" t="s">
        <v>228</v>
      </c>
      <c r="C279" s="46" t="s">
        <v>375</v>
      </c>
      <c r="D279" s="46" t="s">
        <v>375</v>
      </c>
      <c r="E279" s="22"/>
      <c r="F279" s="22"/>
      <c r="G279" s="29"/>
      <c r="H279" s="29"/>
      <c r="I279" s="29"/>
      <c r="J279" s="29"/>
      <c r="K279" s="29"/>
      <c r="L279" s="29"/>
      <c r="M279" s="29"/>
      <c r="N279" s="29"/>
      <c r="O279" s="29"/>
      <c r="P279" s="29"/>
      <c r="Q279" s="29"/>
      <c r="R279" s="29"/>
      <c r="S279" s="22"/>
      <c r="T279" s="22"/>
      <c r="U279" s="22"/>
    </row>
    <row r="280" spans="1:21" ht="42.75" x14ac:dyDescent="0.25">
      <c r="A280" s="20" t="s">
        <v>227</v>
      </c>
      <c r="B280" s="21" t="s">
        <v>172</v>
      </c>
      <c r="C280" s="46" t="s">
        <v>375</v>
      </c>
      <c r="D280" s="46" t="s">
        <v>375</v>
      </c>
      <c r="E280" s="22"/>
      <c r="F280" s="22"/>
      <c r="G280" s="29"/>
      <c r="H280" s="29"/>
      <c r="I280" s="29"/>
      <c r="J280" s="29"/>
      <c r="K280" s="29"/>
      <c r="L280" s="29"/>
      <c r="M280" s="29"/>
      <c r="N280" s="29"/>
      <c r="O280" s="29"/>
      <c r="P280" s="29"/>
      <c r="Q280" s="29"/>
      <c r="R280" s="29"/>
      <c r="S280" s="22"/>
      <c r="T280" s="22"/>
      <c r="U280" s="22"/>
    </row>
    <row r="281" spans="1:21" ht="47.25" customHeight="1" x14ac:dyDescent="0.25">
      <c r="A281" s="20" t="s">
        <v>227</v>
      </c>
      <c r="B281" s="21" t="s">
        <v>229</v>
      </c>
      <c r="C281" s="46" t="s">
        <v>375</v>
      </c>
      <c r="D281" s="46" t="s">
        <v>375</v>
      </c>
      <c r="E281" s="22"/>
      <c r="F281" s="22"/>
      <c r="G281" s="29"/>
      <c r="H281" s="29"/>
      <c r="I281" s="29"/>
      <c r="J281" s="29"/>
      <c r="K281" s="29"/>
      <c r="L281" s="29"/>
      <c r="M281" s="29"/>
      <c r="N281" s="29"/>
      <c r="O281" s="29"/>
      <c r="P281" s="29"/>
      <c r="Q281" s="29"/>
      <c r="R281" s="29"/>
      <c r="S281" s="22"/>
      <c r="T281" s="22"/>
      <c r="U281" s="22"/>
    </row>
    <row r="282" spans="1:21" ht="83.25" customHeight="1" x14ac:dyDescent="0.25">
      <c r="A282" s="26" t="s">
        <v>230</v>
      </c>
      <c r="B282" s="27" t="s">
        <v>292</v>
      </c>
      <c r="C282" s="28"/>
      <c r="D282" s="28"/>
      <c r="E282" s="28"/>
      <c r="F282" s="28"/>
      <c r="G282" s="35">
        <f>G284+G285+G286+G287+G288</f>
        <v>0</v>
      </c>
      <c r="H282" s="35">
        <f t="shared" ref="H282:R282" si="52">H284+H285+H286+H287+H288</f>
        <v>0</v>
      </c>
      <c r="I282" s="35">
        <f t="shared" si="52"/>
        <v>0</v>
      </c>
      <c r="J282" s="35">
        <f t="shared" si="52"/>
        <v>0</v>
      </c>
      <c r="K282" s="35">
        <f t="shared" si="52"/>
        <v>0</v>
      </c>
      <c r="L282" s="35">
        <f t="shared" si="52"/>
        <v>0</v>
      </c>
      <c r="M282" s="35">
        <f t="shared" si="52"/>
        <v>0</v>
      </c>
      <c r="N282" s="35">
        <f t="shared" si="52"/>
        <v>0</v>
      </c>
      <c r="O282" s="35">
        <f t="shared" si="52"/>
        <v>0</v>
      </c>
      <c r="P282" s="35">
        <f t="shared" si="52"/>
        <v>0</v>
      </c>
      <c r="Q282" s="35">
        <f t="shared" si="52"/>
        <v>0</v>
      </c>
      <c r="R282" s="35">
        <f t="shared" si="52"/>
        <v>0</v>
      </c>
      <c r="S282" s="28"/>
      <c r="T282" s="28"/>
      <c r="U282" s="28"/>
    </row>
    <row r="283" spans="1:21" ht="15" customHeight="1" x14ac:dyDescent="0.25">
      <c r="A283" s="3" t="s">
        <v>230</v>
      </c>
      <c r="B283" s="6" t="s">
        <v>3</v>
      </c>
      <c r="C283" s="5"/>
      <c r="D283" s="5"/>
      <c r="E283" s="5"/>
      <c r="F283" s="5"/>
      <c r="G283" s="31"/>
      <c r="H283" s="31"/>
      <c r="I283" s="31"/>
      <c r="J283" s="31"/>
      <c r="K283" s="31"/>
      <c r="L283" s="31"/>
      <c r="M283" s="31"/>
      <c r="N283" s="31"/>
      <c r="O283" s="31"/>
      <c r="P283" s="31"/>
      <c r="Q283" s="31"/>
      <c r="R283" s="31"/>
      <c r="S283" s="5"/>
      <c r="T283" s="5"/>
      <c r="U283" s="5"/>
    </row>
    <row r="284" spans="1:21" ht="60" customHeight="1" x14ac:dyDescent="0.25">
      <c r="A284" s="20" t="s">
        <v>230</v>
      </c>
      <c r="B284" s="21" t="s">
        <v>231</v>
      </c>
      <c r="C284" s="41" t="s">
        <v>357</v>
      </c>
      <c r="D284" s="22" t="s">
        <v>298</v>
      </c>
      <c r="E284" s="22"/>
      <c r="F284" s="22"/>
      <c r="G284" s="29"/>
      <c r="H284" s="29"/>
      <c r="I284" s="29"/>
      <c r="J284" s="29"/>
      <c r="K284" s="29"/>
      <c r="L284" s="29"/>
      <c r="M284" s="29"/>
      <c r="N284" s="29"/>
      <c r="O284" s="29"/>
      <c r="P284" s="29"/>
      <c r="Q284" s="29"/>
      <c r="R284" s="29"/>
      <c r="S284" s="22"/>
      <c r="T284" s="22"/>
      <c r="U284" s="22"/>
    </row>
    <row r="285" spans="1:21" ht="15" customHeight="1" x14ac:dyDescent="0.25">
      <c r="A285" s="20" t="s">
        <v>230</v>
      </c>
      <c r="B285" s="21" t="s">
        <v>232</v>
      </c>
      <c r="C285" s="41" t="s">
        <v>357</v>
      </c>
      <c r="D285" s="22" t="s">
        <v>298</v>
      </c>
      <c r="E285" s="22"/>
      <c r="F285" s="22"/>
      <c r="G285" s="29"/>
      <c r="H285" s="29"/>
      <c r="I285" s="29"/>
      <c r="J285" s="29"/>
      <c r="K285" s="29"/>
      <c r="L285" s="29"/>
      <c r="M285" s="29"/>
      <c r="N285" s="29"/>
      <c r="O285" s="29"/>
      <c r="P285" s="29"/>
      <c r="Q285" s="29"/>
      <c r="R285" s="29"/>
      <c r="S285" s="22"/>
      <c r="T285" s="22"/>
      <c r="U285" s="22"/>
    </row>
    <row r="286" spans="1:21" ht="45" customHeight="1" x14ac:dyDescent="0.25">
      <c r="A286" s="20" t="s">
        <v>230</v>
      </c>
      <c r="B286" s="21" t="s">
        <v>233</v>
      </c>
      <c r="C286" s="41" t="s">
        <v>357</v>
      </c>
      <c r="D286" s="22" t="s">
        <v>298</v>
      </c>
      <c r="E286" s="22"/>
      <c r="F286" s="22"/>
      <c r="G286" s="29"/>
      <c r="H286" s="29"/>
      <c r="I286" s="29"/>
      <c r="J286" s="29"/>
      <c r="K286" s="29"/>
      <c r="L286" s="29"/>
      <c r="M286" s="29"/>
      <c r="N286" s="29"/>
      <c r="O286" s="29"/>
      <c r="P286" s="29"/>
      <c r="Q286" s="29"/>
      <c r="R286" s="29"/>
      <c r="S286" s="22"/>
      <c r="T286" s="22"/>
      <c r="U286" s="22"/>
    </row>
    <row r="287" spans="1:21" ht="42.75" x14ac:dyDescent="0.25">
      <c r="A287" s="20" t="s">
        <v>230</v>
      </c>
      <c r="B287" s="21" t="s">
        <v>101</v>
      </c>
      <c r="C287" s="41" t="s">
        <v>357</v>
      </c>
      <c r="D287" s="22" t="s">
        <v>298</v>
      </c>
      <c r="E287" s="22"/>
      <c r="F287" s="22"/>
      <c r="G287" s="29"/>
      <c r="H287" s="29"/>
      <c r="I287" s="29"/>
      <c r="J287" s="29"/>
      <c r="K287" s="29"/>
      <c r="L287" s="29"/>
      <c r="M287" s="29"/>
      <c r="N287" s="29"/>
      <c r="O287" s="29"/>
      <c r="P287" s="29"/>
      <c r="Q287" s="29"/>
      <c r="R287" s="29"/>
      <c r="S287" s="22"/>
      <c r="T287" s="22"/>
      <c r="U287" s="22"/>
    </row>
    <row r="288" spans="1:21" ht="36.75" customHeight="1" x14ac:dyDescent="0.25">
      <c r="A288" s="20" t="s">
        <v>230</v>
      </c>
      <c r="B288" s="25" t="s">
        <v>234</v>
      </c>
      <c r="C288" s="41" t="s">
        <v>357</v>
      </c>
      <c r="D288" s="22" t="s">
        <v>298</v>
      </c>
      <c r="E288" s="22"/>
      <c r="F288" s="22"/>
      <c r="G288" s="29"/>
      <c r="H288" s="29"/>
      <c r="I288" s="29"/>
      <c r="J288" s="29"/>
      <c r="K288" s="29"/>
      <c r="L288" s="29"/>
      <c r="M288" s="29"/>
      <c r="N288" s="29"/>
      <c r="O288" s="29"/>
      <c r="P288" s="29"/>
      <c r="Q288" s="29"/>
      <c r="R288" s="29"/>
      <c r="S288" s="22"/>
      <c r="T288" s="22"/>
      <c r="U288" s="22"/>
    </row>
    <row r="289" spans="1:21" ht="109.5" customHeight="1" x14ac:dyDescent="0.25">
      <c r="A289" s="26" t="s">
        <v>235</v>
      </c>
      <c r="B289" s="27" t="s">
        <v>293</v>
      </c>
      <c r="C289" s="28"/>
      <c r="D289" s="28"/>
      <c r="E289" s="28"/>
      <c r="F289" s="28"/>
      <c r="G289" s="35">
        <f>G291+G292+G293</f>
        <v>0</v>
      </c>
      <c r="H289" s="35">
        <f t="shared" ref="H289:R289" si="53">H291+H292+H293</f>
        <v>0</v>
      </c>
      <c r="I289" s="35">
        <f t="shared" si="53"/>
        <v>0</v>
      </c>
      <c r="J289" s="35">
        <f t="shared" si="53"/>
        <v>0</v>
      </c>
      <c r="K289" s="35">
        <f t="shared" si="53"/>
        <v>0</v>
      </c>
      <c r="L289" s="35">
        <f t="shared" si="53"/>
        <v>0</v>
      </c>
      <c r="M289" s="35">
        <f t="shared" si="53"/>
        <v>0</v>
      </c>
      <c r="N289" s="35">
        <f t="shared" si="53"/>
        <v>0</v>
      </c>
      <c r="O289" s="35">
        <f t="shared" si="53"/>
        <v>0</v>
      </c>
      <c r="P289" s="35">
        <f t="shared" si="53"/>
        <v>0</v>
      </c>
      <c r="Q289" s="35">
        <f t="shared" si="53"/>
        <v>0</v>
      </c>
      <c r="R289" s="35">
        <f t="shared" si="53"/>
        <v>0</v>
      </c>
      <c r="S289" s="28"/>
      <c r="T289" s="28"/>
      <c r="U289" s="28"/>
    </row>
    <row r="290" spans="1:21" ht="15" customHeight="1" x14ac:dyDescent="0.25">
      <c r="A290" s="3" t="s">
        <v>235</v>
      </c>
      <c r="B290" s="6" t="s">
        <v>3</v>
      </c>
      <c r="C290" s="5"/>
      <c r="D290" s="5"/>
      <c r="E290" s="5"/>
      <c r="F290" s="5"/>
      <c r="G290" s="31"/>
      <c r="H290" s="31"/>
      <c r="I290" s="31"/>
      <c r="J290" s="31"/>
      <c r="K290" s="31"/>
      <c r="L290" s="31"/>
      <c r="M290" s="31"/>
      <c r="N290" s="31"/>
      <c r="O290" s="31"/>
      <c r="P290" s="31"/>
      <c r="Q290" s="31"/>
      <c r="R290" s="31"/>
      <c r="S290" s="5"/>
      <c r="T290" s="5"/>
      <c r="U290" s="5"/>
    </row>
    <row r="291" spans="1:21" ht="50.25" customHeight="1" x14ac:dyDescent="0.25">
      <c r="A291" s="20" t="s">
        <v>235</v>
      </c>
      <c r="B291" s="21" t="s">
        <v>236</v>
      </c>
      <c r="C291" s="46" t="s">
        <v>375</v>
      </c>
      <c r="D291" s="46" t="s">
        <v>375</v>
      </c>
      <c r="E291" s="22"/>
      <c r="F291" s="22"/>
      <c r="G291" s="29"/>
      <c r="H291" s="29"/>
      <c r="I291" s="29"/>
      <c r="J291" s="29"/>
      <c r="K291" s="29"/>
      <c r="L291" s="29"/>
      <c r="M291" s="29"/>
      <c r="N291" s="29"/>
      <c r="O291" s="29"/>
      <c r="P291" s="29"/>
      <c r="Q291" s="29"/>
      <c r="R291" s="29"/>
      <c r="S291" s="22"/>
      <c r="T291" s="22"/>
      <c r="U291" s="22"/>
    </row>
    <row r="292" spans="1:21" ht="28.5" x14ac:dyDescent="0.25">
      <c r="A292" s="20" t="s">
        <v>235</v>
      </c>
      <c r="B292" s="21" t="s">
        <v>237</v>
      </c>
      <c r="C292" s="46" t="s">
        <v>375</v>
      </c>
      <c r="D292" s="46" t="s">
        <v>375</v>
      </c>
      <c r="E292" s="22"/>
      <c r="F292" s="22"/>
      <c r="G292" s="29"/>
      <c r="H292" s="29"/>
      <c r="I292" s="29"/>
      <c r="J292" s="29"/>
      <c r="K292" s="29"/>
      <c r="L292" s="29"/>
      <c r="M292" s="29"/>
      <c r="N292" s="29"/>
      <c r="O292" s="29"/>
      <c r="P292" s="29"/>
      <c r="Q292" s="29"/>
      <c r="R292" s="29"/>
      <c r="S292" s="22"/>
      <c r="T292" s="22"/>
      <c r="U292" s="22"/>
    </row>
    <row r="293" spans="1:21" ht="42.75" x14ac:dyDescent="0.25">
      <c r="A293" s="20" t="s">
        <v>235</v>
      </c>
      <c r="B293" s="21" t="s">
        <v>68</v>
      </c>
      <c r="C293" s="46" t="s">
        <v>375</v>
      </c>
      <c r="D293" s="46" t="s">
        <v>375</v>
      </c>
      <c r="E293" s="22"/>
      <c r="F293" s="22"/>
      <c r="G293" s="29"/>
      <c r="H293" s="29"/>
      <c r="I293" s="29"/>
      <c r="J293" s="29"/>
      <c r="K293" s="29"/>
      <c r="L293" s="29"/>
      <c r="M293" s="29"/>
      <c r="N293" s="29"/>
      <c r="O293" s="29"/>
      <c r="P293" s="29"/>
      <c r="Q293" s="29"/>
      <c r="R293" s="29"/>
      <c r="S293" s="22"/>
      <c r="T293" s="22"/>
      <c r="U293" s="22"/>
    </row>
    <row r="294" spans="1:21" ht="79.5" customHeight="1" x14ac:dyDescent="0.25">
      <c r="A294" s="26" t="s">
        <v>238</v>
      </c>
      <c r="B294" s="27" t="s">
        <v>294</v>
      </c>
      <c r="C294" s="28"/>
      <c r="D294" s="28"/>
      <c r="E294" s="28"/>
      <c r="F294" s="28"/>
      <c r="G294" s="35">
        <f>G296+G300+G301</f>
        <v>0</v>
      </c>
      <c r="H294" s="35">
        <f t="shared" ref="H294:R294" si="54">H296+H300+H301</f>
        <v>0</v>
      </c>
      <c r="I294" s="35">
        <f t="shared" si="54"/>
        <v>0</v>
      </c>
      <c r="J294" s="35">
        <f t="shared" si="54"/>
        <v>0</v>
      </c>
      <c r="K294" s="35">
        <f t="shared" si="54"/>
        <v>0</v>
      </c>
      <c r="L294" s="35">
        <f t="shared" si="54"/>
        <v>0</v>
      </c>
      <c r="M294" s="35">
        <f t="shared" si="54"/>
        <v>0</v>
      </c>
      <c r="N294" s="35">
        <f t="shared" si="54"/>
        <v>0</v>
      </c>
      <c r="O294" s="35">
        <f t="shared" si="54"/>
        <v>0</v>
      </c>
      <c r="P294" s="35">
        <f t="shared" si="54"/>
        <v>0</v>
      </c>
      <c r="Q294" s="35">
        <f t="shared" si="54"/>
        <v>0</v>
      </c>
      <c r="R294" s="35">
        <f t="shared" si="54"/>
        <v>0</v>
      </c>
      <c r="S294" s="28"/>
      <c r="T294" s="28"/>
      <c r="U294" s="28"/>
    </row>
    <row r="295" spans="1:21" ht="15" customHeight="1" x14ac:dyDescent="0.25">
      <c r="A295" s="3" t="s">
        <v>238</v>
      </c>
      <c r="B295" s="6" t="s">
        <v>3</v>
      </c>
      <c r="C295" s="5"/>
      <c r="D295" s="5"/>
      <c r="E295" s="5"/>
      <c r="F295" s="5"/>
      <c r="G295" s="31"/>
      <c r="H295" s="31"/>
      <c r="I295" s="31"/>
      <c r="J295" s="31"/>
      <c r="K295" s="31"/>
      <c r="L295" s="31"/>
      <c r="M295" s="31"/>
      <c r="N295" s="31"/>
      <c r="O295" s="31"/>
      <c r="P295" s="31"/>
      <c r="Q295" s="31"/>
      <c r="R295" s="31"/>
      <c r="S295" s="5"/>
      <c r="T295" s="5"/>
      <c r="U295" s="5"/>
    </row>
    <row r="296" spans="1:21" ht="48.75" customHeight="1" x14ac:dyDescent="0.25">
      <c r="A296" s="20" t="s">
        <v>238</v>
      </c>
      <c r="B296" s="21" t="s">
        <v>239</v>
      </c>
      <c r="C296" s="22"/>
      <c r="D296" s="22"/>
      <c r="E296" s="22"/>
      <c r="F296" s="22"/>
      <c r="G296" s="29">
        <f>G298+G299</f>
        <v>0</v>
      </c>
      <c r="H296" s="29">
        <f t="shared" ref="H296:R296" si="55">H298+H299</f>
        <v>0</v>
      </c>
      <c r="I296" s="29">
        <f t="shared" si="55"/>
        <v>0</v>
      </c>
      <c r="J296" s="29">
        <f t="shared" si="55"/>
        <v>0</v>
      </c>
      <c r="K296" s="29">
        <f t="shared" si="55"/>
        <v>0</v>
      </c>
      <c r="L296" s="29">
        <f t="shared" si="55"/>
        <v>0</v>
      </c>
      <c r="M296" s="29">
        <f t="shared" si="55"/>
        <v>0</v>
      </c>
      <c r="N296" s="29">
        <f t="shared" si="55"/>
        <v>0</v>
      </c>
      <c r="O296" s="29">
        <f t="shared" si="55"/>
        <v>0</v>
      </c>
      <c r="P296" s="29">
        <f t="shared" si="55"/>
        <v>0</v>
      </c>
      <c r="Q296" s="29">
        <f t="shared" si="55"/>
        <v>0</v>
      </c>
      <c r="R296" s="29">
        <f t="shared" si="55"/>
        <v>0</v>
      </c>
      <c r="S296" s="22"/>
      <c r="T296" s="22"/>
      <c r="U296" s="22"/>
    </row>
    <row r="297" spans="1:21" ht="19.5" customHeight="1" x14ac:dyDescent="0.25">
      <c r="A297" s="3" t="s">
        <v>238</v>
      </c>
      <c r="B297" s="13" t="s">
        <v>5</v>
      </c>
      <c r="C297" s="5"/>
      <c r="D297" s="5"/>
      <c r="E297" s="5"/>
      <c r="F297" s="5"/>
      <c r="G297" s="31"/>
      <c r="H297" s="31"/>
      <c r="I297" s="31"/>
      <c r="J297" s="31"/>
      <c r="K297" s="31"/>
      <c r="L297" s="31"/>
      <c r="M297" s="31"/>
      <c r="N297" s="31"/>
      <c r="O297" s="31"/>
      <c r="P297" s="31"/>
      <c r="Q297" s="31"/>
      <c r="R297" s="31"/>
      <c r="S297" s="5"/>
      <c r="T297" s="5"/>
      <c r="U297" s="5"/>
    </row>
    <row r="298" spans="1:21" ht="99.75" customHeight="1" x14ac:dyDescent="0.25">
      <c r="A298" s="3" t="s">
        <v>238</v>
      </c>
      <c r="B298" s="7" t="s">
        <v>240</v>
      </c>
      <c r="C298" s="7" t="s">
        <v>297</v>
      </c>
      <c r="D298" s="7" t="s">
        <v>298</v>
      </c>
      <c r="E298" s="5"/>
      <c r="F298" s="5"/>
      <c r="G298" s="31"/>
      <c r="H298" s="31"/>
      <c r="I298" s="31"/>
      <c r="J298" s="31"/>
      <c r="K298" s="31"/>
      <c r="L298" s="31"/>
      <c r="M298" s="31"/>
      <c r="N298" s="31"/>
      <c r="O298" s="31"/>
      <c r="P298" s="31"/>
      <c r="Q298" s="31"/>
      <c r="R298" s="31"/>
      <c r="S298" s="5"/>
      <c r="T298" s="5"/>
      <c r="U298" s="5"/>
    </row>
    <row r="299" spans="1:21" ht="94.5" customHeight="1" x14ac:dyDescent="0.25">
      <c r="A299" s="3" t="s">
        <v>238</v>
      </c>
      <c r="B299" s="7" t="s">
        <v>241</v>
      </c>
      <c r="C299" s="7" t="s">
        <v>297</v>
      </c>
      <c r="D299" s="7" t="s">
        <v>298</v>
      </c>
      <c r="E299" s="5"/>
      <c r="F299" s="5"/>
      <c r="G299" s="31"/>
      <c r="H299" s="31"/>
      <c r="I299" s="31"/>
      <c r="J299" s="31"/>
      <c r="K299" s="31"/>
      <c r="L299" s="31"/>
      <c r="M299" s="31"/>
      <c r="N299" s="31"/>
      <c r="O299" s="31"/>
      <c r="P299" s="31"/>
      <c r="Q299" s="31"/>
      <c r="R299" s="31"/>
      <c r="S299" s="5"/>
      <c r="T299" s="5"/>
      <c r="U299" s="5"/>
    </row>
    <row r="300" spans="1:21" ht="95.25" customHeight="1" x14ac:dyDescent="0.25">
      <c r="A300" s="20" t="s">
        <v>238</v>
      </c>
      <c r="B300" s="21" t="s">
        <v>242</v>
      </c>
      <c r="C300" s="46" t="s">
        <v>375</v>
      </c>
      <c r="D300" s="46" t="s">
        <v>375</v>
      </c>
      <c r="E300" s="22"/>
      <c r="F300" s="22"/>
      <c r="G300" s="29"/>
      <c r="H300" s="29"/>
      <c r="I300" s="29"/>
      <c r="J300" s="29"/>
      <c r="K300" s="29"/>
      <c r="L300" s="29"/>
      <c r="M300" s="29"/>
      <c r="N300" s="29"/>
      <c r="O300" s="29"/>
      <c r="P300" s="29"/>
      <c r="Q300" s="29"/>
      <c r="R300" s="29"/>
      <c r="S300" s="22"/>
      <c r="T300" s="22"/>
      <c r="U300" s="22"/>
    </row>
    <row r="301" spans="1:21" ht="42.75" x14ac:dyDescent="0.25">
      <c r="A301" s="20" t="s">
        <v>238</v>
      </c>
      <c r="B301" s="21" t="s">
        <v>68</v>
      </c>
      <c r="C301" s="46" t="s">
        <v>375</v>
      </c>
      <c r="D301" s="46" t="s">
        <v>375</v>
      </c>
      <c r="E301" s="22"/>
      <c r="F301" s="22"/>
      <c r="G301" s="29"/>
      <c r="H301" s="29"/>
      <c r="I301" s="29"/>
      <c r="J301" s="29"/>
      <c r="K301" s="29"/>
      <c r="L301" s="29"/>
      <c r="M301" s="29"/>
      <c r="N301" s="29"/>
      <c r="O301" s="29"/>
      <c r="P301" s="29"/>
      <c r="Q301" s="29"/>
      <c r="R301" s="29"/>
      <c r="S301" s="22"/>
      <c r="T301" s="22"/>
      <c r="U301" s="22"/>
    </row>
    <row r="302" spans="1:21" ht="95.25" customHeight="1" x14ac:dyDescent="0.25">
      <c r="A302" s="26" t="s">
        <v>243</v>
      </c>
      <c r="B302" s="27" t="s">
        <v>295</v>
      </c>
      <c r="C302" s="28"/>
      <c r="D302" s="28"/>
      <c r="E302" s="28"/>
      <c r="F302" s="28"/>
      <c r="G302" s="35">
        <f>G304+G305+G306+G307</f>
        <v>0</v>
      </c>
      <c r="H302" s="35">
        <f t="shared" ref="H302:R302" si="56">H304+H305+H306+H307</f>
        <v>0</v>
      </c>
      <c r="I302" s="35">
        <f t="shared" si="56"/>
        <v>0</v>
      </c>
      <c r="J302" s="35">
        <f t="shared" si="56"/>
        <v>0</v>
      </c>
      <c r="K302" s="35">
        <f t="shared" si="56"/>
        <v>0</v>
      </c>
      <c r="L302" s="35">
        <f t="shared" si="56"/>
        <v>0</v>
      </c>
      <c r="M302" s="35">
        <f t="shared" si="56"/>
        <v>0</v>
      </c>
      <c r="N302" s="35">
        <f t="shared" si="56"/>
        <v>0</v>
      </c>
      <c r="O302" s="35">
        <f t="shared" si="56"/>
        <v>0</v>
      </c>
      <c r="P302" s="35">
        <f t="shared" si="56"/>
        <v>0</v>
      </c>
      <c r="Q302" s="35">
        <f t="shared" si="56"/>
        <v>0</v>
      </c>
      <c r="R302" s="35">
        <f t="shared" si="56"/>
        <v>0</v>
      </c>
      <c r="S302" s="28"/>
      <c r="T302" s="28"/>
      <c r="U302" s="28"/>
    </row>
    <row r="303" spans="1:21" ht="15" customHeight="1" x14ac:dyDescent="0.25">
      <c r="A303" s="3" t="s">
        <v>243</v>
      </c>
      <c r="B303" s="8" t="s">
        <v>3</v>
      </c>
      <c r="C303" s="5"/>
      <c r="D303" s="5"/>
      <c r="E303" s="5"/>
      <c r="F303" s="5"/>
      <c r="G303" s="31"/>
      <c r="H303" s="31"/>
      <c r="I303" s="31"/>
      <c r="J303" s="31"/>
      <c r="K303" s="31"/>
      <c r="L303" s="31"/>
      <c r="M303" s="31"/>
      <c r="N303" s="31"/>
      <c r="O303" s="31"/>
      <c r="P303" s="31"/>
      <c r="Q303" s="31"/>
      <c r="R303" s="31"/>
      <c r="S303" s="5"/>
      <c r="T303" s="5"/>
      <c r="U303" s="5"/>
    </row>
    <row r="304" spans="1:21" ht="28.5" x14ac:dyDescent="0.25">
      <c r="A304" s="20" t="s">
        <v>243</v>
      </c>
      <c r="B304" s="21" t="s">
        <v>244</v>
      </c>
      <c r="C304" s="46" t="s">
        <v>375</v>
      </c>
      <c r="D304" s="46" t="s">
        <v>375</v>
      </c>
      <c r="E304" s="22"/>
      <c r="F304" s="22"/>
      <c r="G304" s="29"/>
      <c r="H304" s="29"/>
      <c r="I304" s="29"/>
      <c r="J304" s="29"/>
      <c r="K304" s="29"/>
      <c r="L304" s="29"/>
      <c r="M304" s="29"/>
      <c r="N304" s="29"/>
      <c r="O304" s="29"/>
      <c r="P304" s="29"/>
      <c r="Q304" s="29"/>
      <c r="R304" s="29"/>
      <c r="S304" s="22"/>
      <c r="T304" s="22"/>
      <c r="U304" s="22"/>
    </row>
    <row r="305" spans="1:21" ht="33.75" customHeight="1" x14ac:dyDescent="0.25">
      <c r="A305" s="20" t="s">
        <v>243</v>
      </c>
      <c r="B305" s="21" t="s">
        <v>245</v>
      </c>
      <c r="C305" s="46" t="s">
        <v>375</v>
      </c>
      <c r="D305" s="46" t="s">
        <v>375</v>
      </c>
      <c r="E305" s="22"/>
      <c r="F305" s="22"/>
      <c r="G305" s="29"/>
      <c r="H305" s="29"/>
      <c r="I305" s="29"/>
      <c r="J305" s="29"/>
      <c r="K305" s="29"/>
      <c r="L305" s="29"/>
      <c r="M305" s="29"/>
      <c r="N305" s="29"/>
      <c r="O305" s="29"/>
      <c r="P305" s="29"/>
      <c r="Q305" s="29"/>
      <c r="R305" s="29"/>
      <c r="S305" s="22"/>
      <c r="T305" s="22"/>
      <c r="U305" s="22"/>
    </row>
    <row r="306" spans="1:21" ht="28.5" x14ac:dyDescent="0.25">
      <c r="A306" s="20" t="s">
        <v>243</v>
      </c>
      <c r="B306" s="21" t="s">
        <v>246</v>
      </c>
      <c r="C306" s="46" t="s">
        <v>375</v>
      </c>
      <c r="D306" s="46" t="s">
        <v>375</v>
      </c>
      <c r="E306" s="22"/>
      <c r="F306" s="22"/>
      <c r="G306" s="29"/>
      <c r="H306" s="29"/>
      <c r="I306" s="29"/>
      <c r="J306" s="29"/>
      <c r="K306" s="29"/>
      <c r="L306" s="29"/>
      <c r="M306" s="29"/>
      <c r="N306" s="29"/>
      <c r="O306" s="29"/>
      <c r="P306" s="29"/>
      <c r="Q306" s="29"/>
      <c r="R306" s="29"/>
      <c r="S306" s="22"/>
      <c r="T306" s="22"/>
      <c r="U306" s="22"/>
    </row>
    <row r="307" spans="1:21" ht="35.25" customHeight="1" x14ac:dyDescent="0.25">
      <c r="A307" s="20" t="s">
        <v>243</v>
      </c>
      <c r="B307" s="21" t="s">
        <v>247</v>
      </c>
      <c r="C307" s="46" t="s">
        <v>375</v>
      </c>
      <c r="D307" s="46" t="s">
        <v>375</v>
      </c>
      <c r="E307" s="22"/>
      <c r="F307" s="22"/>
      <c r="G307" s="29">
        <f>G309</f>
        <v>0</v>
      </c>
      <c r="H307" s="29">
        <f t="shared" ref="H307:R307" si="57">H309</f>
        <v>0</v>
      </c>
      <c r="I307" s="29">
        <f t="shared" si="57"/>
        <v>0</v>
      </c>
      <c r="J307" s="29">
        <f t="shared" si="57"/>
        <v>0</v>
      </c>
      <c r="K307" s="29">
        <f t="shared" si="57"/>
        <v>0</v>
      </c>
      <c r="L307" s="29">
        <f t="shared" si="57"/>
        <v>0</v>
      </c>
      <c r="M307" s="29">
        <f t="shared" si="57"/>
        <v>0</v>
      </c>
      <c r="N307" s="29">
        <f t="shared" si="57"/>
        <v>0</v>
      </c>
      <c r="O307" s="29">
        <f t="shared" si="57"/>
        <v>0</v>
      </c>
      <c r="P307" s="29">
        <f t="shared" si="57"/>
        <v>0</v>
      </c>
      <c r="Q307" s="29">
        <f t="shared" si="57"/>
        <v>0</v>
      </c>
      <c r="R307" s="29">
        <f t="shared" si="57"/>
        <v>0</v>
      </c>
      <c r="S307" s="22"/>
      <c r="T307" s="22"/>
      <c r="U307" s="22"/>
    </row>
    <row r="308" spans="1:21" ht="19.5" customHeight="1" x14ac:dyDescent="0.25">
      <c r="A308" s="3" t="s">
        <v>243</v>
      </c>
      <c r="B308" s="13" t="s">
        <v>5</v>
      </c>
      <c r="C308" s="5"/>
      <c r="D308" s="5"/>
      <c r="E308" s="5"/>
      <c r="F308" s="5"/>
      <c r="G308" s="31"/>
      <c r="H308" s="31"/>
      <c r="I308" s="31"/>
      <c r="J308" s="31"/>
      <c r="K308" s="31"/>
      <c r="L308" s="31"/>
      <c r="M308" s="31"/>
      <c r="N308" s="31"/>
      <c r="O308" s="31"/>
      <c r="P308" s="31"/>
      <c r="Q308" s="31"/>
      <c r="R308" s="31"/>
      <c r="S308" s="5"/>
      <c r="T308" s="5"/>
      <c r="U308" s="5"/>
    </row>
    <row r="309" spans="1:21" ht="113.25" customHeight="1" x14ac:dyDescent="0.25">
      <c r="A309" s="3" t="s">
        <v>243</v>
      </c>
      <c r="B309" s="7" t="s">
        <v>248</v>
      </c>
      <c r="C309" s="44" t="s">
        <v>375</v>
      </c>
      <c r="D309" s="44" t="s">
        <v>375</v>
      </c>
      <c r="E309" s="5"/>
      <c r="F309" s="5"/>
      <c r="G309" s="31"/>
      <c r="H309" s="31"/>
      <c r="I309" s="31"/>
      <c r="J309" s="31"/>
      <c r="K309" s="31"/>
      <c r="L309" s="31"/>
      <c r="M309" s="31"/>
      <c r="N309" s="31"/>
      <c r="O309" s="31"/>
      <c r="P309" s="31"/>
      <c r="Q309" s="31"/>
      <c r="R309" s="31"/>
      <c r="S309" s="5"/>
      <c r="T309" s="5"/>
      <c r="U309" s="5"/>
    </row>
    <row r="310" spans="1:21" ht="115.5" customHeight="1" x14ac:dyDescent="0.25">
      <c r="A310" s="26" t="s">
        <v>249</v>
      </c>
      <c r="B310" s="27" t="s">
        <v>296</v>
      </c>
      <c r="C310" s="28"/>
      <c r="D310" s="28"/>
      <c r="E310" s="28"/>
      <c r="F310" s="28"/>
      <c r="G310" s="35">
        <f>G312+G313</f>
        <v>0</v>
      </c>
      <c r="H310" s="35">
        <f t="shared" ref="H310:R310" si="58">H312+H313</f>
        <v>0</v>
      </c>
      <c r="I310" s="35">
        <f t="shared" si="58"/>
        <v>0</v>
      </c>
      <c r="J310" s="35">
        <f t="shared" si="58"/>
        <v>0</v>
      </c>
      <c r="K310" s="35">
        <f t="shared" si="58"/>
        <v>0</v>
      </c>
      <c r="L310" s="35">
        <f t="shared" si="58"/>
        <v>0</v>
      </c>
      <c r="M310" s="35">
        <f t="shared" si="58"/>
        <v>0</v>
      </c>
      <c r="N310" s="35">
        <f t="shared" si="58"/>
        <v>0</v>
      </c>
      <c r="O310" s="35">
        <f t="shared" si="58"/>
        <v>0</v>
      </c>
      <c r="P310" s="35">
        <f t="shared" si="58"/>
        <v>0</v>
      </c>
      <c r="Q310" s="35">
        <f t="shared" si="58"/>
        <v>0</v>
      </c>
      <c r="R310" s="35">
        <f t="shared" si="58"/>
        <v>0</v>
      </c>
      <c r="S310" s="28"/>
      <c r="T310" s="28"/>
      <c r="U310" s="28"/>
    </row>
    <row r="311" spans="1:21" ht="15" customHeight="1" x14ac:dyDescent="0.25">
      <c r="A311" s="3" t="s">
        <v>249</v>
      </c>
      <c r="B311" s="8" t="s">
        <v>3</v>
      </c>
      <c r="C311" s="5"/>
      <c r="D311" s="5"/>
      <c r="E311" s="5"/>
      <c r="F311" s="5"/>
      <c r="G311" s="31"/>
      <c r="H311" s="31"/>
      <c r="I311" s="31"/>
      <c r="J311" s="31"/>
      <c r="K311" s="31"/>
      <c r="L311" s="31"/>
      <c r="M311" s="31"/>
      <c r="N311" s="31"/>
      <c r="O311" s="31"/>
      <c r="P311" s="31"/>
      <c r="Q311" s="31"/>
      <c r="R311" s="31"/>
      <c r="S311" s="5"/>
      <c r="T311" s="5"/>
      <c r="U311" s="5"/>
    </row>
    <row r="312" spans="1:21" ht="57" x14ac:dyDescent="0.25">
      <c r="A312" s="20" t="s">
        <v>249</v>
      </c>
      <c r="B312" s="21" t="s">
        <v>250</v>
      </c>
      <c r="C312" s="46" t="s">
        <v>375</v>
      </c>
      <c r="D312" s="46" t="s">
        <v>375</v>
      </c>
      <c r="E312" s="22"/>
      <c r="F312" s="22"/>
      <c r="G312" s="29"/>
      <c r="H312" s="29"/>
      <c r="I312" s="29"/>
      <c r="J312" s="29"/>
      <c r="K312" s="29"/>
      <c r="L312" s="29"/>
      <c r="M312" s="29"/>
      <c r="N312" s="29"/>
      <c r="O312" s="29"/>
      <c r="P312" s="29"/>
      <c r="Q312" s="29"/>
      <c r="R312" s="29"/>
      <c r="S312" s="22"/>
      <c r="T312" s="22"/>
      <c r="U312" s="22"/>
    </row>
    <row r="313" spans="1:21" ht="42.75" x14ac:dyDescent="0.25">
      <c r="A313" s="20" t="s">
        <v>249</v>
      </c>
      <c r="B313" s="21" t="s">
        <v>251</v>
      </c>
      <c r="C313" s="41" t="s">
        <v>379</v>
      </c>
      <c r="D313" s="22"/>
      <c r="E313" s="22"/>
      <c r="F313" s="22"/>
      <c r="G313" s="29">
        <f>G315+G316+G317+G318+G319+G320</f>
        <v>0</v>
      </c>
      <c r="H313" s="29">
        <f t="shared" ref="H313:R313" si="59">H315+H316+H317+H318+H319+H320</f>
        <v>0</v>
      </c>
      <c r="I313" s="29">
        <f t="shared" si="59"/>
        <v>0</v>
      </c>
      <c r="J313" s="29">
        <f t="shared" si="59"/>
        <v>0</v>
      </c>
      <c r="K313" s="29">
        <f t="shared" si="59"/>
        <v>0</v>
      </c>
      <c r="L313" s="29">
        <f t="shared" si="59"/>
        <v>0</v>
      </c>
      <c r="M313" s="29">
        <f t="shared" si="59"/>
        <v>0</v>
      </c>
      <c r="N313" s="29">
        <f t="shared" si="59"/>
        <v>0</v>
      </c>
      <c r="O313" s="29">
        <f t="shared" si="59"/>
        <v>0</v>
      </c>
      <c r="P313" s="29">
        <f t="shared" si="59"/>
        <v>0</v>
      </c>
      <c r="Q313" s="29">
        <f t="shared" si="59"/>
        <v>0</v>
      </c>
      <c r="R313" s="29">
        <f t="shared" si="59"/>
        <v>0</v>
      </c>
      <c r="S313" s="22"/>
      <c r="T313" s="22"/>
      <c r="U313" s="22"/>
    </row>
    <row r="314" spans="1:21" ht="19.5" customHeight="1" x14ac:dyDescent="0.25">
      <c r="A314" s="3" t="s">
        <v>249</v>
      </c>
      <c r="B314" s="13" t="s">
        <v>5</v>
      </c>
      <c r="C314" s="5"/>
      <c r="D314" s="5"/>
      <c r="E314" s="5"/>
      <c r="F314" s="5"/>
      <c r="G314" s="5"/>
      <c r="H314" s="5"/>
      <c r="I314" s="5"/>
      <c r="J314" s="5"/>
      <c r="K314" s="5"/>
      <c r="L314" s="5"/>
      <c r="M314" s="5"/>
      <c r="N314" s="5"/>
      <c r="O314" s="5"/>
      <c r="P314" s="5"/>
      <c r="Q314" s="5"/>
      <c r="R314" s="5"/>
      <c r="S314" s="5"/>
      <c r="T314" s="5"/>
      <c r="U314" s="5"/>
    </row>
    <row r="315" spans="1:21" ht="65.25" customHeight="1" x14ac:dyDescent="0.25">
      <c r="A315" s="3" t="s">
        <v>249</v>
      </c>
      <c r="B315" s="7" t="s">
        <v>252</v>
      </c>
      <c r="C315" s="44" t="s">
        <v>375</v>
      </c>
      <c r="D315" s="44" t="s">
        <v>375</v>
      </c>
      <c r="E315" s="5"/>
      <c r="F315" s="5"/>
      <c r="G315" s="5"/>
      <c r="H315" s="5"/>
      <c r="I315" s="5"/>
      <c r="J315" s="5"/>
      <c r="K315" s="5"/>
      <c r="L315" s="5"/>
      <c r="M315" s="5"/>
      <c r="N315" s="5"/>
      <c r="O315" s="5"/>
      <c r="P315" s="5"/>
      <c r="Q315" s="5"/>
      <c r="R315" s="5"/>
      <c r="S315" s="5"/>
      <c r="T315" s="5"/>
      <c r="U315" s="5"/>
    </row>
    <row r="316" spans="1:21" ht="79.5" customHeight="1" x14ac:dyDescent="0.25">
      <c r="A316" s="3" t="s">
        <v>249</v>
      </c>
      <c r="B316" s="7" t="s">
        <v>253</v>
      </c>
      <c r="C316" s="44" t="s">
        <v>375</v>
      </c>
      <c r="D316" s="44" t="s">
        <v>375</v>
      </c>
      <c r="E316" s="5"/>
      <c r="F316" s="5"/>
      <c r="G316" s="5"/>
      <c r="H316" s="5"/>
      <c r="I316" s="5"/>
      <c r="J316" s="5"/>
      <c r="K316" s="5"/>
      <c r="L316" s="5"/>
      <c r="M316" s="5"/>
      <c r="N316" s="5"/>
      <c r="O316" s="5"/>
      <c r="P316" s="5"/>
      <c r="Q316" s="5"/>
      <c r="R316" s="5"/>
      <c r="S316" s="5"/>
      <c r="T316" s="5"/>
      <c r="U316" s="5"/>
    </row>
    <row r="317" spans="1:21" ht="78.75" customHeight="1" x14ac:dyDescent="0.25">
      <c r="A317" s="3" t="s">
        <v>249</v>
      </c>
      <c r="B317" s="7" t="s">
        <v>254</v>
      </c>
      <c r="C317" s="44" t="s">
        <v>375</v>
      </c>
      <c r="D317" s="44" t="s">
        <v>375</v>
      </c>
      <c r="E317" s="5"/>
      <c r="F317" s="5"/>
      <c r="G317" s="5"/>
      <c r="H317" s="5"/>
      <c r="I317" s="5"/>
      <c r="J317" s="5"/>
      <c r="K317" s="5"/>
      <c r="L317" s="5"/>
      <c r="M317" s="5"/>
      <c r="N317" s="5"/>
      <c r="O317" s="5"/>
      <c r="P317" s="5"/>
      <c r="Q317" s="5"/>
      <c r="R317" s="5"/>
      <c r="S317" s="5"/>
      <c r="T317" s="5"/>
      <c r="U317" s="5"/>
    </row>
    <row r="318" spans="1:21" s="2" customFormat="1" ht="98.25" customHeight="1" x14ac:dyDescent="0.25">
      <c r="A318" s="3" t="s">
        <v>249</v>
      </c>
      <c r="B318" s="7" t="s">
        <v>255</v>
      </c>
      <c r="C318" s="44" t="s">
        <v>375</v>
      </c>
      <c r="D318" s="44" t="s">
        <v>375</v>
      </c>
      <c r="E318" s="10"/>
      <c r="F318" s="10"/>
      <c r="G318" s="10"/>
      <c r="H318" s="10"/>
      <c r="I318" s="10"/>
      <c r="J318" s="10"/>
      <c r="K318" s="10"/>
      <c r="L318" s="10"/>
      <c r="M318" s="10"/>
      <c r="N318" s="10"/>
      <c r="O318" s="10"/>
      <c r="P318" s="10"/>
      <c r="Q318" s="10"/>
      <c r="R318" s="10"/>
      <c r="S318" s="10"/>
      <c r="T318" s="10"/>
      <c r="U318" s="10"/>
    </row>
    <row r="319" spans="1:21" s="2" customFormat="1" ht="81" customHeight="1" x14ac:dyDescent="0.25">
      <c r="A319" s="3" t="s">
        <v>249</v>
      </c>
      <c r="B319" s="7" t="s">
        <v>256</v>
      </c>
      <c r="C319" s="44" t="s">
        <v>375</v>
      </c>
      <c r="D319" s="44" t="s">
        <v>375</v>
      </c>
      <c r="E319" s="10"/>
      <c r="F319" s="10"/>
      <c r="G319" s="10"/>
      <c r="H319" s="10"/>
      <c r="I319" s="10"/>
      <c r="J319" s="10"/>
      <c r="K319" s="10"/>
      <c r="L319" s="10"/>
      <c r="M319" s="10"/>
      <c r="N319" s="10"/>
      <c r="O319" s="10"/>
      <c r="P319" s="10"/>
      <c r="Q319" s="10"/>
      <c r="R319" s="10"/>
      <c r="S319" s="10"/>
      <c r="T319" s="10"/>
      <c r="U319" s="10"/>
    </row>
    <row r="320" spans="1:21" s="2" customFormat="1" ht="55.5" customHeight="1" x14ac:dyDescent="0.25">
      <c r="A320" s="3" t="s">
        <v>249</v>
      </c>
      <c r="B320" s="7" t="s">
        <v>257</v>
      </c>
      <c r="C320" s="44" t="s">
        <v>375</v>
      </c>
      <c r="D320" s="44" t="s">
        <v>375</v>
      </c>
      <c r="E320" s="10"/>
      <c r="F320" s="10"/>
      <c r="G320" s="10"/>
      <c r="H320" s="10"/>
      <c r="I320" s="10"/>
      <c r="J320" s="10"/>
      <c r="K320" s="10"/>
      <c r="L320" s="10"/>
      <c r="M320" s="10"/>
      <c r="N320" s="10"/>
      <c r="O320" s="10"/>
      <c r="P320" s="10"/>
      <c r="Q320" s="10"/>
      <c r="R320" s="10"/>
      <c r="S320" s="10"/>
      <c r="T320" s="10"/>
      <c r="U320" s="10"/>
    </row>
    <row r="321" spans="1:21" x14ac:dyDescent="0.25">
      <c r="A321" s="10"/>
      <c r="B321" s="10"/>
      <c r="C321" s="5"/>
      <c r="D321" s="5"/>
      <c r="E321" s="5"/>
      <c r="F321" s="5"/>
      <c r="G321" s="5"/>
      <c r="H321" s="5"/>
      <c r="I321" s="5"/>
      <c r="J321" s="5"/>
      <c r="K321" s="5"/>
      <c r="L321" s="5"/>
      <c r="M321" s="5"/>
      <c r="N321" s="5"/>
      <c r="O321" s="5"/>
      <c r="P321" s="5"/>
      <c r="Q321" s="5"/>
      <c r="R321" s="5"/>
      <c r="S321" s="5"/>
      <c r="T321" s="5"/>
      <c r="U321" s="5"/>
    </row>
    <row r="322" spans="1:21" ht="189.75" customHeight="1" x14ac:dyDescent="0.25"/>
  </sheetData>
  <mergeCells count="12">
    <mergeCell ref="A2:U2"/>
    <mergeCell ref="A4:A5"/>
    <mergeCell ref="C4:C5"/>
    <mergeCell ref="D4:D5"/>
    <mergeCell ref="E4:E5"/>
    <mergeCell ref="F4:F5"/>
    <mergeCell ref="K4:N4"/>
    <mergeCell ref="O4:R4"/>
    <mergeCell ref="S4:S5"/>
    <mergeCell ref="T4:U4"/>
    <mergeCell ref="B4:B5"/>
    <mergeCell ref="G4:J4"/>
  </mergeCells>
  <pageMargins left="0.51181102362204722" right="0.31496062992125984" top="0.74803149606299213" bottom="0.35433070866141736"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Исполнение МО поГП за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OSP_NO</dc:creator>
  <cp:lastModifiedBy>kom5</cp:lastModifiedBy>
  <cp:lastPrinted>2022-02-25T03:19:26Z</cp:lastPrinted>
  <dcterms:created xsi:type="dcterms:W3CDTF">2021-12-24T03:45:56Z</dcterms:created>
  <dcterms:modified xsi:type="dcterms:W3CDTF">2023-04-27T01:36:48Z</dcterms:modified>
</cp:coreProperties>
</file>