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-120" yWindow="-120" windowWidth="29040" windowHeight="15840"/>
  </bookViews>
  <sheets>
    <sheet name="Отчет 2023" sheetId="2" r:id="rId1"/>
  </sheets>
  <definedNames>
    <definedName name="_xlnm._FilterDatabase" localSheetId="0" hidden="1">'Отчет 2023'!$A$9:$M$291</definedName>
  </definedNames>
  <calcPr calcId="144525"/>
</workbook>
</file>

<file path=xl/calcChain.xml><?xml version="1.0" encoding="utf-8"?>
<calcChain xmlns="http://schemas.openxmlformats.org/spreadsheetml/2006/main">
  <c r="L285" i="2" l="1"/>
  <c r="K285" i="2"/>
  <c r="J285" i="2"/>
  <c r="I285" i="2"/>
  <c r="H285" i="2"/>
  <c r="G285" i="2"/>
  <c r="F285" i="2"/>
  <c r="E285" i="2"/>
  <c r="E287" i="2"/>
  <c r="F287" i="2"/>
  <c r="G287" i="2"/>
  <c r="H287" i="2"/>
  <c r="I287" i="2"/>
  <c r="J287" i="2"/>
  <c r="K287" i="2"/>
  <c r="L287" i="2"/>
  <c r="E288" i="2"/>
  <c r="F288" i="2"/>
  <c r="G288" i="2"/>
  <c r="H288" i="2"/>
  <c r="I288" i="2"/>
  <c r="J288" i="2"/>
  <c r="K288" i="2"/>
  <c r="L288" i="2"/>
  <c r="E289" i="2"/>
  <c r="F289" i="2"/>
  <c r="G289" i="2"/>
  <c r="H289" i="2"/>
  <c r="I289" i="2"/>
  <c r="J289" i="2"/>
  <c r="K289" i="2"/>
  <c r="L289" i="2"/>
  <c r="E290" i="2"/>
  <c r="F290" i="2"/>
  <c r="G290" i="2"/>
  <c r="H290" i="2"/>
  <c r="I290" i="2"/>
  <c r="J290" i="2"/>
  <c r="K290" i="2"/>
  <c r="L290" i="2"/>
  <c r="E291" i="2"/>
  <c r="F291" i="2"/>
  <c r="G291" i="2"/>
  <c r="H291" i="2"/>
  <c r="I291" i="2"/>
  <c r="J291" i="2"/>
  <c r="K291" i="2"/>
  <c r="L291" i="2"/>
  <c r="H74" i="2" l="1"/>
  <c r="G74" i="2"/>
  <c r="J276" i="2" l="1"/>
  <c r="J273" i="2" s="1"/>
  <c r="J277" i="2"/>
  <c r="L266" i="2"/>
  <c r="K266" i="2"/>
  <c r="J266" i="2"/>
  <c r="I266" i="2"/>
  <c r="H266" i="2"/>
  <c r="G266" i="2"/>
  <c r="F266" i="2"/>
  <c r="L265" i="2"/>
  <c r="K265" i="2"/>
  <c r="J265" i="2"/>
  <c r="I265" i="2"/>
  <c r="H265" i="2"/>
  <c r="G265" i="2"/>
  <c r="F265" i="2"/>
  <c r="L264" i="2"/>
  <c r="K264" i="2"/>
  <c r="I264" i="2"/>
  <c r="H264" i="2"/>
  <c r="G264" i="2"/>
  <c r="F264" i="2"/>
  <c r="L263" i="2"/>
  <c r="K263" i="2"/>
  <c r="J263" i="2"/>
  <c r="I263" i="2"/>
  <c r="H263" i="2"/>
  <c r="G263" i="2"/>
  <c r="F263" i="2"/>
  <c r="E266" i="2"/>
  <c r="E265" i="2"/>
  <c r="E261" i="2" s="1"/>
  <c r="E264" i="2"/>
  <c r="E263" i="2"/>
  <c r="L279" i="2"/>
  <c r="K279" i="2"/>
  <c r="J279" i="2"/>
  <c r="I279" i="2"/>
  <c r="H279" i="2"/>
  <c r="G279" i="2"/>
  <c r="F279" i="2"/>
  <c r="E279" i="2"/>
  <c r="L273" i="2"/>
  <c r="K273" i="2"/>
  <c r="I273" i="2"/>
  <c r="H273" i="2"/>
  <c r="G273" i="2"/>
  <c r="F273" i="2"/>
  <c r="E273" i="2"/>
  <c r="J270" i="2"/>
  <c r="J272" i="2"/>
  <c r="J271" i="2"/>
  <c r="L267" i="2"/>
  <c r="K267" i="2"/>
  <c r="I267" i="2"/>
  <c r="H267" i="2"/>
  <c r="G267" i="2"/>
  <c r="F267" i="2"/>
  <c r="E267" i="2"/>
  <c r="L248" i="2"/>
  <c r="K248" i="2"/>
  <c r="J248" i="2"/>
  <c r="I248" i="2"/>
  <c r="H248" i="2"/>
  <c r="G248" i="2"/>
  <c r="F248" i="2"/>
  <c r="L247" i="2"/>
  <c r="K247" i="2"/>
  <c r="J247" i="2"/>
  <c r="I247" i="2"/>
  <c r="H247" i="2"/>
  <c r="G247" i="2"/>
  <c r="F247" i="2"/>
  <c r="L246" i="2"/>
  <c r="K246" i="2"/>
  <c r="J246" i="2"/>
  <c r="I246" i="2"/>
  <c r="H246" i="2"/>
  <c r="G246" i="2"/>
  <c r="F246" i="2"/>
  <c r="L245" i="2"/>
  <c r="K245" i="2"/>
  <c r="J245" i="2"/>
  <c r="I245" i="2"/>
  <c r="H245" i="2"/>
  <c r="G245" i="2"/>
  <c r="F245" i="2"/>
  <c r="E248" i="2"/>
  <c r="E247" i="2"/>
  <c r="E246" i="2"/>
  <c r="E245" i="2"/>
  <c r="L255" i="2"/>
  <c r="K255" i="2"/>
  <c r="J255" i="2"/>
  <c r="I255" i="2"/>
  <c r="H255" i="2"/>
  <c r="G255" i="2"/>
  <c r="F255" i="2"/>
  <c r="E255" i="2"/>
  <c r="L249" i="2"/>
  <c r="K249" i="2"/>
  <c r="J249" i="2"/>
  <c r="I249" i="2"/>
  <c r="H249" i="2"/>
  <c r="G249" i="2"/>
  <c r="F249" i="2"/>
  <c r="E249" i="2"/>
  <c r="J267" i="2" l="1"/>
  <c r="J264" i="2"/>
  <c r="J261" i="2"/>
  <c r="K261" i="2"/>
  <c r="L261" i="2"/>
  <c r="H261" i="2"/>
  <c r="I261" i="2"/>
  <c r="F261" i="2"/>
  <c r="G261" i="2"/>
  <c r="L110" i="2"/>
  <c r="K110" i="2"/>
  <c r="J110" i="2"/>
  <c r="I110" i="2"/>
  <c r="H110" i="2"/>
  <c r="G110" i="2"/>
  <c r="F110" i="2"/>
  <c r="E110" i="2"/>
  <c r="L109" i="2"/>
  <c r="K109" i="2"/>
  <c r="J109" i="2"/>
  <c r="I109" i="2"/>
  <c r="F109" i="2"/>
  <c r="E109" i="2"/>
  <c r="L108" i="2"/>
  <c r="K108" i="2"/>
  <c r="J108" i="2"/>
  <c r="I108" i="2"/>
  <c r="H108" i="2"/>
  <c r="G108" i="2"/>
  <c r="F108" i="2"/>
  <c r="E108" i="2"/>
  <c r="L107" i="2"/>
  <c r="K107" i="2"/>
  <c r="J107" i="2"/>
  <c r="I107" i="2"/>
  <c r="H107" i="2"/>
  <c r="G107" i="2"/>
  <c r="F107" i="2"/>
  <c r="E107" i="2"/>
  <c r="H115" i="2" l="1"/>
  <c r="H109" i="2" s="1"/>
  <c r="G115" i="2"/>
  <c r="G109" i="2" s="1"/>
  <c r="L16" i="2" l="1"/>
  <c r="K16" i="2"/>
  <c r="J16" i="2"/>
  <c r="I16" i="2"/>
  <c r="H16" i="2"/>
  <c r="G16" i="2"/>
  <c r="F16" i="2"/>
  <c r="E16" i="2"/>
  <c r="H17" i="2" l="1"/>
  <c r="G17" i="2"/>
  <c r="L18" i="2"/>
  <c r="K18" i="2"/>
  <c r="J18" i="2"/>
  <c r="I18" i="2"/>
  <c r="H18" i="2"/>
  <c r="G18" i="2"/>
  <c r="F18" i="2"/>
  <c r="L17" i="2"/>
  <c r="K17" i="2"/>
  <c r="J17" i="2"/>
  <c r="I17" i="2"/>
  <c r="F17" i="2"/>
  <c r="L15" i="2"/>
  <c r="K15" i="2"/>
  <c r="J15" i="2"/>
  <c r="I15" i="2"/>
  <c r="H15" i="2"/>
  <c r="G15" i="2"/>
  <c r="F15" i="2"/>
  <c r="E18" i="2"/>
  <c r="E17" i="2"/>
  <c r="E15" i="2"/>
  <c r="L19" i="2"/>
  <c r="K19" i="2"/>
  <c r="J19" i="2"/>
  <c r="I19" i="2"/>
  <c r="H19" i="2"/>
  <c r="G19" i="2"/>
  <c r="F19" i="2"/>
  <c r="E19" i="2"/>
  <c r="L26" i="2"/>
  <c r="K26" i="2"/>
  <c r="J26" i="2"/>
  <c r="I26" i="2"/>
  <c r="F26" i="2"/>
  <c r="E26" i="2"/>
  <c r="G26" i="2" l="1"/>
  <c r="H57" i="2"/>
  <c r="F224" i="2"/>
  <c r="G224" i="2"/>
  <c r="H224" i="2"/>
  <c r="I224" i="2"/>
  <c r="J224" i="2"/>
  <c r="K224" i="2"/>
  <c r="L224" i="2"/>
  <c r="F223" i="2"/>
  <c r="G223" i="2"/>
  <c r="H223" i="2"/>
  <c r="I223" i="2"/>
  <c r="J223" i="2"/>
  <c r="K223" i="2"/>
  <c r="L223" i="2"/>
  <c r="F222" i="2"/>
  <c r="G222" i="2"/>
  <c r="H222" i="2"/>
  <c r="I222" i="2"/>
  <c r="J222" i="2"/>
  <c r="K222" i="2"/>
  <c r="L222" i="2"/>
  <c r="F221" i="2"/>
  <c r="G221" i="2"/>
  <c r="H221" i="2"/>
  <c r="I221" i="2"/>
  <c r="J221" i="2"/>
  <c r="K221" i="2"/>
  <c r="L221" i="2"/>
  <c r="E222" i="2"/>
  <c r="E223" i="2"/>
  <c r="E224" i="2"/>
  <c r="E221" i="2"/>
  <c r="F206" i="2"/>
  <c r="G206" i="2"/>
  <c r="H206" i="2"/>
  <c r="I206" i="2"/>
  <c r="J206" i="2"/>
  <c r="K206" i="2"/>
  <c r="L206" i="2"/>
  <c r="F205" i="2"/>
  <c r="G205" i="2"/>
  <c r="H205" i="2"/>
  <c r="I205" i="2"/>
  <c r="J205" i="2"/>
  <c r="K205" i="2"/>
  <c r="L205" i="2"/>
  <c r="L204" i="2"/>
  <c r="F204" i="2"/>
  <c r="G204" i="2"/>
  <c r="H204" i="2"/>
  <c r="I204" i="2"/>
  <c r="J204" i="2"/>
  <c r="K204" i="2"/>
  <c r="F203" i="2"/>
  <c r="G203" i="2"/>
  <c r="H203" i="2"/>
  <c r="I203" i="2"/>
  <c r="J203" i="2"/>
  <c r="K203" i="2"/>
  <c r="L203" i="2"/>
  <c r="E204" i="2"/>
  <c r="E205" i="2"/>
  <c r="E206" i="2"/>
  <c r="E203" i="2"/>
  <c r="F188" i="2"/>
  <c r="G188" i="2"/>
  <c r="H188" i="2"/>
  <c r="I188" i="2"/>
  <c r="J188" i="2"/>
  <c r="K188" i="2"/>
  <c r="L188" i="2"/>
  <c r="F187" i="2"/>
  <c r="G187" i="2"/>
  <c r="H187" i="2"/>
  <c r="I187" i="2"/>
  <c r="J187" i="2"/>
  <c r="K187" i="2"/>
  <c r="L187" i="2"/>
  <c r="F186" i="2"/>
  <c r="G186" i="2"/>
  <c r="H186" i="2"/>
  <c r="I186" i="2"/>
  <c r="J186" i="2"/>
  <c r="K186" i="2"/>
  <c r="L186" i="2"/>
  <c r="F185" i="2"/>
  <c r="G185" i="2"/>
  <c r="H185" i="2"/>
  <c r="I185" i="2"/>
  <c r="J185" i="2"/>
  <c r="K185" i="2"/>
  <c r="L185" i="2"/>
  <c r="E186" i="2"/>
  <c r="E187" i="2"/>
  <c r="E188" i="2"/>
  <c r="E185" i="2"/>
  <c r="F170" i="2"/>
  <c r="G170" i="2"/>
  <c r="H170" i="2"/>
  <c r="I170" i="2"/>
  <c r="J170" i="2"/>
  <c r="K170" i="2"/>
  <c r="L170" i="2"/>
  <c r="F169" i="2"/>
  <c r="G169" i="2"/>
  <c r="H169" i="2"/>
  <c r="I169" i="2"/>
  <c r="J169" i="2"/>
  <c r="K169" i="2"/>
  <c r="L169" i="2"/>
  <c r="F168" i="2"/>
  <c r="G168" i="2"/>
  <c r="H168" i="2"/>
  <c r="I168" i="2"/>
  <c r="J168" i="2"/>
  <c r="K168" i="2"/>
  <c r="L168" i="2"/>
  <c r="F167" i="2"/>
  <c r="G167" i="2"/>
  <c r="H167" i="2"/>
  <c r="I167" i="2"/>
  <c r="J167" i="2"/>
  <c r="K167" i="2"/>
  <c r="L167" i="2"/>
  <c r="E168" i="2"/>
  <c r="E169" i="2"/>
  <c r="E170" i="2"/>
  <c r="E167" i="2"/>
  <c r="F134" i="2"/>
  <c r="G134" i="2"/>
  <c r="H134" i="2"/>
  <c r="I134" i="2"/>
  <c r="J134" i="2"/>
  <c r="K134" i="2"/>
  <c r="L134" i="2"/>
  <c r="F133" i="2"/>
  <c r="G133" i="2"/>
  <c r="H133" i="2"/>
  <c r="I133" i="2"/>
  <c r="J133" i="2"/>
  <c r="K133" i="2"/>
  <c r="L133" i="2"/>
  <c r="F132" i="2"/>
  <c r="G132" i="2"/>
  <c r="H132" i="2"/>
  <c r="I132" i="2"/>
  <c r="J132" i="2"/>
  <c r="K132" i="2"/>
  <c r="L132" i="2"/>
  <c r="F131" i="2"/>
  <c r="G131" i="2"/>
  <c r="H131" i="2"/>
  <c r="I131" i="2"/>
  <c r="J131" i="2"/>
  <c r="K131" i="2"/>
  <c r="L131" i="2"/>
  <c r="E132" i="2"/>
  <c r="E133" i="2"/>
  <c r="E134" i="2"/>
  <c r="E131" i="2"/>
  <c r="H26" i="2" l="1"/>
  <c r="I117" i="2"/>
  <c r="F111" i="2"/>
  <c r="L111" i="2"/>
  <c r="K111" i="2"/>
  <c r="J111" i="2"/>
  <c r="I111" i="2"/>
  <c r="H111" i="2"/>
  <c r="G111" i="2"/>
  <c r="E111" i="2"/>
  <c r="F95" i="2"/>
  <c r="G95" i="2"/>
  <c r="H95" i="2"/>
  <c r="I95" i="2"/>
  <c r="J95" i="2"/>
  <c r="K95" i="2"/>
  <c r="L95" i="2"/>
  <c r="F96" i="2"/>
  <c r="G96" i="2"/>
  <c r="H96" i="2"/>
  <c r="I96" i="2"/>
  <c r="J96" i="2"/>
  <c r="K96" i="2"/>
  <c r="L96" i="2"/>
  <c r="F97" i="2"/>
  <c r="G97" i="2"/>
  <c r="H97" i="2"/>
  <c r="I97" i="2"/>
  <c r="J97" i="2"/>
  <c r="K97" i="2"/>
  <c r="L97" i="2"/>
  <c r="E95" i="2"/>
  <c r="E96" i="2"/>
  <c r="E97" i="2"/>
  <c r="F98" i="2"/>
  <c r="G98" i="2"/>
  <c r="H98" i="2"/>
  <c r="I98" i="2"/>
  <c r="J98" i="2"/>
  <c r="K98" i="2"/>
  <c r="L98" i="2"/>
  <c r="E98" i="2"/>
  <c r="F68" i="2"/>
  <c r="G68" i="2"/>
  <c r="H68" i="2"/>
  <c r="I68" i="2"/>
  <c r="J68" i="2"/>
  <c r="K68" i="2"/>
  <c r="L68" i="2"/>
  <c r="F67" i="2"/>
  <c r="G67" i="2"/>
  <c r="H67" i="2"/>
  <c r="I67" i="2"/>
  <c r="J67" i="2"/>
  <c r="K67" i="2"/>
  <c r="L67" i="2"/>
  <c r="F66" i="2"/>
  <c r="G66" i="2"/>
  <c r="H66" i="2"/>
  <c r="I66" i="2"/>
  <c r="J66" i="2"/>
  <c r="K66" i="2"/>
  <c r="L66" i="2"/>
  <c r="F65" i="2"/>
  <c r="G65" i="2"/>
  <c r="H65" i="2"/>
  <c r="I65" i="2"/>
  <c r="J65" i="2"/>
  <c r="K65" i="2"/>
  <c r="L65" i="2"/>
  <c r="E66" i="2"/>
  <c r="E67" i="2"/>
  <c r="E68" i="2"/>
  <c r="E65" i="2"/>
  <c r="F50" i="2"/>
  <c r="G50" i="2"/>
  <c r="H50" i="2"/>
  <c r="I50" i="2"/>
  <c r="J50" i="2"/>
  <c r="K50" i="2"/>
  <c r="L50" i="2"/>
  <c r="F49" i="2"/>
  <c r="G49" i="2"/>
  <c r="H49" i="2"/>
  <c r="I49" i="2"/>
  <c r="J49" i="2"/>
  <c r="K49" i="2"/>
  <c r="L49" i="2"/>
  <c r="F48" i="2"/>
  <c r="G48" i="2"/>
  <c r="H48" i="2"/>
  <c r="I48" i="2"/>
  <c r="J48" i="2"/>
  <c r="K48" i="2"/>
  <c r="L48" i="2"/>
  <c r="F47" i="2"/>
  <c r="G47" i="2"/>
  <c r="H47" i="2"/>
  <c r="I47" i="2"/>
  <c r="J47" i="2"/>
  <c r="K47" i="2"/>
  <c r="L47" i="2"/>
  <c r="E47" i="2"/>
  <c r="E48" i="2"/>
  <c r="E49" i="2"/>
  <c r="E50" i="2"/>
  <c r="L237" i="2"/>
  <c r="K237" i="2"/>
  <c r="J237" i="2"/>
  <c r="I237" i="2"/>
  <c r="H237" i="2"/>
  <c r="G237" i="2"/>
  <c r="F237" i="2"/>
  <c r="E237" i="2"/>
  <c r="L231" i="2"/>
  <c r="K231" i="2"/>
  <c r="J231" i="2"/>
  <c r="I231" i="2"/>
  <c r="H231" i="2"/>
  <c r="G231" i="2"/>
  <c r="F231" i="2"/>
  <c r="E231" i="2"/>
  <c r="L225" i="2"/>
  <c r="K225" i="2"/>
  <c r="J225" i="2"/>
  <c r="I225" i="2"/>
  <c r="H225" i="2"/>
  <c r="G225" i="2"/>
  <c r="F225" i="2"/>
  <c r="E225" i="2"/>
  <c r="L219" i="2"/>
  <c r="K219" i="2"/>
  <c r="J219" i="2"/>
  <c r="I219" i="2"/>
  <c r="H219" i="2"/>
  <c r="G219" i="2"/>
  <c r="F219" i="2"/>
  <c r="E219" i="2"/>
  <c r="L213" i="2"/>
  <c r="K213" i="2"/>
  <c r="J213" i="2"/>
  <c r="I213" i="2"/>
  <c r="H213" i="2"/>
  <c r="G213" i="2"/>
  <c r="F213" i="2"/>
  <c r="E213" i="2"/>
  <c r="L207" i="2"/>
  <c r="K207" i="2"/>
  <c r="J207" i="2"/>
  <c r="I207" i="2"/>
  <c r="H207" i="2"/>
  <c r="G207" i="2"/>
  <c r="F207" i="2"/>
  <c r="E207" i="2"/>
  <c r="L201" i="2"/>
  <c r="K201" i="2"/>
  <c r="J201" i="2"/>
  <c r="I201" i="2"/>
  <c r="H201" i="2"/>
  <c r="G201" i="2"/>
  <c r="F201" i="2"/>
  <c r="E201" i="2"/>
  <c r="L195" i="2"/>
  <c r="K195" i="2"/>
  <c r="J195" i="2"/>
  <c r="I195" i="2"/>
  <c r="H195" i="2"/>
  <c r="G195" i="2"/>
  <c r="F195" i="2"/>
  <c r="E195" i="2"/>
  <c r="L189" i="2"/>
  <c r="K189" i="2"/>
  <c r="J189" i="2"/>
  <c r="I189" i="2"/>
  <c r="H189" i="2"/>
  <c r="G189" i="2"/>
  <c r="F189" i="2"/>
  <c r="E189" i="2"/>
  <c r="L183" i="2"/>
  <c r="K183" i="2"/>
  <c r="J183" i="2"/>
  <c r="I183" i="2"/>
  <c r="H183" i="2"/>
  <c r="G183" i="2"/>
  <c r="F183" i="2"/>
  <c r="E183" i="2"/>
  <c r="L177" i="2"/>
  <c r="K177" i="2"/>
  <c r="J177" i="2"/>
  <c r="I177" i="2"/>
  <c r="H177" i="2"/>
  <c r="G177" i="2"/>
  <c r="F177" i="2"/>
  <c r="E177" i="2"/>
  <c r="L171" i="2"/>
  <c r="K171" i="2"/>
  <c r="J171" i="2"/>
  <c r="I171" i="2"/>
  <c r="H171" i="2"/>
  <c r="G171" i="2"/>
  <c r="F171" i="2"/>
  <c r="E171" i="2"/>
  <c r="L165" i="2"/>
  <c r="K165" i="2"/>
  <c r="J165" i="2"/>
  <c r="I165" i="2"/>
  <c r="H165" i="2"/>
  <c r="G165" i="2"/>
  <c r="F165" i="2"/>
  <c r="E165" i="2"/>
  <c r="L159" i="2"/>
  <c r="K159" i="2"/>
  <c r="J159" i="2"/>
  <c r="I159" i="2"/>
  <c r="H159" i="2"/>
  <c r="G159" i="2"/>
  <c r="F159" i="2"/>
  <c r="E159" i="2"/>
  <c r="L153" i="2"/>
  <c r="K153" i="2"/>
  <c r="J153" i="2"/>
  <c r="I153" i="2"/>
  <c r="H153" i="2"/>
  <c r="G153" i="2"/>
  <c r="F153" i="2"/>
  <c r="E153" i="2"/>
  <c r="L147" i="2"/>
  <c r="K147" i="2"/>
  <c r="J147" i="2"/>
  <c r="I147" i="2"/>
  <c r="H147" i="2"/>
  <c r="G147" i="2"/>
  <c r="F147" i="2"/>
  <c r="E147" i="2"/>
  <c r="L141" i="2"/>
  <c r="K141" i="2"/>
  <c r="J141" i="2"/>
  <c r="I141" i="2"/>
  <c r="H141" i="2"/>
  <c r="G141" i="2"/>
  <c r="F141" i="2"/>
  <c r="E141" i="2"/>
  <c r="L135" i="2"/>
  <c r="K135" i="2"/>
  <c r="J135" i="2"/>
  <c r="I135" i="2"/>
  <c r="H135" i="2"/>
  <c r="G135" i="2"/>
  <c r="F135" i="2"/>
  <c r="E135" i="2"/>
  <c r="L129" i="2"/>
  <c r="K129" i="2"/>
  <c r="J129" i="2"/>
  <c r="I129" i="2"/>
  <c r="H129" i="2"/>
  <c r="G129" i="2"/>
  <c r="F129" i="2"/>
  <c r="E129" i="2"/>
  <c r="L123" i="2"/>
  <c r="K123" i="2"/>
  <c r="J123" i="2"/>
  <c r="I123" i="2"/>
  <c r="H123" i="2"/>
  <c r="G123" i="2"/>
  <c r="F123" i="2"/>
  <c r="E123" i="2"/>
  <c r="L117" i="2"/>
  <c r="K117" i="2"/>
  <c r="J117" i="2"/>
  <c r="H117" i="2"/>
  <c r="G117" i="2"/>
  <c r="F117" i="2"/>
  <c r="E117" i="2"/>
  <c r="L99" i="2"/>
  <c r="K99" i="2"/>
  <c r="J99" i="2"/>
  <c r="I99" i="2"/>
  <c r="H99" i="2"/>
  <c r="G99" i="2"/>
  <c r="F99" i="2"/>
  <c r="E99" i="2"/>
  <c r="L87" i="2"/>
  <c r="K87" i="2"/>
  <c r="J87" i="2"/>
  <c r="I87" i="2"/>
  <c r="H87" i="2"/>
  <c r="G87" i="2"/>
  <c r="F87" i="2"/>
  <c r="E87" i="2"/>
  <c r="L81" i="2"/>
  <c r="K81" i="2"/>
  <c r="J81" i="2"/>
  <c r="I81" i="2"/>
  <c r="H81" i="2"/>
  <c r="G81" i="2"/>
  <c r="F81" i="2"/>
  <c r="E81" i="2"/>
  <c r="L75" i="2"/>
  <c r="K75" i="2"/>
  <c r="J75" i="2"/>
  <c r="I75" i="2"/>
  <c r="H75" i="2"/>
  <c r="G75" i="2"/>
  <c r="F75" i="2"/>
  <c r="E75" i="2"/>
  <c r="L69" i="2"/>
  <c r="K69" i="2"/>
  <c r="J69" i="2"/>
  <c r="I69" i="2"/>
  <c r="H69" i="2"/>
  <c r="G69" i="2"/>
  <c r="F69" i="2"/>
  <c r="E69" i="2"/>
  <c r="L57" i="2"/>
  <c r="K57" i="2"/>
  <c r="J57" i="2"/>
  <c r="I57" i="2"/>
  <c r="G57" i="2"/>
  <c r="F57" i="2"/>
  <c r="E57" i="2"/>
  <c r="L51" i="2"/>
  <c r="K51" i="2"/>
  <c r="J51" i="2"/>
  <c r="I51" i="2"/>
  <c r="H51" i="2"/>
  <c r="G51" i="2"/>
  <c r="F51" i="2"/>
  <c r="E51" i="2"/>
  <c r="F20" i="2"/>
  <c r="G20" i="2"/>
  <c r="H20" i="2"/>
  <c r="I20" i="2"/>
  <c r="J20" i="2"/>
  <c r="K20" i="2"/>
  <c r="L20" i="2"/>
  <c r="E20" i="2"/>
  <c r="F33" i="2"/>
  <c r="G33" i="2"/>
  <c r="H33" i="2"/>
  <c r="I33" i="2"/>
  <c r="J33" i="2"/>
  <c r="K33" i="2"/>
  <c r="L33" i="2"/>
  <c r="E33" i="2"/>
  <c r="F39" i="2"/>
  <c r="G39" i="2"/>
  <c r="H39" i="2"/>
  <c r="I39" i="2"/>
  <c r="J39" i="2"/>
  <c r="K39" i="2"/>
  <c r="L39" i="2"/>
  <c r="E39" i="2"/>
  <c r="K93" i="2" l="1"/>
  <c r="L13" i="2"/>
  <c r="H13" i="2"/>
  <c r="E13" i="2"/>
  <c r="I13" i="2"/>
  <c r="J13" i="2"/>
  <c r="F13" i="2"/>
  <c r="K13" i="2"/>
  <c r="G13" i="2"/>
  <c r="J63" i="2"/>
  <c r="J93" i="2"/>
  <c r="F45" i="2"/>
  <c r="L105" i="2"/>
  <c r="F93" i="2"/>
  <c r="E45" i="2"/>
  <c r="E63" i="2"/>
  <c r="J45" i="2"/>
  <c r="K63" i="2"/>
  <c r="K45" i="2"/>
  <c r="J105" i="2"/>
  <c r="K105" i="2"/>
  <c r="L63" i="2"/>
  <c r="L45" i="2"/>
  <c r="E93" i="2"/>
  <c r="F63" i="2"/>
  <c r="E105" i="2"/>
  <c r="L93" i="2"/>
  <c r="I105" i="2"/>
  <c r="H105" i="2"/>
  <c r="G105" i="2"/>
  <c r="F105" i="2"/>
  <c r="I93" i="2"/>
  <c r="H93" i="2"/>
  <c r="G93" i="2"/>
  <c r="I63" i="2"/>
  <c r="H63" i="2"/>
  <c r="G63" i="2"/>
  <c r="G45" i="2"/>
  <c r="I45" i="2"/>
  <c r="H45" i="2"/>
  <c r="E243" i="2" l="1"/>
  <c r="L243" i="2"/>
  <c r="F243" i="2"/>
  <c r="K243" i="2"/>
  <c r="G243" i="2"/>
  <c r="J243" i="2"/>
  <c r="I243" i="2"/>
  <c r="H243" i="2"/>
</calcChain>
</file>

<file path=xl/sharedStrings.xml><?xml version="1.0" encoding="utf-8"?>
<sst xmlns="http://schemas.openxmlformats.org/spreadsheetml/2006/main" count="436" uniqueCount="131">
  <si>
    <t>Приложение № 12</t>
  </si>
  <si>
    <t>к Порядку принятия решений о разработке муниципальных программ Шарыповского муниципального округа, их формирования и реализации</t>
  </si>
  <si>
    <t>Информация об использовании бюджетных ассигнований бюджета округа</t>
  </si>
  <si>
    <t>и иных средств на реализацию программы с указанием плановых и фактических значений</t>
  </si>
  <si>
    <t>(рублей)</t>
  </si>
  <si>
    <t>№ п/п</t>
  </si>
  <si>
    <t>Статус</t>
  </si>
  <si>
    <t xml:space="preserve">Наименование муниципальной программы, подпрограммы </t>
  </si>
  <si>
    <t>Источники финансирования</t>
  </si>
  <si>
    <t>Год, предшествующий отчетному году</t>
  </si>
  <si>
    <t xml:space="preserve">Отчетный год реализации муниципальной программы </t>
  </si>
  <si>
    <t>Плановый период</t>
  </si>
  <si>
    <t>Примечание</t>
  </si>
  <si>
    <t>январь – июнь</t>
  </si>
  <si>
    <t>значение на конец года</t>
  </si>
  <si>
    <t>план</t>
  </si>
  <si>
    <t>факт</t>
  </si>
  <si>
    <t>1-й год</t>
  </si>
  <si>
    <t>2-й год</t>
  </si>
  <si>
    <t>всего</t>
  </si>
  <si>
    <t>в том числе:</t>
  </si>
  <si>
    <r>
      <t>федеральный бюджет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</si>
  <si>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краевой бюджет</t>
    </r>
    <r>
      <rPr>
        <vertAlign val="superscript"/>
        <sz val="11"/>
        <color theme="1"/>
        <rFont val="Times New Roman"/>
        <family val="1"/>
        <charset val="204"/>
      </rPr>
      <t>2</t>
    </r>
  </si>
  <si>
    <t xml:space="preserve">бюджет округа </t>
  </si>
  <si>
    <t>внебюджетные источники</t>
  </si>
  <si>
    <t xml:space="preserve">Подпрограмма 1 </t>
  </si>
  <si>
    <t>бюджет округа</t>
  </si>
  <si>
    <t>"Развитие культуры "</t>
  </si>
  <si>
    <t>"Сохранение культурного наследия"</t>
  </si>
  <si>
    <t>"Поддержка народного творчества"</t>
  </si>
  <si>
    <t>Подпрограмма 2</t>
  </si>
  <si>
    <t>"Развитие архивного дела"</t>
  </si>
  <si>
    <t>Подпрограмма 3</t>
  </si>
  <si>
    <t>Подпрограмма 4</t>
  </si>
  <si>
    <t>"Обеспечение реализации муниципальной программы и прочие мероприятия"</t>
  </si>
  <si>
    <t>"Развитие сельского хозяйства"</t>
  </si>
  <si>
    <t>Муниципальная программа 2</t>
  </si>
  <si>
    <t>Муниципальная программа 1</t>
  </si>
  <si>
    <t>"Обеспечение доступным жильем граждан, молодых семей и молодых специалистов в сельской местности"</t>
  </si>
  <si>
    <t>Муниципальная программа 3</t>
  </si>
  <si>
    <t>"Развитие образования"</t>
  </si>
  <si>
    <t>"Развитие дошкольного, общего и дополнительного образования детей"</t>
  </si>
  <si>
    <t>"Организация отдыха и оздоровления детей"</t>
  </si>
  <si>
    <t>Муниципальная программа 4</t>
  </si>
  <si>
    <t>"Развитие малого и среднего предпринимательства"</t>
  </si>
  <si>
    <t>"Развитие субъектов малого и среднего предпринимательства"</t>
  </si>
  <si>
    <t>Муниципальная программа 5</t>
  </si>
  <si>
    <t xml:space="preserve">"Развитие массовой физической культуры и спорта" </t>
  </si>
  <si>
    <t>"Развитие туризма"</t>
  </si>
  <si>
    <t>"Улучшение жилищных условий отдельных категорий граждан"</t>
  </si>
  <si>
    <t>Подпрограмма 5</t>
  </si>
  <si>
    <t>Муниципальная программа 6</t>
  </si>
  <si>
    <t>"Реформирование и модернизация жилищно-коммунального хозяйства и повышение энергетической эффективности"</t>
  </si>
  <si>
    <t>"Модернизация, реконструкция и капитальный ремонт объектов коммунальной инфраструктуры"</t>
  </si>
  <si>
    <t>"Энергосбережение и повышение энергетической эффективности"</t>
  </si>
  <si>
    <t>"Обращение с отходами на территории Шарыповского муниципального округа"</t>
  </si>
  <si>
    <t>"Благоустройство сельских территорий"</t>
  </si>
  <si>
    <t>Муниципальная программа 7</t>
  </si>
  <si>
    <t>"Развитие транспорртной системы"</t>
  </si>
  <si>
    <t>"Дороги Шарыповского муниципального округа и повышение безопасности дорожного движения"</t>
  </si>
  <si>
    <t>"Транспортное обслуживание населения Шарыповского муниципального округа"</t>
  </si>
  <si>
    <t>Муниципальная программа 8</t>
  </si>
  <si>
    <t>"Защита от чрезвычайных ситуаций природного и техногенного характера, обеспечение безопасности населения"</t>
  </si>
  <si>
    <t>"Обеспечение вызова экстренных служб по единому номеру «112» в Шарыповском муниципальном округе"</t>
  </si>
  <si>
    <t>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</t>
  </si>
  <si>
    <t>Муниципальная программа 9</t>
  </si>
  <si>
    <t>"Управление муниципальными финансами"</t>
  </si>
  <si>
    <t>"Организация и ведение бухгалтерского, бюджетного и налогового учетов и формирование отчетности централизованной бухгалтерией"</t>
  </si>
  <si>
    <t>"Обеспечение реализации муниципальной программы"</t>
  </si>
  <si>
    <t>Муниципальная программа 10</t>
  </si>
  <si>
    <t>"Управление земельно-имущественным комплексом"</t>
  </si>
  <si>
    <t>"Управление и распоряжение муниципальным имуществом"</t>
  </si>
  <si>
    <t>"Эффективное управление и распоряжение земельными ресурсами"</t>
  </si>
  <si>
    <t>"Стимулирование жилищного строительства на территории Шарыповского муниципального округа"</t>
  </si>
  <si>
    <t>1.1</t>
  </si>
  <si>
    <t>1.2</t>
  </si>
  <si>
    <t>1.3</t>
  </si>
  <si>
    <t>1.4</t>
  </si>
  <si>
    <t>2</t>
  </si>
  <si>
    <t>2.1</t>
  </si>
  <si>
    <t>2.2</t>
  </si>
  <si>
    <t>3</t>
  </si>
  <si>
    <t>3.1</t>
  </si>
  <si>
    <t>3.2</t>
  </si>
  <si>
    <t>3.3</t>
  </si>
  <si>
    <t>3.4</t>
  </si>
  <si>
    <t>4</t>
  </si>
  <si>
    <t>4.1</t>
  </si>
  <si>
    <t>5</t>
  </si>
  <si>
    <t>5.1</t>
  </si>
  <si>
    <t>5.2</t>
  </si>
  <si>
    <t>5.3</t>
  </si>
  <si>
    <t>6</t>
  </si>
  <si>
    <t>6.1</t>
  </si>
  <si>
    <t>6.2</t>
  </si>
  <si>
    <t>6.3</t>
  </si>
  <si>
    <t>6.4</t>
  </si>
  <si>
    <t>6.5</t>
  </si>
  <si>
    <t>7</t>
  </si>
  <si>
    <t>7.1</t>
  </si>
  <si>
    <t>7.2</t>
  </si>
  <si>
    <t>8</t>
  </si>
  <si>
    <t>8.1</t>
  </si>
  <si>
    <t>8.2</t>
  </si>
  <si>
    <t>9</t>
  </si>
  <si>
    <t>9.1</t>
  </si>
  <si>
    <t>9.2</t>
  </si>
  <si>
    <t>10</t>
  </si>
  <si>
    <t>10.1</t>
  </si>
  <si>
    <t>10.2</t>
  </si>
  <si>
    <t>10.3</t>
  </si>
  <si>
    <t>средства физических и юридических лиц</t>
  </si>
  <si>
    <t>"Государственная поддержка детей-сирот и детей, оставшихся без попечения родителей"</t>
  </si>
  <si>
    <t xml:space="preserve">"Развитие физической культуры, спорта и туризма" </t>
  </si>
  <si>
    <t>11</t>
  </si>
  <si>
    <t>"Развитие институтов гражданского общества Шарыповского муниципального округа"</t>
  </si>
  <si>
    <t>Муниципальная программа 11</t>
  </si>
  <si>
    <t>11.1</t>
  </si>
  <si>
    <t>"Развитие территориального общественного самоуправления"</t>
  </si>
  <si>
    <t>11.2</t>
  </si>
  <si>
    <t>"Поддержка социально ориентированных некоммерческих организаций"</t>
  </si>
  <si>
    <t>12</t>
  </si>
  <si>
    <t>Муниципальная программа 12</t>
  </si>
  <si>
    <t>"Молодежь в Шарыповском муниципальном округе в XXI веке"</t>
  </si>
  <si>
    <t>12.1</t>
  </si>
  <si>
    <t>"Вовлечение молодежи в социальную практику"</t>
  </si>
  <si>
    <t>12.2</t>
  </si>
  <si>
    <t xml:space="preserve">Подпрограмма 2 </t>
  </si>
  <si>
    <t>"Патриотическое воспитание молодежи"</t>
  </si>
  <si>
    <t>12.3</t>
  </si>
  <si>
    <t xml:space="preserve">Подпрограмма 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</si>
</sst>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р_.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8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</fonts>
  <fills count="5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CEDFD"/>
        <bgColor indexed="64"/>
      </patternFill>
    </fill>
    <fill>
      <patternFill patternType="solid">
        <fgColor rgb="FFF8CAFE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5422223578601"/>
      </bottom>
      <diagonal/>
    </border>
  </borders>
  <cellStyleXfs count="136">
    <xf numFmtId="0" fontId="0" fillId="0" borderId="0"/>
    <xf numFmtId="0" fontId="14" fillId="0" borderId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9" fillId="6" borderId="4" applyNumberFormat="0" applyAlignment="0" applyProtection="0"/>
    <xf numFmtId="0" fontId="20" fillId="14" borderId="5" applyNumberFormat="0" applyAlignment="0" applyProtection="0"/>
    <xf numFmtId="0" fontId="21" fillId="14" borderId="4" applyNumberFormat="0" applyAlignment="0" applyProtection="0"/>
    <xf numFmtId="0" fontId="22" fillId="0" borderId="2" applyNumberFormat="0" applyFill="0" applyAlignment="0" applyProtection="0"/>
    <xf numFmtId="0" fontId="23" fillId="0" borderId="10" applyNumberFormat="0" applyFill="0" applyAlignment="0" applyProtection="0"/>
    <xf numFmtId="0" fontId="24" fillId="0" borderId="3" applyNumberFormat="0" applyFill="0" applyAlignment="0" applyProtection="0"/>
    <xf numFmtId="0" fontId="24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15" borderId="7" applyNumberFormat="0" applyAlignment="0" applyProtection="0"/>
    <xf numFmtId="0" fontId="25" fillId="0" borderId="0" applyNumberFormat="0" applyFill="0" applyBorder="0" applyAlignment="0" applyProtection="0"/>
    <xf numFmtId="0" fontId="26" fillId="16" borderId="0" applyNumberFormat="0" applyBorder="0" applyAlignment="0" applyProtection="0"/>
    <xf numFmtId="0" fontId="27" fillId="17" borderId="0" applyNumberFormat="0" applyBorder="0" applyAlignment="0" applyProtection="0"/>
    <xf numFmtId="0" fontId="28" fillId="0" borderId="0" applyNumberFormat="0" applyFill="0" applyBorder="0" applyAlignment="0" applyProtection="0"/>
    <xf numFmtId="0" fontId="14" fillId="7" borderId="8" applyNumberFormat="0" applyFont="0" applyAlignment="0" applyProtection="0"/>
    <xf numFmtId="0" fontId="29" fillId="0" borderId="6" applyNumberFormat="0" applyFill="0" applyAlignment="0" applyProtection="0"/>
    <xf numFmtId="0" fontId="18" fillId="0" borderId="0" applyNumberFormat="0" applyFill="0" applyBorder="0" applyAlignment="0" applyProtection="0"/>
    <xf numFmtId="0" fontId="30" fillId="18" borderId="0" applyNumberFormat="0" applyBorder="0" applyAlignment="0" applyProtection="0"/>
    <xf numFmtId="0" fontId="3" fillId="0" borderId="0"/>
    <xf numFmtId="0" fontId="2" fillId="0" borderId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3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3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1" fillId="36" borderId="0" applyNumberFormat="0" applyBorder="0" applyAlignment="0" applyProtection="0"/>
    <xf numFmtId="0" fontId="32" fillId="37" borderId="0" applyNumberFormat="0" applyBorder="0" applyAlignment="0" applyProtection="0"/>
    <xf numFmtId="0" fontId="32" fillId="38" borderId="0" applyNumberFormat="0" applyBorder="0" applyAlignment="0" applyProtection="0"/>
    <xf numFmtId="0" fontId="32" fillId="39" borderId="0" applyNumberFormat="0" applyBorder="0" applyAlignment="0" applyProtection="0"/>
    <xf numFmtId="0" fontId="32" fillId="40" borderId="0" applyNumberFormat="0" applyBorder="0" applyAlignment="0" applyProtection="0"/>
    <xf numFmtId="0" fontId="32" fillId="41" borderId="0" applyNumberFormat="0" applyBorder="0" applyAlignment="0" applyProtection="0"/>
    <xf numFmtId="0" fontId="32" fillId="42" borderId="0" applyNumberFormat="0" applyBorder="0" applyAlignment="0" applyProtection="0"/>
    <xf numFmtId="0" fontId="32" fillId="43" borderId="0" applyNumberFormat="0" applyBorder="0" applyAlignment="0" applyProtection="0"/>
    <xf numFmtId="0" fontId="32" fillId="44" borderId="0" applyNumberFormat="0" applyBorder="0" applyAlignment="0" applyProtection="0"/>
    <xf numFmtId="0" fontId="32" fillId="45" borderId="0" applyNumberFormat="0" applyBorder="0" applyAlignment="0" applyProtection="0"/>
    <xf numFmtId="0" fontId="32" fillId="46" borderId="0" applyNumberFormat="0" applyBorder="0" applyAlignment="0" applyProtection="0"/>
    <xf numFmtId="0" fontId="32" fillId="47" borderId="0" applyNumberFormat="0" applyBorder="0" applyAlignment="0" applyProtection="0"/>
    <xf numFmtId="0" fontId="32" fillId="48" borderId="0" applyNumberFormat="0" applyBorder="0" applyAlignment="0" applyProtection="0"/>
    <xf numFmtId="0" fontId="15" fillId="49" borderId="0" applyNumberFormat="0" applyBorder="0" applyAlignment="0" applyProtection="0"/>
    <xf numFmtId="0" fontId="15" fillId="50" borderId="0" applyNumberFormat="0" applyBorder="0" applyAlignment="0" applyProtection="0"/>
    <xf numFmtId="0" fontId="15" fillId="51" borderId="0" applyNumberFormat="0" applyBorder="0" applyAlignment="0" applyProtection="0"/>
    <xf numFmtId="0" fontId="15" fillId="52" borderId="0" applyNumberFormat="0" applyBorder="0" applyAlignment="0" applyProtection="0"/>
    <xf numFmtId="0" fontId="15" fillId="53" borderId="0" applyNumberFormat="0" applyBorder="0" applyAlignment="0" applyProtection="0"/>
    <xf numFmtId="0" fontId="15" fillId="54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3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3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1" fillId="36" borderId="0" applyNumberFormat="0" applyBorder="0" applyAlignment="0" applyProtection="0"/>
    <xf numFmtId="0" fontId="1" fillId="0" borderId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3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3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1" fillId="3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3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3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1" fillId="3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3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3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1" fillId="36" borderId="0" applyNumberFormat="0" applyBorder="0" applyAlignment="0" applyProtection="0"/>
  </cellStyleXfs>
  <cellXfs count="61">
    <xf numFmtId="0" fontId="0" fillId="0" borderId="0" xfId="0"/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vertical="center" wrapText="1"/>
    </xf>
    <xf numFmtId="4" fontId="0" fillId="0" borderId="0" xfId="0" applyNumberFormat="1" applyAlignment="1">
      <alignment horizontal="center" vertical="center"/>
    </xf>
    <xf numFmtId="4" fontId="11" fillId="3" borderId="1" xfId="0" applyNumberFormat="1" applyFont="1" applyFill="1" applyBorder="1" applyAlignment="1">
      <alignment horizontal="center" vertical="center"/>
    </xf>
    <xf numFmtId="0" fontId="6" fillId="0" borderId="0" xfId="0" applyFont="1"/>
    <xf numFmtId="4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4" fontId="6" fillId="5" borderId="1" xfId="0" applyNumberFormat="1" applyFont="1" applyFill="1" applyBorder="1" applyAlignment="1">
      <alignment horizontal="center" vertical="center" wrapText="1"/>
    </xf>
    <xf numFmtId="0" fontId="13" fillId="0" borderId="0" xfId="0" applyFont="1"/>
    <xf numFmtId="0" fontId="6" fillId="4" borderId="1" xfId="0" applyFont="1" applyFill="1" applyBorder="1" applyAlignment="1">
      <alignment vertical="center" wrapText="1"/>
    </xf>
    <xf numFmtId="4" fontId="6" fillId="4" borderId="1" xfId="0" applyNumberFormat="1" applyFont="1" applyFill="1" applyBorder="1" applyAlignment="1">
      <alignment horizontal="center" vertical="center"/>
    </xf>
    <xf numFmtId="4" fontId="0" fillId="4" borderId="1" xfId="0" applyNumberFormat="1" applyFill="1" applyBorder="1" applyAlignment="1">
      <alignment horizontal="center" vertical="center"/>
    </xf>
    <xf numFmtId="49" fontId="0" fillId="0" borderId="0" xfId="0" applyNumberFormat="1"/>
    <xf numFmtId="49" fontId="4" fillId="0" borderId="0" xfId="0" applyNumberFormat="1" applyFont="1" applyAlignment="1">
      <alignment horizontal="justify" vertical="center"/>
    </xf>
    <xf numFmtId="49" fontId="4" fillId="0" borderId="0" xfId="0" applyNumberFormat="1" applyFont="1" applyAlignment="1">
      <alignment vertical="center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wrapText="1"/>
    </xf>
    <xf numFmtId="164" fontId="10" fillId="2" borderId="1" xfId="1" applyNumberFormat="1" applyFont="1" applyFill="1" applyBorder="1" applyAlignment="1">
      <alignment horizontal="center" vertical="center" wrapText="1"/>
    </xf>
    <xf numFmtId="164" fontId="11" fillId="0" borderId="1" xfId="1" applyNumberFormat="1" applyFont="1" applyBorder="1" applyAlignment="1">
      <alignment horizontal="center" vertical="center" wrapText="1"/>
    </xf>
    <xf numFmtId="4" fontId="6" fillId="0" borderId="1" xfId="25" applyNumberFormat="1" applyFont="1" applyBorder="1" applyAlignment="1">
      <alignment horizontal="center" vertical="center"/>
    </xf>
    <xf numFmtId="164" fontId="10" fillId="3" borderId="1" xfId="1" applyNumberFormat="1" applyFont="1" applyFill="1" applyBorder="1" applyAlignment="1">
      <alignment horizontal="center" vertical="center" wrapText="1"/>
    </xf>
    <xf numFmtId="0" fontId="0" fillId="0" borderId="0" xfId="0" applyFill="1"/>
    <xf numFmtId="0" fontId="13" fillId="0" borderId="0" xfId="0" applyFont="1" applyFill="1"/>
    <xf numFmtId="4" fontId="6" fillId="0" borderId="1" xfId="26" applyNumberFormat="1" applyFont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164" fontId="11" fillId="3" borderId="1" xfId="0" applyNumberFormat="1" applyFont="1" applyFill="1" applyBorder="1" applyAlignment="1">
      <alignment horizontal="center" vertical="center" wrapText="1"/>
    </xf>
    <xf numFmtId="4" fontId="11" fillId="3" borderId="1" xfId="1" applyNumberFormat="1" applyFont="1" applyFill="1" applyBorder="1" applyAlignment="1">
      <alignment horizontal="center" vertical="center"/>
    </xf>
    <xf numFmtId="4" fontId="6" fillId="3" borderId="1" xfId="81" applyNumberFormat="1" applyFont="1" applyFill="1" applyBorder="1" applyAlignment="1">
      <alignment horizontal="center" vertical="center" wrapText="1"/>
    </xf>
    <xf numFmtId="4" fontId="6" fillId="0" borderId="1" xfId="81" applyNumberFormat="1" applyFont="1" applyBorder="1" applyAlignment="1">
      <alignment horizontal="center" vertical="center"/>
    </xf>
    <xf numFmtId="4" fontId="6" fillId="0" borderId="1" xfId="81" applyNumberFormat="1" applyFont="1" applyBorder="1" applyAlignment="1">
      <alignment horizontal="center" vertical="center" wrapText="1"/>
    </xf>
    <xf numFmtId="0" fontId="9" fillId="4" borderId="1" xfId="0" applyFont="1" applyFill="1" applyBorder="1" applyAlignment="1">
      <alignment vertical="center" wrapText="1"/>
    </xf>
    <xf numFmtId="4" fontId="9" fillId="4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164" fontId="10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</cellXfs>
  <cellStyles count="136">
    <cellStyle name="20% - Акцент1" xfId="27" builtinId="30" hidden="1"/>
    <cellStyle name="20% - Акцент1" xfId="63" builtinId="30" hidden="1"/>
    <cellStyle name="20% - Акцент1" xfId="82" builtinId="30" hidden="1"/>
    <cellStyle name="20% - Акцент1" xfId="100" builtinId="30" hidden="1"/>
    <cellStyle name="20% - Акцент1" xfId="118" builtinId="30" hidden="1"/>
    <cellStyle name="20% — акцент1" xfId="45"/>
    <cellStyle name="20% - Акцент2" xfId="30" builtinId="34" hidden="1"/>
    <cellStyle name="20% - Акцент2" xfId="66" builtinId="34" hidden="1"/>
    <cellStyle name="20% - Акцент2" xfId="85" builtinId="34" hidden="1"/>
    <cellStyle name="20% - Акцент2" xfId="103" builtinId="34" hidden="1"/>
    <cellStyle name="20% - Акцент2" xfId="121" builtinId="34" hidden="1"/>
    <cellStyle name="20% — акцент2" xfId="46"/>
    <cellStyle name="20% - Акцент3" xfId="33" builtinId="38" hidden="1"/>
    <cellStyle name="20% - Акцент3" xfId="69" builtinId="38" hidden="1"/>
    <cellStyle name="20% - Акцент3" xfId="88" builtinId="38" hidden="1"/>
    <cellStyle name="20% - Акцент3" xfId="106" builtinId="38" hidden="1"/>
    <cellStyle name="20% - Акцент3" xfId="124" builtinId="38" hidden="1"/>
    <cellStyle name="20% — акцент3" xfId="47"/>
    <cellStyle name="20% - Акцент4" xfId="36" builtinId="42" hidden="1"/>
    <cellStyle name="20% - Акцент4" xfId="72" builtinId="42" hidden="1"/>
    <cellStyle name="20% - Акцент4" xfId="91" builtinId="42" hidden="1"/>
    <cellStyle name="20% - Акцент4" xfId="109" builtinId="42" hidden="1"/>
    <cellStyle name="20% - Акцент4" xfId="127" builtinId="42" hidden="1"/>
    <cellStyle name="20% — акцент4" xfId="48"/>
    <cellStyle name="20% - Акцент5" xfId="39" builtinId="46" hidden="1"/>
    <cellStyle name="20% - Акцент5" xfId="75" builtinId="46" hidden="1"/>
    <cellStyle name="20% - Акцент5" xfId="94" builtinId="46" hidden="1"/>
    <cellStyle name="20% - Акцент5" xfId="112" builtinId="46" hidden="1"/>
    <cellStyle name="20% - Акцент5" xfId="130" builtinId="46" hidden="1"/>
    <cellStyle name="20% — акцент5" xfId="49"/>
    <cellStyle name="20% - Акцент6" xfId="42" builtinId="50" hidden="1"/>
    <cellStyle name="20% - Акцент6" xfId="78" builtinId="50" hidden="1"/>
    <cellStyle name="20% - Акцент6" xfId="97" builtinId="50" hidden="1"/>
    <cellStyle name="20% - Акцент6" xfId="115" builtinId="50" hidden="1"/>
    <cellStyle name="20% - Акцент6" xfId="133" builtinId="50" hidden="1"/>
    <cellStyle name="20% — акцент6" xfId="50"/>
    <cellStyle name="40% - Акцент1" xfId="28" builtinId="31" hidden="1"/>
    <cellStyle name="40% - Акцент1" xfId="64" builtinId="31" hidden="1"/>
    <cellStyle name="40% - Акцент1" xfId="83" builtinId="31" hidden="1"/>
    <cellStyle name="40% - Акцент1" xfId="101" builtinId="31" hidden="1"/>
    <cellStyle name="40% - Акцент1" xfId="119" builtinId="31" hidden="1"/>
    <cellStyle name="40% — акцент1" xfId="51"/>
    <cellStyle name="40% - Акцент2" xfId="31" builtinId="35" hidden="1"/>
    <cellStyle name="40% - Акцент2" xfId="67" builtinId="35" hidden="1"/>
    <cellStyle name="40% - Акцент2" xfId="86" builtinId="35" hidden="1"/>
    <cellStyle name="40% - Акцент2" xfId="104" builtinId="35" hidden="1"/>
    <cellStyle name="40% - Акцент2" xfId="122" builtinId="35" hidden="1"/>
    <cellStyle name="40% — акцент2" xfId="52"/>
    <cellStyle name="40% - Акцент3" xfId="34" builtinId="39" hidden="1"/>
    <cellStyle name="40% - Акцент3" xfId="70" builtinId="39" hidden="1"/>
    <cellStyle name="40% - Акцент3" xfId="89" builtinId="39" hidden="1"/>
    <cellStyle name="40% - Акцент3" xfId="107" builtinId="39" hidden="1"/>
    <cellStyle name="40% - Акцент3" xfId="125" builtinId="39" hidden="1"/>
    <cellStyle name="40% — акцент3" xfId="53"/>
    <cellStyle name="40% - Акцент4" xfId="37" builtinId="43" hidden="1"/>
    <cellStyle name="40% - Акцент4" xfId="73" builtinId="43" hidden="1"/>
    <cellStyle name="40% - Акцент4" xfId="92" builtinId="43" hidden="1"/>
    <cellStyle name="40% - Акцент4" xfId="110" builtinId="43" hidden="1"/>
    <cellStyle name="40% - Акцент4" xfId="128" builtinId="43" hidden="1"/>
    <cellStyle name="40% — акцент4" xfId="54"/>
    <cellStyle name="40% - Акцент5" xfId="40" builtinId="47" hidden="1"/>
    <cellStyle name="40% - Акцент5" xfId="76" builtinId="47" hidden="1"/>
    <cellStyle name="40% - Акцент5" xfId="95" builtinId="47" hidden="1"/>
    <cellStyle name="40% - Акцент5" xfId="113" builtinId="47" hidden="1"/>
    <cellStyle name="40% - Акцент5" xfId="131" builtinId="47" hidden="1"/>
    <cellStyle name="40% — акцент5" xfId="55"/>
    <cellStyle name="40% - Акцент6" xfId="43" builtinId="51" hidden="1"/>
    <cellStyle name="40% - Акцент6" xfId="79" builtinId="51" hidden="1"/>
    <cellStyle name="40% - Акцент6" xfId="98" builtinId="51" hidden="1"/>
    <cellStyle name="40% - Акцент6" xfId="116" builtinId="51" hidden="1"/>
    <cellStyle name="40% - Акцент6" xfId="134" builtinId="51" hidden="1"/>
    <cellStyle name="40% — акцент6" xfId="56"/>
    <cellStyle name="60% - Акцент1" xfId="29" builtinId="32" hidden="1"/>
    <cellStyle name="60% - Акцент1" xfId="65" builtinId="32" hidden="1"/>
    <cellStyle name="60% - Акцент1" xfId="84" builtinId="32" hidden="1"/>
    <cellStyle name="60% - Акцент1" xfId="102" builtinId="32" hidden="1"/>
    <cellStyle name="60% - Акцент1" xfId="120" builtinId="32" hidden="1"/>
    <cellStyle name="60% — акцент1" xfId="57"/>
    <cellStyle name="60% - Акцент2" xfId="32" builtinId="36" hidden="1"/>
    <cellStyle name="60% - Акцент2" xfId="68" builtinId="36" hidden="1"/>
    <cellStyle name="60% - Акцент2" xfId="87" builtinId="36" hidden="1"/>
    <cellStyle name="60% - Акцент2" xfId="105" builtinId="36" hidden="1"/>
    <cellStyle name="60% - Акцент2" xfId="123" builtinId="36" hidden="1"/>
    <cellStyle name="60% — акцент2" xfId="58"/>
    <cellStyle name="60% - Акцент3" xfId="35" builtinId="40" hidden="1"/>
    <cellStyle name="60% - Акцент3" xfId="71" builtinId="40" hidden="1"/>
    <cellStyle name="60% - Акцент3" xfId="90" builtinId="40" hidden="1"/>
    <cellStyle name="60% - Акцент3" xfId="108" builtinId="40" hidden="1"/>
    <cellStyle name="60% - Акцент3" xfId="126" builtinId="40" hidden="1"/>
    <cellStyle name="60% — акцент3" xfId="59"/>
    <cellStyle name="60% - Акцент4" xfId="38" builtinId="44" hidden="1"/>
    <cellStyle name="60% - Акцент4" xfId="74" builtinId="44" hidden="1"/>
    <cellStyle name="60% - Акцент4" xfId="93" builtinId="44" hidden="1"/>
    <cellStyle name="60% - Акцент4" xfId="111" builtinId="44" hidden="1"/>
    <cellStyle name="60% - Акцент4" xfId="129" builtinId="44" hidden="1"/>
    <cellStyle name="60% — акцент4" xfId="60"/>
    <cellStyle name="60% - Акцент5" xfId="41" builtinId="48" hidden="1"/>
    <cellStyle name="60% - Акцент5" xfId="77" builtinId="48" hidden="1"/>
    <cellStyle name="60% - Акцент5" xfId="96" builtinId="48" hidden="1"/>
    <cellStyle name="60% - Акцент5" xfId="114" builtinId="48" hidden="1"/>
    <cellStyle name="60% - Акцент5" xfId="132" builtinId="48" hidden="1"/>
    <cellStyle name="60% — акцент5" xfId="61"/>
    <cellStyle name="60% - Акцент6" xfId="44" builtinId="52" hidden="1"/>
    <cellStyle name="60% - Акцент6" xfId="80" builtinId="52" hidden="1"/>
    <cellStyle name="60% - Акцент6" xfId="99" builtinId="52" hidden="1"/>
    <cellStyle name="60% - Акцент6" xfId="117" builtinId="52" hidden="1"/>
    <cellStyle name="60% - Акцент6" xfId="135" builtinId="52" hidden="1"/>
    <cellStyle name="60% — акцент6" xfId="62"/>
    <cellStyle name="Акцент1 2" xfId="2"/>
    <cellStyle name="Акцент2 2" xfId="3"/>
    <cellStyle name="Акцент3 2" xfId="4"/>
    <cellStyle name="Акцент4 2" xfId="5"/>
    <cellStyle name="Акцент5 2" xfId="6"/>
    <cellStyle name="Акцент6 2" xfId="7"/>
    <cellStyle name="Ввод  2" xfId="8"/>
    <cellStyle name="Вывод 2" xfId="9"/>
    <cellStyle name="Вычисление 2" xfId="10"/>
    <cellStyle name="Заголовок 1 2" xfId="11"/>
    <cellStyle name="Заголовок 2 2" xfId="12"/>
    <cellStyle name="Заголовок 3 2" xfId="13"/>
    <cellStyle name="Заголовок 4 2" xfId="14"/>
    <cellStyle name="Итог 2" xfId="15"/>
    <cellStyle name="Контрольная ячейка 2" xfId="16"/>
    <cellStyle name="Название 2" xfId="17"/>
    <cellStyle name="Нейтральный 2" xfId="18"/>
    <cellStyle name="Обычный" xfId="0" builtinId="0"/>
    <cellStyle name="Обычный 2" xfId="1"/>
    <cellStyle name="Обычный 3" xfId="25"/>
    <cellStyle name="Обычный 4" xfId="26"/>
    <cellStyle name="Обычный 5" xfId="81"/>
    <cellStyle name="Плохой 2" xfId="19"/>
    <cellStyle name="Пояснение 2" xfId="20"/>
    <cellStyle name="Примечание 2" xfId="21"/>
    <cellStyle name="Связанная ячейка 2" xfId="22"/>
    <cellStyle name="Текст предупреждения 2" xfId="23"/>
    <cellStyle name="Хороший 2" xfId="24"/>
  </cellStyles>
  <dxfs count="0"/>
  <tableStyles count="0" defaultTableStyle="TableStyleMedium2" defaultPivotStyle="PivotStyleLight16"/>
  <colors>
    <mruColors>
      <color rgb="FFFCEDFD"/>
      <color rgb="FFF8CAFE"/>
      <color rgb="FFF3C5F7"/>
      <color rgb="FF79F4F7"/>
      <color rgb="FFB7F1FB"/>
      <color rgb="FFD7FDF2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5"/>
  <sheetViews>
    <sheetView tabSelected="1" topLeftCell="A239" zoomScale="80" zoomScaleNormal="80" zoomScaleSheetLayoutView="80" workbookViewId="0">
      <selection activeCell="G256" sqref="G256"/>
    </sheetView>
  </sheetViews>
  <sheetFormatPr defaultRowHeight="15" x14ac:dyDescent="0.25"/>
  <cols>
    <col min="1" max="1" width="9.140625" style="15"/>
    <col min="2" max="2" width="21" customWidth="1"/>
    <col min="3" max="3" width="31.5703125" customWidth="1"/>
    <col min="4" max="4" width="28.7109375" customWidth="1"/>
    <col min="5" max="5" width="17.85546875" style="5" customWidth="1"/>
    <col min="6" max="6" width="18.42578125" style="5" customWidth="1"/>
    <col min="7" max="12" width="18.85546875" style="5" customWidth="1"/>
    <col min="13" max="13" width="15.5703125" customWidth="1"/>
  </cols>
  <sheetData>
    <row r="1" spans="1:14" ht="26.25" customHeight="1" x14ac:dyDescent="0.25">
      <c r="H1" s="46" t="s">
        <v>0</v>
      </c>
      <c r="I1" s="46"/>
      <c r="J1" s="46"/>
      <c r="K1" s="46"/>
      <c r="L1" s="46"/>
      <c r="M1" s="46"/>
    </row>
    <row r="2" spans="1:14" ht="55.5" customHeight="1" x14ac:dyDescent="0.25">
      <c r="B2" s="2"/>
      <c r="C2" s="2"/>
      <c r="D2" s="2"/>
      <c r="E2" s="7"/>
      <c r="F2" s="7"/>
      <c r="G2" s="7"/>
      <c r="H2" s="45" t="s">
        <v>1</v>
      </c>
      <c r="I2" s="45"/>
      <c r="J2" s="45"/>
      <c r="K2" s="45"/>
      <c r="L2" s="45"/>
      <c r="M2" s="45"/>
    </row>
    <row r="3" spans="1:14" ht="18.75" x14ac:dyDescent="0.25">
      <c r="A3" s="16"/>
    </row>
    <row r="4" spans="1:14" ht="18.75" x14ac:dyDescent="0.25">
      <c r="A4" s="16"/>
    </row>
    <row r="5" spans="1:14" ht="18.75" x14ac:dyDescent="0.25">
      <c r="A5" s="47" t="s">
        <v>2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</row>
    <row r="6" spans="1:14" ht="18.75" x14ac:dyDescent="0.25">
      <c r="A6" s="47" t="s">
        <v>3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</row>
    <row r="7" spans="1:14" ht="18.75" x14ac:dyDescent="0.25">
      <c r="A7" s="17"/>
    </row>
    <row r="8" spans="1:14" ht="21.75" customHeight="1" x14ac:dyDescent="0.25">
      <c r="M8" s="1" t="s">
        <v>4</v>
      </c>
    </row>
    <row r="9" spans="1:14" ht="89.25" customHeight="1" x14ac:dyDescent="0.25">
      <c r="A9" s="56" t="s">
        <v>5</v>
      </c>
      <c r="B9" s="57" t="s">
        <v>6</v>
      </c>
      <c r="C9" s="57" t="s">
        <v>7</v>
      </c>
      <c r="D9" s="57" t="s">
        <v>8</v>
      </c>
      <c r="E9" s="57" t="s">
        <v>9</v>
      </c>
      <c r="F9" s="57"/>
      <c r="G9" s="57" t="s">
        <v>10</v>
      </c>
      <c r="H9" s="57"/>
      <c r="I9" s="57"/>
      <c r="J9" s="57"/>
      <c r="K9" s="57" t="s">
        <v>11</v>
      </c>
      <c r="L9" s="57"/>
      <c r="M9" s="57" t="s">
        <v>12</v>
      </c>
    </row>
    <row r="10" spans="1:14" ht="30" customHeight="1" x14ac:dyDescent="0.25">
      <c r="A10" s="56"/>
      <c r="B10" s="57"/>
      <c r="C10" s="57"/>
      <c r="D10" s="57"/>
      <c r="E10" s="57"/>
      <c r="F10" s="57"/>
      <c r="G10" s="57" t="s">
        <v>13</v>
      </c>
      <c r="H10" s="57"/>
      <c r="I10" s="57" t="s">
        <v>14</v>
      </c>
      <c r="J10" s="57"/>
      <c r="K10" s="57"/>
      <c r="L10" s="57"/>
      <c r="M10" s="57"/>
    </row>
    <row r="11" spans="1:14" ht="27" customHeight="1" x14ac:dyDescent="0.25">
      <c r="A11" s="56"/>
      <c r="B11" s="57"/>
      <c r="C11" s="57"/>
      <c r="D11" s="57"/>
      <c r="E11" s="41" t="s">
        <v>15</v>
      </c>
      <c r="F11" s="41" t="s">
        <v>16</v>
      </c>
      <c r="G11" s="41" t="s">
        <v>15</v>
      </c>
      <c r="H11" s="41" t="s">
        <v>16</v>
      </c>
      <c r="I11" s="41" t="s">
        <v>15</v>
      </c>
      <c r="J11" s="41" t="s">
        <v>16</v>
      </c>
      <c r="K11" s="41" t="s">
        <v>17</v>
      </c>
      <c r="L11" s="41" t="s">
        <v>18</v>
      </c>
      <c r="M11" s="57"/>
    </row>
    <row r="12" spans="1:14" s="11" customFormat="1" ht="28.5" customHeight="1" x14ac:dyDescent="0.3">
      <c r="A12" s="42">
        <v>1</v>
      </c>
      <c r="B12" s="43">
        <v>2</v>
      </c>
      <c r="C12" s="43">
        <v>3</v>
      </c>
      <c r="D12" s="43">
        <v>4</v>
      </c>
      <c r="E12" s="43">
        <v>5</v>
      </c>
      <c r="F12" s="43">
        <v>6</v>
      </c>
      <c r="G12" s="43">
        <v>7</v>
      </c>
      <c r="H12" s="43">
        <v>8</v>
      </c>
      <c r="I12" s="43">
        <v>9</v>
      </c>
      <c r="J12" s="43">
        <v>10</v>
      </c>
      <c r="K12" s="43">
        <v>11</v>
      </c>
      <c r="L12" s="43">
        <v>12</v>
      </c>
      <c r="M12" s="43">
        <v>13</v>
      </c>
      <c r="N12" s="27"/>
    </row>
    <row r="13" spans="1:14" ht="29.25" customHeight="1" x14ac:dyDescent="0.25">
      <c r="A13" s="51">
        <v>1</v>
      </c>
      <c r="B13" s="52" t="s">
        <v>37</v>
      </c>
      <c r="C13" s="52" t="s">
        <v>27</v>
      </c>
      <c r="D13" s="29" t="s">
        <v>19</v>
      </c>
      <c r="E13" s="10">
        <f>E15+E16+E17+E18+E19</f>
        <v>110044463.27999999</v>
      </c>
      <c r="F13" s="10">
        <f t="shared" ref="F13:L13" si="0">F15+F16+F17+F18+F19</f>
        <v>109929496.60000001</v>
      </c>
      <c r="G13" s="10">
        <f t="shared" si="0"/>
        <v>62621385.13000001</v>
      </c>
      <c r="H13" s="10">
        <f t="shared" si="0"/>
        <v>55292437.70000001</v>
      </c>
      <c r="I13" s="10">
        <f t="shared" si="0"/>
        <v>147759057.92000002</v>
      </c>
      <c r="J13" s="10">
        <f t="shared" si="0"/>
        <v>145657754.81</v>
      </c>
      <c r="K13" s="10">
        <f t="shared" si="0"/>
        <v>117293851</v>
      </c>
      <c r="L13" s="10">
        <f t="shared" si="0"/>
        <v>96394251</v>
      </c>
      <c r="M13" s="10"/>
    </row>
    <row r="14" spans="1:14" ht="29.25" customHeight="1" x14ac:dyDescent="0.25">
      <c r="A14" s="51"/>
      <c r="B14" s="52"/>
      <c r="C14" s="52"/>
      <c r="D14" s="29" t="s">
        <v>20</v>
      </c>
      <c r="E14" s="10"/>
      <c r="F14" s="10"/>
      <c r="G14" s="10"/>
      <c r="H14" s="10"/>
      <c r="I14" s="10"/>
      <c r="J14" s="10"/>
      <c r="K14" s="10"/>
      <c r="L14" s="10"/>
      <c r="M14" s="10"/>
    </row>
    <row r="15" spans="1:14" ht="29.25" customHeight="1" x14ac:dyDescent="0.25">
      <c r="A15" s="51"/>
      <c r="B15" s="52"/>
      <c r="C15" s="52"/>
      <c r="D15" s="29" t="s">
        <v>21</v>
      </c>
      <c r="E15" s="10">
        <f>E22+E28+E35+E41</f>
        <v>771123.12</v>
      </c>
      <c r="F15" s="10">
        <f t="shared" ref="F15:L15" si="1">F22+F28+F35+F41</f>
        <v>771123.12</v>
      </c>
      <c r="G15" s="10">
        <f t="shared" si="1"/>
        <v>252040.09</v>
      </c>
      <c r="H15" s="10">
        <f t="shared" si="1"/>
        <v>252040.09</v>
      </c>
      <c r="I15" s="10">
        <f t="shared" si="1"/>
        <v>252040.09</v>
      </c>
      <c r="J15" s="10">
        <f t="shared" si="1"/>
        <v>252040.09</v>
      </c>
      <c r="K15" s="10">
        <f t="shared" si="1"/>
        <v>252040.09</v>
      </c>
      <c r="L15" s="10">
        <f t="shared" si="1"/>
        <v>245224.73</v>
      </c>
      <c r="M15" s="10"/>
    </row>
    <row r="16" spans="1:14" ht="29.25" customHeight="1" x14ac:dyDescent="0.25">
      <c r="A16" s="51"/>
      <c r="B16" s="52"/>
      <c r="C16" s="52"/>
      <c r="D16" s="29" t="s">
        <v>22</v>
      </c>
      <c r="E16" s="10">
        <f>E23+E29+E36+E42</f>
        <v>15492046.879999999</v>
      </c>
      <c r="F16" s="10">
        <f t="shared" ref="F16:L16" si="2">F23+F29+F36+F42</f>
        <v>15443634.310000001</v>
      </c>
      <c r="G16" s="10">
        <f t="shared" si="2"/>
        <v>2029459.91</v>
      </c>
      <c r="H16" s="10">
        <f t="shared" si="2"/>
        <v>528253.80999999994</v>
      </c>
      <c r="I16" s="10">
        <f t="shared" si="2"/>
        <v>20703837.760000002</v>
      </c>
      <c r="J16" s="10">
        <f t="shared" si="2"/>
        <v>18732163.789999999</v>
      </c>
      <c r="K16" s="10">
        <f t="shared" si="2"/>
        <v>21456159.91</v>
      </c>
      <c r="L16" s="10">
        <f t="shared" si="2"/>
        <v>563375.27</v>
      </c>
      <c r="M16" s="10"/>
      <c r="N16" s="26"/>
    </row>
    <row r="17" spans="1:13" ht="29.25" customHeight="1" x14ac:dyDescent="0.25">
      <c r="A17" s="51"/>
      <c r="B17" s="52"/>
      <c r="C17" s="52"/>
      <c r="D17" s="29" t="s">
        <v>23</v>
      </c>
      <c r="E17" s="10">
        <f>E24+E30+E37+E43</f>
        <v>93019307.039999992</v>
      </c>
      <c r="F17" s="10">
        <f t="shared" ref="F17:L17" si="3">F24+F30+F37+F43</f>
        <v>92952752.930000007</v>
      </c>
      <c r="G17" s="10">
        <f t="shared" si="3"/>
        <v>50136210.13000001</v>
      </c>
      <c r="H17" s="10">
        <f t="shared" si="3"/>
        <v>50136210.13000001</v>
      </c>
      <c r="I17" s="10">
        <f t="shared" si="3"/>
        <v>116335580.07000001</v>
      </c>
      <c r="J17" s="10">
        <f t="shared" si="3"/>
        <v>116205950.93000001</v>
      </c>
      <c r="K17" s="10">
        <f t="shared" si="3"/>
        <v>95280651</v>
      </c>
      <c r="L17" s="10">
        <f t="shared" si="3"/>
        <v>95280651</v>
      </c>
      <c r="M17" s="10"/>
    </row>
    <row r="18" spans="1:13" ht="29.25" customHeight="1" x14ac:dyDescent="0.25">
      <c r="A18" s="51"/>
      <c r="B18" s="52"/>
      <c r="C18" s="52"/>
      <c r="D18" s="29" t="s">
        <v>24</v>
      </c>
      <c r="E18" s="10">
        <f>E25+E31+E38+E44</f>
        <v>761986.24</v>
      </c>
      <c r="F18" s="10">
        <f t="shared" ref="F18:L18" si="4">F25+F31+F38+F44</f>
        <v>761986.24</v>
      </c>
      <c r="G18" s="10">
        <f t="shared" si="4"/>
        <v>10203675</v>
      </c>
      <c r="H18" s="10">
        <f t="shared" si="4"/>
        <v>4375933.67</v>
      </c>
      <c r="I18" s="10">
        <f t="shared" si="4"/>
        <v>10467600</v>
      </c>
      <c r="J18" s="10">
        <f t="shared" si="4"/>
        <v>10467600</v>
      </c>
      <c r="K18" s="10">
        <f t="shared" si="4"/>
        <v>305000</v>
      </c>
      <c r="L18" s="10">
        <f t="shared" si="4"/>
        <v>305000</v>
      </c>
      <c r="M18" s="10"/>
    </row>
    <row r="19" spans="1:13" ht="32.25" customHeight="1" x14ac:dyDescent="0.25">
      <c r="A19" s="51"/>
      <c r="B19" s="52"/>
      <c r="C19" s="52"/>
      <c r="D19" s="29" t="s">
        <v>111</v>
      </c>
      <c r="E19" s="10">
        <f>E32</f>
        <v>0</v>
      </c>
      <c r="F19" s="10">
        <f t="shared" ref="F19:L19" si="5">F32</f>
        <v>0</v>
      </c>
      <c r="G19" s="10">
        <f t="shared" si="5"/>
        <v>0</v>
      </c>
      <c r="H19" s="10">
        <f t="shared" si="5"/>
        <v>0</v>
      </c>
      <c r="I19" s="10">
        <f t="shared" si="5"/>
        <v>0</v>
      </c>
      <c r="J19" s="10">
        <f t="shared" si="5"/>
        <v>0</v>
      </c>
      <c r="K19" s="10">
        <f t="shared" si="5"/>
        <v>0</v>
      </c>
      <c r="L19" s="10">
        <f t="shared" si="5"/>
        <v>0</v>
      </c>
      <c r="M19" s="10"/>
    </row>
    <row r="20" spans="1:13" ht="29.25" customHeight="1" x14ac:dyDescent="0.25">
      <c r="A20" s="58" t="s">
        <v>74</v>
      </c>
      <c r="B20" s="50" t="s">
        <v>25</v>
      </c>
      <c r="C20" s="50" t="s">
        <v>28</v>
      </c>
      <c r="D20" s="31" t="s">
        <v>19</v>
      </c>
      <c r="E20" s="8">
        <f>E22+E23+E24+E25</f>
        <v>21534168</v>
      </c>
      <c r="F20" s="8">
        <f t="shared" ref="F20:L20" si="6">F22+F23+F24+F25</f>
        <v>21534168</v>
      </c>
      <c r="G20" s="8">
        <f t="shared" si="6"/>
        <v>10767881.41</v>
      </c>
      <c r="H20" s="8">
        <f t="shared" si="6"/>
        <v>10767881.41</v>
      </c>
      <c r="I20" s="8">
        <f t="shared" si="6"/>
        <v>25324451.199999999</v>
      </c>
      <c r="J20" s="8">
        <f t="shared" si="6"/>
        <v>25324447.199999999</v>
      </c>
      <c r="K20" s="8">
        <f t="shared" si="6"/>
        <v>22137636</v>
      </c>
      <c r="L20" s="8">
        <f t="shared" si="6"/>
        <v>22138036</v>
      </c>
      <c r="M20" s="8"/>
    </row>
    <row r="21" spans="1:13" ht="29.25" customHeight="1" x14ac:dyDescent="0.25">
      <c r="A21" s="58"/>
      <c r="B21" s="50"/>
      <c r="C21" s="50"/>
      <c r="D21" s="31" t="s">
        <v>20</v>
      </c>
      <c r="E21" s="8"/>
      <c r="F21" s="8"/>
      <c r="G21" s="8"/>
      <c r="H21" s="8"/>
      <c r="I21" s="8"/>
      <c r="J21" s="8"/>
      <c r="K21" s="8"/>
      <c r="L21" s="8"/>
      <c r="M21" s="8"/>
    </row>
    <row r="22" spans="1:13" ht="29.25" customHeight="1" x14ac:dyDescent="0.25">
      <c r="A22" s="58"/>
      <c r="B22" s="50"/>
      <c r="C22" s="50"/>
      <c r="D22" s="31" t="s">
        <v>21</v>
      </c>
      <c r="E22" s="22">
        <v>288826.48</v>
      </c>
      <c r="F22" s="22">
        <v>288826.48</v>
      </c>
      <c r="G22" s="22">
        <v>252040.09</v>
      </c>
      <c r="H22" s="22">
        <v>252040.09</v>
      </c>
      <c r="I22" s="22">
        <v>252040.09</v>
      </c>
      <c r="J22" s="22">
        <v>252040.09</v>
      </c>
      <c r="K22" s="22">
        <v>252040.09</v>
      </c>
      <c r="L22" s="22">
        <v>245224.73</v>
      </c>
      <c r="M22" s="8"/>
    </row>
    <row r="23" spans="1:13" ht="34.5" customHeight="1" x14ac:dyDescent="0.25">
      <c r="A23" s="58"/>
      <c r="B23" s="50"/>
      <c r="C23" s="50"/>
      <c r="D23" s="31" t="s">
        <v>22</v>
      </c>
      <c r="E23" s="22">
        <v>943493.52</v>
      </c>
      <c r="F23" s="22">
        <v>943493.52</v>
      </c>
      <c r="G23" s="22">
        <v>510859.91</v>
      </c>
      <c r="H23" s="22">
        <v>510859.91</v>
      </c>
      <c r="I23" s="22">
        <v>1200813.9099999999</v>
      </c>
      <c r="J23" s="22">
        <v>1200813.9099999999</v>
      </c>
      <c r="K23" s="22">
        <v>510859.91</v>
      </c>
      <c r="L23" s="22">
        <v>518075.27</v>
      </c>
      <c r="M23" s="8"/>
    </row>
    <row r="24" spans="1:13" ht="29.25" customHeight="1" x14ac:dyDescent="0.25">
      <c r="A24" s="58"/>
      <c r="B24" s="50"/>
      <c r="C24" s="50"/>
      <c r="D24" s="31" t="s">
        <v>26</v>
      </c>
      <c r="E24" s="22">
        <v>20298848</v>
      </c>
      <c r="F24" s="22">
        <v>20298848</v>
      </c>
      <c r="G24" s="22">
        <v>10004981.41</v>
      </c>
      <c r="H24" s="22">
        <v>10004981.41</v>
      </c>
      <c r="I24" s="22">
        <v>23868597.199999999</v>
      </c>
      <c r="J24" s="22">
        <v>23868593.199999999</v>
      </c>
      <c r="K24" s="22">
        <v>21371736</v>
      </c>
      <c r="L24" s="22">
        <v>21371736</v>
      </c>
      <c r="M24" s="8"/>
    </row>
    <row r="25" spans="1:13" ht="29.25" customHeight="1" x14ac:dyDescent="0.25">
      <c r="A25" s="58"/>
      <c r="B25" s="50"/>
      <c r="C25" s="50"/>
      <c r="D25" s="31" t="s">
        <v>24</v>
      </c>
      <c r="E25" s="22">
        <v>3000</v>
      </c>
      <c r="F25" s="22">
        <v>3000</v>
      </c>
      <c r="G25" s="22">
        <v>0</v>
      </c>
      <c r="H25" s="22">
        <v>0</v>
      </c>
      <c r="I25" s="22">
        <v>3000</v>
      </c>
      <c r="J25" s="22">
        <v>3000</v>
      </c>
      <c r="K25" s="22">
        <v>3000</v>
      </c>
      <c r="L25" s="22">
        <v>3000</v>
      </c>
      <c r="M25" s="8"/>
    </row>
    <row r="26" spans="1:13" ht="29.25" customHeight="1" x14ac:dyDescent="0.25">
      <c r="A26" s="58" t="s">
        <v>75</v>
      </c>
      <c r="B26" s="60" t="s">
        <v>30</v>
      </c>
      <c r="C26" s="60" t="s">
        <v>29</v>
      </c>
      <c r="D26" s="31" t="s">
        <v>19</v>
      </c>
      <c r="E26" s="8">
        <f>E28+E29+E30+E31+E32</f>
        <v>77938086.649999991</v>
      </c>
      <c r="F26" s="8">
        <f t="shared" ref="F26:L26" si="7">F28+F29+F30+F31+F32</f>
        <v>77936668.950000003</v>
      </c>
      <c r="G26" s="8">
        <f t="shared" si="7"/>
        <v>47219986.240000002</v>
      </c>
      <c r="H26" s="8">
        <f t="shared" si="7"/>
        <v>39892644.910000004</v>
      </c>
      <c r="I26" s="8">
        <f t="shared" si="7"/>
        <v>110597653.11000001</v>
      </c>
      <c r="J26" s="8">
        <f t="shared" si="7"/>
        <v>108554437.31999999</v>
      </c>
      <c r="K26" s="8">
        <f t="shared" si="7"/>
        <v>83886509</v>
      </c>
      <c r="L26" s="8">
        <f t="shared" si="7"/>
        <v>62986509</v>
      </c>
      <c r="M26" s="8"/>
    </row>
    <row r="27" spans="1:13" ht="29.25" customHeight="1" x14ac:dyDescent="0.25">
      <c r="A27" s="58"/>
      <c r="B27" s="60"/>
      <c r="C27" s="60"/>
      <c r="D27" s="31" t="s">
        <v>20</v>
      </c>
      <c r="E27" s="8"/>
      <c r="F27" s="8"/>
      <c r="G27" s="8"/>
      <c r="H27" s="8"/>
      <c r="I27" s="8"/>
      <c r="J27" s="8"/>
      <c r="K27" s="8"/>
      <c r="L27" s="8"/>
      <c r="M27" s="8"/>
    </row>
    <row r="28" spans="1:13" ht="29.25" customHeight="1" x14ac:dyDescent="0.25">
      <c r="A28" s="58"/>
      <c r="B28" s="60"/>
      <c r="C28" s="60"/>
      <c r="D28" s="31" t="s">
        <v>21</v>
      </c>
      <c r="E28" s="22">
        <v>482296.64</v>
      </c>
      <c r="F28" s="22">
        <v>482296.64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8"/>
    </row>
    <row r="29" spans="1:13" ht="29.25" customHeight="1" x14ac:dyDescent="0.25">
      <c r="A29" s="58"/>
      <c r="B29" s="60"/>
      <c r="C29" s="60"/>
      <c r="D29" s="31" t="s">
        <v>22</v>
      </c>
      <c r="E29" s="22">
        <v>14356067.359999999</v>
      </c>
      <c r="F29" s="22">
        <v>14356067.359999999</v>
      </c>
      <c r="G29" s="22">
        <v>1499600</v>
      </c>
      <c r="H29" s="22">
        <v>0</v>
      </c>
      <c r="I29" s="22">
        <v>19456533.850000001</v>
      </c>
      <c r="J29" s="22">
        <v>17484859.879999999</v>
      </c>
      <c r="K29" s="22">
        <v>20900000</v>
      </c>
      <c r="L29" s="22">
        <v>0</v>
      </c>
      <c r="M29" s="8"/>
    </row>
    <row r="30" spans="1:13" ht="29.25" customHeight="1" x14ac:dyDescent="0.25">
      <c r="A30" s="58"/>
      <c r="B30" s="60"/>
      <c r="C30" s="60"/>
      <c r="D30" s="31" t="s">
        <v>23</v>
      </c>
      <c r="E30" s="22">
        <v>62340736.409999996</v>
      </c>
      <c r="F30" s="22">
        <v>62339318.710000001</v>
      </c>
      <c r="G30" s="22">
        <v>35516711.240000002</v>
      </c>
      <c r="H30" s="22">
        <v>35516711.240000002</v>
      </c>
      <c r="I30" s="22">
        <v>80676519.260000005</v>
      </c>
      <c r="J30" s="22">
        <v>80604977.439999998</v>
      </c>
      <c r="K30" s="22">
        <v>62684509</v>
      </c>
      <c r="L30" s="22">
        <v>62684509</v>
      </c>
      <c r="M30" s="8"/>
    </row>
    <row r="31" spans="1:13" ht="29.25" customHeight="1" x14ac:dyDescent="0.25">
      <c r="A31" s="58"/>
      <c r="B31" s="60"/>
      <c r="C31" s="60"/>
      <c r="D31" s="31" t="s">
        <v>24</v>
      </c>
      <c r="E31" s="22">
        <v>758986.23999999999</v>
      </c>
      <c r="F31" s="22">
        <v>758986.23999999999</v>
      </c>
      <c r="G31" s="23">
        <v>10203675</v>
      </c>
      <c r="H31" s="23">
        <v>4375933.67</v>
      </c>
      <c r="I31" s="22">
        <v>10464600</v>
      </c>
      <c r="J31" s="22">
        <v>10464600</v>
      </c>
      <c r="K31" s="22">
        <v>302000</v>
      </c>
      <c r="L31" s="22">
        <v>302000</v>
      </c>
      <c r="M31" s="8"/>
    </row>
    <row r="32" spans="1:13" ht="33" customHeight="1" x14ac:dyDescent="0.25">
      <c r="A32" s="58"/>
      <c r="B32" s="60"/>
      <c r="C32" s="60"/>
      <c r="D32" s="19" t="s">
        <v>111</v>
      </c>
      <c r="E32" s="18">
        <v>0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8"/>
    </row>
    <row r="33" spans="1:13" ht="29.25" customHeight="1" x14ac:dyDescent="0.25">
      <c r="A33" s="49" t="s">
        <v>76</v>
      </c>
      <c r="B33" s="50" t="s">
        <v>32</v>
      </c>
      <c r="C33" s="50" t="s">
        <v>31</v>
      </c>
      <c r="D33" s="31" t="s">
        <v>19</v>
      </c>
      <c r="E33" s="8">
        <f>E35+E36+E37+E38</f>
        <v>1578646.7</v>
      </c>
      <c r="F33" s="8">
        <f t="shared" ref="F33:L33" si="8">F35+F36+F37+F38</f>
        <v>1552465.7</v>
      </c>
      <c r="G33" s="8">
        <f t="shared" si="8"/>
        <v>670710.64</v>
      </c>
      <c r="H33" s="8">
        <f t="shared" si="8"/>
        <v>669104.54</v>
      </c>
      <c r="I33" s="8">
        <f t="shared" si="8"/>
        <v>1656993.92</v>
      </c>
      <c r="J33" s="8">
        <f t="shared" si="8"/>
        <v>1653759.58</v>
      </c>
      <c r="K33" s="8">
        <f t="shared" si="8"/>
        <v>1643099</v>
      </c>
      <c r="L33" s="8">
        <f t="shared" si="8"/>
        <v>1643099</v>
      </c>
      <c r="M33" s="8"/>
    </row>
    <row r="34" spans="1:13" ht="29.25" customHeight="1" x14ac:dyDescent="0.25">
      <c r="A34" s="49"/>
      <c r="B34" s="50"/>
      <c r="C34" s="50"/>
      <c r="D34" s="31" t="s">
        <v>20</v>
      </c>
      <c r="E34" s="8"/>
      <c r="F34" s="8"/>
      <c r="G34" s="8"/>
      <c r="H34" s="8"/>
      <c r="I34" s="8"/>
      <c r="J34" s="8"/>
      <c r="K34" s="8"/>
      <c r="L34" s="8"/>
      <c r="M34" s="8"/>
    </row>
    <row r="35" spans="1:13" ht="29.25" customHeight="1" x14ac:dyDescent="0.25">
      <c r="A35" s="49"/>
      <c r="B35" s="50"/>
      <c r="C35" s="50"/>
      <c r="D35" s="31" t="s">
        <v>21</v>
      </c>
      <c r="E35" s="18">
        <v>0</v>
      </c>
      <c r="F35" s="18">
        <v>0</v>
      </c>
      <c r="G35" s="18">
        <v>0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8"/>
    </row>
    <row r="36" spans="1:13" ht="29.25" customHeight="1" x14ac:dyDescent="0.25">
      <c r="A36" s="49"/>
      <c r="B36" s="50"/>
      <c r="C36" s="50"/>
      <c r="D36" s="31" t="s">
        <v>22</v>
      </c>
      <c r="E36" s="22">
        <v>53566</v>
      </c>
      <c r="F36" s="22">
        <v>51940.13</v>
      </c>
      <c r="G36" s="22">
        <v>19000</v>
      </c>
      <c r="H36" s="22">
        <v>17393.900000000001</v>
      </c>
      <c r="I36" s="22">
        <v>46490</v>
      </c>
      <c r="J36" s="22">
        <v>46490</v>
      </c>
      <c r="K36" s="22">
        <v>45300</v>
      </c>
      <c r="L36" s="22">
        <v>45300</v>
      </c>
      <c r="M36" s="8"/>
    </row>
    <row r="37" spans="1:13" ht="29.25" customHeight="1" x14ac:dyDescent="0.25">
      <c r="A37" s="49"/>
      <c r="B37" s="50"/>
      <c r="C37" s="50"/>
      <c r="D37" s="31" t="s">
        <v>23</v>
      </c>
      <c r="E37" s="22">
        <v>1525080.7</v>
      </c>
      <c r="F37" s="22">
        <v>1500525.57</v>
      </c>
      <c r="G37" s="22">
        <v>651710.64</v>
      </c>
      <c r="H37" s="22">
        <v>651710.64</v>
      </c>
      <c r="I37" s="22">
        <v>1610503.92</v>
      </c>
      <c r="J37" s="22">
        <v>1607269.58</v>
      </c>
      <c r="K37" s="22">
        <v>1597799</v>
      </c>
      <c r="L37" s="22">
        <v>1597799</v>
      </c>
      <c r="M37" s="8"/>
    </row>
    <row r="38" spans="1:13" ht="29.25" customHeight="1" x14ac:dyDescent="0.25">
      <c r="A38" s="49"/>
      <c r="B38" s="50"/>
      <c r="C38" s="50"/>
      <c r="D38" s="31" t="s">
        <v>24</v>
      </c>
      <c r="E38" s="18">
        <v>0</v>
      </c>
      <c r="F38" s="18">
        <v>0</v>
      </c>
      <c r="G38" s="18">
        <v>0</v>
      </c>
      <c r="H38" s="18">
        <v>0</v>
      </c>
      <c r="I38" s="18">
        <v>0</v>
      </c>
      <c r="J38" s="18">
        <v>0</v>
      </c>
      <c r="K38" s="18">
        <v>0</v>
      </c>
      <c r="L38" s="18">
        <v>0</v>
      </c>
      <c r="M38" s="8"/>
    </row>
    <row r="39" spans="1:13" ht="29.25" customHeight="1" x14ac:dyDescent="0.25">
      <c r="A39" s="49" t="s">
        <v>77</v>
      </c>
      <c r="B39" s="50" t="s">
        <v>33</v>
      </c>
      <c r="C39" s="50" t="s">
        <v>34</v>
      </c>
      <c r="D39" s="31" t="s">
        <v>19</v>
      </c>
      <c r="E39" s="8">
        <f>E41+E42+E43+E44</f>
        <v>8993561.9299999997</v>
      </c>
      <c r="F39" s="8">
        <f t="shared" ref="F39:L39" si="9">F41+F42+F43+F44</f>
        <v>8906193.9500000011</v>
      </c>
      <c r="G39" s="8">
        <f t="shared" si="9"/>
        <v>3962806.84</v>
      </c>
      <c r="H39" s="8">
        <f t="shared" si="9"/>
        <v>3962806.84</v>
      </c>
      <c r="I39" s="8">
        <f t="shared" si="9"/>
        <v>10179959.689999999</v>
      </c>
      <c r="J39" s="8">
        <f t="shared" si="9"/>
        <v>10125110.710000001</v>
      </c>
      <c r="K39" s="8">
        <f t="shared" si="9"/>
        <v>9626607</v>
      </c>
      <c r="L39" s="8">
        <f t="shared" si="9"/>
        <v>9626607</v>
      </c>
      <c r="M39" s="8"/>
    </row>
    <row r="40" spans="1:13" ht="29.25" customHeight="1" x14ac:dyDescent="0.25">
      <c r="A40" s="49"/>
      <c r="B40" s="50"/>
      <c r="C40" s="50"/>
      <c r="D40" s="31" t="s">
        <v>20</v>
      </c>
      <c r="E40" s="8"/>
      <c r="F40" s="8"/>
      <c r="G40" s="8"/>
      <c r="H40" s="8"/>
      <c r="I40" s="8"/>
      <c r="J40" s="8"/>
      <c r="K40" s="8"/>
      <c r="L40" s="8"/>
      <c r="M40" s="8"/>
    </row>
    <row r="41" spans="1:13" ht="29.25" customHeight="1" x14ac:dyDescent="0.25">
      <c r="A41" s="49"/>
      <c r="B41" s="50"/>
      <c r="C41" s="50"/>
      <c r="D41" s="31" t="s">
        <v>21</v>
      </c>
      <c r="E41" s="18">
        <v>0</v>
      </c>
      <c r="F41" s="18">
        <v>0</v>
      </c>
      <c r="G41" s="18">
        <v>0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8"/>
    </row>
    <row r="42" spans="1:13" ht="29.25" customHeight="1" x14ac:dyDescent="0.25">
      <c r="A42" s="49"/>
      <c r="B42" s="50"/>
      <c r="C42" s="50"/>
      <c r="D42" s="31" t="s">
        <v>22</v>
      </c>
      <c r="E42" s="22">
        <v>138920</v>
      </c>
      <c r="F42" s="22">
        <v>92133.3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8"/>
    </row>
    <row r="43" spans="1:13" ht="29.25" customHeight="1" x14ac:dyDescent="0.25">
      <c r="A43" s="49"/>
      <c r="B43" s="50"/>
      <c r="C43" s="50"/>
      <c r="D43" s="31" t="s">
        <v>26</v>
      </c>
      <c r="E43" s="22">
        <v>8854641.9299999997</v>
      </c>
      <c r="F43" s="22">
        <v>8814060.6500000004</v>
      </c>
      <c r="G43" s="22">
        <v>3962806.84</v>
      </c>
      <c r="H43" s="22">
        <v>3962806.84</v>
      </c>
      <c r="I43" s="22">
        <v>10179959.689999999</v>
      </c>
      <c r="J43" s="22">
        <v>10125110.710000001</v>
      </c>
      <c r="K43" s="22">
        <v>9626607</v>
      </c>
      <c r="L43" s="22">
        <v>9626607</v>
      </c>
      <c r="M43" s="8"/>
    </row>
    <row r="44" spans="1:13" ht="29.25" customHeight="1" x14ac:dyDescent="0.25">
      <c r="A44" s="49"/>
      <c r="B44" s="50"/>
      <c r="C44" s="50"/>
      <c r="D44" s="31" t="s">
        <v>24</v>
      </c>
      <c r="E44" s="18">
        <v>0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8"/>
    </row>
    <row r="45" spans="1:13" ht="29.25" customHeight="1" x14ac:dyDescent="0.25">
      <c r="A45" s="51" t="s">
        <v>78</v>
      </c>
      <c r="B45" s="52" t="s">
        <v>36</v>
      </c>
      <c r="C45" s="52" t="s">
        <v>35</v>
      </c>
      <c r="D45" s="29" t="s">
        <v>19</v>
      </c>
      <c r="E45" s="10">
        <f>E47+E48+E49+E50</f>
        <v>5068991</v>
      </c>
      <c r="F45" s="10">
        <f t="shared" ref="F45:L45" si="10">F47+F48+F49+F50</f>
        <v>4925669.1399999997</v>
      </c>
      <c r="G45" s="10">
        <f t="shared" si="10"/>
        <v>2717210</v>
      </c>
      <c r="H45" s="10">
        <f t="shared" si="10"/>
        <v>2015478.91</v>
      </c>
      <c r="I45" s="10">
        <f t="shared" si="10"/>
        <v>5435075</v>
      </c>
      <c r="J45" s="10">
        <f t="shared" si="10"/>
        <v>5336913.84</v>
      </c>
      <c r="K45" s="10">
        <f t="shared" si="10"/>
        <v>5283600</v>
      </c>
      <c r="L45" s="10">
        <f t="shared" si="10"/>
        <v>5283600</v>
      </c>
      <c r="M45" s="10"/>
    </row>
    <row r="46" spans="1:13" ht="29.25" customHeight="1" x14ac:dyDescent="0.25">
      <c r="A46" s="51"/>
      <c r="B46" s="52"/>
      <c r="C46" s="52"/>
      <c r="D46" s="29" t="s">
        <v>20</v>
      </c>
      <c r="E46" s="10"/>
      <c r="F46" s="10"/>
      <c r="G46" s="10"/>
      <c r="H46" s="10"/>
      <c r="I46" s="10"/>
      <c r="J46" s="10"/>
      <c r="K46" s="10"/>
      <c r="L46" s="10"/>
      <c r="M46" s="10"/>
    </row>
    <row r="47" spans="1:13" ht="29.25" customHeight="1" x14ac:dyDescent="0.25">
      <c r="A47" s="51"/>
      <c r="B47" s="52"/>
      <c r="C47" s="52"/>
      <c r="D47" s="29" t="s">
        <v>21</v>
      </c>
      <c r="E47" s="10">
        <f t="shared" ref="E47:L49" si="11">E53+E59</f>
        <v>0</v>
      </c>
      <c r="F47" s="10">
        <f t="shared" si="11"/>
        <v>0</v>
      </c>
      <c r="G47" s="10">
        <f t="shared" si="11"/>
        <v>0</v>
      </c>
      <c r="H47" s="10">
        <f t="shared" si="11"/>
        <v>0</v>
      </c>
      <c r="I47" s="10">
        <f t="shared" si="11"/>
        <v>0</v>
      </c>
      <c r="J47" s="10">
        <f t="shared" si="11"/>
        <v>0</v>
      </c>
      <c r="K47" s="10">
        <f t="shared" si="11"/>
        <v>0</v>
      </c>
      <c r="L47" s="10">
        <f t="shared" si="11"/>
        <v>0</v>
      </c>
      <c r="M47" s="10"/>
    </row>
    <row r="48" spans="1:13" ht="29.25" customHeight="1" x14ac:dyDescent="0.25">
      <c r="A48" s="51"/>
      <c r="B48" s="52"/>
      <c r="C48" s="52"/>
      <c r="D48" s="29" t="s">
        <v>22</v>
      </c>
      <c r="E48" s="10">
        <f t="shared" si="11"/>
        <v>5068991</v>
      </c>
      <c r="F48" s="10">
        <f t="shared" si="11"/>
        <v>4925669.1399999997</v>
      </c>
      <c r="G48" s="10">
        <f t="shared" si="11"/>
        <v>2717210</v>
      </c>
      <c r="H48" s="10">
        <f t="shared" si="11"/>
        <v>2015478.91</v>
      </c>
      <c r="I48" s="10">
        <f t="shared" si="11"/>
        <v>5435075</v>
      </c>
      <c r="J48" s="10">
        <f t="shared" si="11"/>
        <v>5336913.84</v>
      </c>
      <c r="K48" s="10">
        <f t="shared" si="11"/>
        <v>5283600</v>
      </c>
      <c r="L48" s="10">
        <f t="shared" si="11"/>
        <v>5283600</v>
      </c>
      <c r="M48" s="10"/>
    </row>
    <row r="49" spans="1:13" ht="29.25" customHeight="1" x14ac:dyDescent="0.25">
      <c r="A49" s="51"/>
      <c r="B49" s="52"/>
      <c r="C49" s="52"/>
      <c r="D49" s="29" t="s">
        <v>26</v>
      </c>
      <c r="E49" s="10">
        <f t="shared" si="11"/>
        <v>0</v>
      </c>
      <c r="F49" s="10">
        <f t="shared" si="11"/>
        <v>0</v>
      </c>
      <c r="G49" s="10">
        <f t="shared" si="11"/>
        <v>0</v>
      </c>
      <c r="H49" s="10">
        <f t="shared" si="11"/>
        <v>0</v>
      </c>
      <c r="I49" s="10">
        <f t="shared" si="11"/>
        <v>0</v>
      </c>
      <c r="J49" s="10">
        <f t="shared" si="11"/>
        <v>0</v>
      </c>
      <c r="K49" s="10">
        <f t="shared" si="11"/>
        <v>0</v>
      </c>
      <c r="L49" s="10">
        <f t="shared" si="11"/>
        <v>0</v>
      </c>
      <c r="M49" s="10"/>
    </row>
    <row r="50" spans="1:13" ht="29.25" customHeight="1" x14ac:dyDescent="0.25">
      <c r="A50" s="51"/>
      <c r="B50" s="52"/>
      <c r="C50" s="52"/>
      <c r="D50" s="29" t="s">
        <v>24</v>
      </c>
      <c r="E50" s="10">
        <f>E56+E62</f>
        <v>0</v>
      </c>
      <c r="F50" s="10">
        <f t="shared" ref="F50:L50" si="12">F56+F62</f>
        <v>0</v>
      </c>
      <c r="G50" s="10">
        <f t="shared" si="12"/>
        <v>0</v>
      </c>
      <c r="H50" s="10">
        <f t="shared" si="12"/>
        <v>0</v>
      </c>
      <c r="I50" s="10">
        <f t="shared" si="12"/>
        <v>0</v>
      </c>
      <c r="J50" s="10">
        <f t="shared" si="12"/>
        <v>0</v>
      </c>
      <c r="K50" s="10">
        <f t="shared" si="12"/>
        <v>0</v>
      </c>
      <c r="L50" s="10">
        <f t="shared" si="12"/>
        <v>0</v>
      </c>
      <c r="M50" s="10"/>
    </row>
    <row r="51" spans="1:13" ht="29.25" customHeight="1" x14ac:dyDescent="0.25">
      <c r="A51" s="58" t="s">
        <v>79</v>
      </c>
      <c r="B51" s="59" t="s">
        <v>25</v>
      </c>
      <c r="C51" s="59" t="s">
        <v>38</v>
      </c>
      <c r="D51" s="30" t="s">
        <v>19</v>
      </c>
      <c r="E51" s="20">
        <f>E53+E54+E55+E56</f>
        <v>0</v>
      </c>
      <c r="F51" s="20">
        <f t="shared" ref="F51:L51" si="13">F53+F54+F55+F56</f>
        <v>0</v>
      </c>
      <c r="G51" s="20">
        <f t="shared" si="13"/>
        <v>0</v>
      </c>
      <c r="H51" s="20">
        <f t="shared" si="13"/>
        <v>0</v>
      </c>
      <c r="I51" s="8">
        <f t="shared" si="13"/>
        <v>0</v>
      </c>
      <c r="J51" s="8">
        <f t="shared" si="13"/>
        <v>0</v>
      </c>
      <c r="K51" s="8">
        <f t="shared" si="13"/>
        <v>0</v>
      </c>
      <c r="L51" s="8">
        <f t="shared" si="13"/>
        <v>0</v>
      </c>
      <c r="M51" s="8"/>
    </row>
    <row r="52" spans="1:13" ht="29.25" customHeight="1" x14ac:dyDescent="0.25">
      <c r="A52" s="58"/>
      <c r="B52" s="59"/>
      <c r="C52" s="59"/>
      <c r="D52" s="30" t="s">
        <v>20</v>
      </c>
      <c r="E52" s="20"/>
      <c r="F52" s="20"/>
      <c r="G52" s="20"/>
      <c r="H52" s="20"/>
      <c r="I52" s="8"/>
      <c r="J52" s="8"/>
      <c r="K52" s="8"/>
      <c r="L52" s="8"/>
      <c r="M52" s="8"/>
    </row>
    <row r="53" spans="1:13" ht="29.25" customHeight="1" x14ac:dyDescent="0.25">
      <c r="A53" s="58"/>
      <c r="B53" s="59"/>
      <c r="C53" s="59"/>
      <c r="D53" s="30" t="s">
        <v>21</v>
      </c>
      <c r="E53" s="18">
        <v>0</v>
      </c>
      <c r="F53" s="18">
        <v>0</v>
      </c>
      <c r="G53" s="18">
        <v>0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  <c r="M53" s="8"/>
    </row>
    <row r="54" spans="1:13" ht="29.25" customHeight="1" x14ac:dyDescent="0.25">
      <c r="A54" s="58"/>
      <c r="B54" s="59"/>
      <c r="C54" s="59"/>
      <c r="D54" s="30" t="s">
        <v>22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8"/>
    </row>
    <row r="55" spans="1:13" ht="29.25" customHeight="1" x14ac:dyDescent="0.25">
      <c r="A55" s="58"/>
      <c r="B55" s="59"/>
      <c r="C55" s="59"/>
      <c r="D55" s="30" t="s">
        <v>26</v>
      </c>
      <c r="E55" s="18">
        <v>0</v>
      </c>
      <c r="F55" s="18">
        <v>0</v>
      </c>
      <c r="G55" s="18">
        <v>0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  <c r="M55" s="8"/>
    </row>
    <row r="56" spans="1:13" ht="29.25" customHeight="1" x14ac:dyDescent="0.25">
      <c r="A56" s="58"/>
      <c r="B56" s="59"/>
      <c r="C56" s="59"/>
      <c r="D56" s="30" t="s">
        <v>24</v>
      </c>
      <c r="E56" s="18">
        <v>0</v>
      </c>
      <c r="F56" s="18">
        <v>0</v>
      </c>
      <c r="G56" s="18">
        <v>0</v>
      </c>
      <c r="H56" s="18">
        <v>0</v>
      </c>
      <c r="I56" s="18">
        <v>0</v>
      </c>
      <c r="J56" s="18">
        <v>0</v>
      </c>
      <c r="K56" s="18">
        <v>0</v>
      </c>
      <c r="L56" s="18">
        <v>0</v>
      </c>
      <c r="M56" s="8"/>
    </row>
    <row r="57" spans="1:13" ht="29.25" customHeight="1" x14ac:dyDescent="0.25">
      <c r="A57" s="49" t="s">
        <v>80</v>
      </c>
      <c r="B57" s="50" t="s">
        <v>30</v>
      </c>
      <c r="C57" s="50" t="s">
        <v>34</v>
      </c>
      <c r="D57" s="31" t="s">
        <v>19</v>
      </c>
      <c r="E57" s="8">
        <f>E59+E60+E61+E62</f>
        <v>5068991</v>
      </c>
      <c r="F57" s="8">
        <f t="shared" ref="F57:L57" si="14">F59+F60+F61+F62</f>
        <v>4925669.1399999997</v>
      </c>
      <c r="G57" s="8">
        <f t="shared" si="14"/>
        <v>2717210</v>
      </c>
      <c r="H57" s="9">
        <f>H59+H60+H61+H62</f>
        <v>2015478.91</v>
      </c>
      <c r="I57" s="8">
        <f t="shared" si="14"/>
        <v>5435075</v>
      </c>
      <c r="J57" s="8">
        <f t="shared" si="14"/>
        <v>5336913.84</v>
      </c>
      <c r="K57" s="8">
        <f t="shared" si="14"/>
        <v>5283600</v>
      </c>
      <c r="L57" s="8">
        <f t="shared" si="14"/>
        <v>5283600</v>
      </c>
      <c r="M57" s="8"/>
    </row>
    <row r="58" spans="1:13" ht="29.25" customHeight="1" x14ac:dyDescent="0.25">
      <c r="A58" s="49"/>
      <c r="B58" s="50"/>
      <c r="C58" s="50"/>
      <c r="D58" s="31" t="s">
        <v>20</v>
      </c>
      <c r="E58" s="8"/>
      <c r="F58" s="8"/>
      <c r="G58" s="8"/>
      <c r="H58" s="9"/>
      <c r="I58" s="8"/>
      <c r="J58" s="8"/>
      <c r="K58" s="8"/>
      <c r="L58" s="8"/>
      <c r="M58" s="8"/>
    </row>
    <row r="59" spans="1:13" ht="29.25" customHeight="1" x14ac:dyDescent="0.25">
      <c r="A59" s="49"/>
      <c r="B59" s="50"/>
      <c r="C59" s="50"/>
      <c r="D59" s="31" t="s">
        <v>21</v>
      </c>
      <c r="E59" s="18">
        <v>0</v>
      </c>
      <c r="F59" s="18">
        <v>0</v>
      </c>
      <c r="G59" s="18">
        <v>0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  <c r="M59" s="8"/>
    </row>
    <row r="60" spans="1:13" ht="29.25" customHeight="1" x14ac:dyDescent="0.25">
      <c r="A60" s="49"/>
      <c r="B60" s="50"/>
      <c r="C60" s="50"/>
      <c r="D60" s="31" t="s">
        <v>22</v>
      </c>
      <c r="E60" s="24">
        <v>5068991</v>
      </c>
      <c r="F60" s="24">
        <v>4925669.1399999997</v>
      </c>
      <c r="G60" s="24">
        <v>2717210</v>
      </c>
      <c r="H60" s="24">
        <v>2015478.91</v>
      </c>
      <c r="I60" s="24">
        <v>5435075</v>
      </c>
      <c r="J60" s="24">
        <v>5336913.84</v>
      </c>
      <c r="K60" s="24">
        <v>5283600</v>
      </c>
      <c r="L60" s="24">
        <v>5283600</v>
      </c>
      <c r="M60" s="8"/>
    </row>
    <row r="61" spans="1:13" ht="29.25" customHeight="1" x14ac:dyDescent="0.25">
      <c r="A61" s="49"/>
      <c r="B61" s="50"/>
      <c r="C61" s="50"/>
      <c r="D61" s="31" t="s">
        <v>26</v>
      </c>
      <c r="E61" s="18">
        <v>0</v>
      </c>
      <c r="F61" s="18">
        <v>0</v>
      </c>
      <c r="G61" s="18">
        <v>0</v>
      </c>
      <c r="H61" s="18">
        <v>0</v>
      </c>
      <c r="I61" s="18">
        <v>0</v>
      </c>
      <c r="J61" s="18">
        <v>0</v>
      </c>
      <c r="K61" s="18">
        <v>0</v>
      </c>
      <c r="L61" s="18">
        <v>0</v>
      </c>
      <c r="M61" s="8"/>
    </row>
    <row r="62" spans="1:13" ht="29.25" customHeight="1" x14ac:dyDescent="0.25">
      <c r="A62" s="49"/>
      <c r="B62" s="50"/>
      <c r="C62" s="50"/>
      <c r="D62" s="31" t="s">
        <v>24</v>
      </c>
      <c r="E62" s="18">
        <v>0</v>
      </c>
      <c r="F62" s="18">
        <v>0</v>
      </c>
      <c r="G62" s="18">
        <v>0</v>
      </c>
      <c r="H62" s="18">
        <v>0</v>
      </c>
      <c r="I62" s="18">
        <v>0</v>
      </c>
      <c r="J62" s="18">
        <v>0</v>
      </c>
      <c r="K62" s="18">
        <v>0</v>
      </c>
      <c r="L62" s="18">
        <v>0</v>
      </c>
      <c r="M62" s="8"/>
    </row>
    <row r="63" spans="1:13" ht="29.25" customHeight="1" x14ac:dyDescent="0.25">
      <c r="A63" s="51" t="s">
        <v>81</v>
      </c>
      <c r="B63" s="52" t="s">
        <v>39</v>
      </c>
      <c r="C63" s="52" t="s">
        <v>40</v>
      </c>
      <c r="D63" s="29" t="s">
        <v>19</v>
      </c>
      <c r="E63" s="10">
        <f>E65+E66+E67+E68</f>
        <v>636426065.38</v>
      </c>
      <c r="F63" s="10">
        <f t="shared" ref="F63:L63" si="15">F65+F66+F67+F68</f>
        <v>633310234.01000011</v>
      </c>
      <c r="G63" s="10">
        <f t="shared" si="15"/>
        <v>343348642.40999997</v>
      </c>
      <c r="H63" s="10">
        <f t="shared" si="15"/>
        <v>326935623.28000003</v>
      </c>
      <c r="I63" s="10">
        <f t="shared" si="15"/>
        <v>690878297.45000005</v>
      </c>
      <c r="J63" s="10">
        <f t="shared" si="15"/>
        <v>688488538.65999997</v>
      </c>
      <c r="K63" s="10">
        <f t="shared" si="15"/>
        <v>656211743.24000001</v>
      </c>
      <c r="L63" s="10">
        <f t="shared" si="15"/>
        <v>653616443.24000001</v>
      </c>
      <c r="M63" s="10"/>
    </row>
    <row r="64" spans="1:13" ht="29.25" customHeight="1" x14ac:dyDescent="0.25">
      <c r="A64" s="51"/>
      <c r="B64" s="52"/>
      <c r="C64" s="52"/>
      <c r="D64" s="29" t="s">
        <v>20</v>
      </c>
      <c r="E64" s="10"/>
      <c r="F64" s="10"/>
      <c r="G64" s="10"/>
      <c r="H64" s="10"/>
      <c r="I64" s="10"/>
      <c r="J64" s="10"/>
      <c r="K64" s="10"/>
      <c r="L64" s="10"/>
      <c r="M64" s="10"/>
    </row>
    <row r="65" spans="1:13" ht="29.25" customHeight="1" x14ac:dyDescent="0.25">
      <c r="A65" s="51"/>
      <c r="B65" s="52"/>
      <c r="C65" s="52"/>
      <c r="D65" s="29" t="s">
        <v>21</v>
      </c>
      <c r="E65" s="10">
        <f>E71+E77+E83+E89</f>
        <v>27161409.420000002</v>
      </c>
      <c r="F65" s="10">
        <f t="shared" ref="F65:L65" si="16">F71+F77+F83+F89</f>
        <v>27070235.420000002</v>
      </c>
      <c r="G65" s="10">
        <f t="shared" si="16"/>
        <v>12579909.33</v>
      </c>
      <c r="H65" s="10">
        <f t="shared" si="16"/>
        <v>12579909.33</v>
      </c>
      <c r="I65" s="10">
        <f t="shared" si="16"/>
        <v>23920904.739999998</v>
      </c>
      <c r="J65" s="10">
        <f t="shared" si="16"/>
        <v>23920904.739999998</v>
      </c>
      <c r="K65" s="10">
        <f t="shared" si="16"/>
        <v>33927300.729999997</v>
      </c>
      <c r="L65" s="10">
        <f t="shared" si="16"/>
        <v>31309697.91</v>
      </c>
      <c r="M65" s="10"/>
    </row>
    <row r="66" spans="1:13" ht="29.25" customHeight="1" x14ac:dyDescent="0.25">
      <c r="A66" s="51"/>
      <c r="B66" s="52"/>
      <c r="C66" s="52"/>
      <c r="D66" s="29" t="s">
        <v>22</v>
      </c>
      <c r="E66" s="10">
        <f t="shared" ref="E66:L67" si="17">E72+E78+E84+E90</f>
        <v>375331500.95999998</v>
      </c>
      <c r="F66" s="10">
        <f t="shared" si="17"/>
        <v>373838922.70999998</v>
      </c>
      <c r="G66" s="10">
        <f t="shared" si="17"/>
        <v>202386508.58999997</v>
      </c>
      <c r="H66" s="10">
        <f t="shared" si="17"/>
        <v>202151464.31999999</v>
      </c>
      <c r="I66" s="10">
        <f t="shared" si="17"/>
        <v>399761056.41000003</v>
      </c>
      <c r="J66" s="10">
        <f t="shared" si="17"/>
        <v>399261141.37</v>
      </c>
      <c r="K66" s="10">
        <f t="shared" si="17"/>
        <v>370475109.26999998</v>
      </c>
      <c r="L66" s="10">
        <f t="shared" si="17"/>
        <v>370497412.08999997</v>
      </c>
      <c r="M66" s="10"/>
    </row>
    <row r="67" spans="1:13" ht="29.25" customHeight="1" x14ac:dyDescent="0.25">
      <c r="A67" s="51"/>
      <c r="B67" s="52"/>
      <c r="C67" s="52"/>
      <c r="D67" s="29" t="s">
        <v>26</v>
      </c>
      <c r="E67" s="10">
        <f t="shared" si="17"/>
        <v>207625510.03</v>
      </c>
      <c r="F67" s="10">
        <f t="shared" si="17"/>
        <v>207120248.29000002</v>
      </c>
      <c r="G67" s="10">
        <f t="shared" si="17"/>
        <v>108767931.79000001</v>
      </c>
      <c r="H67" s="10">
        <f t="shared" si="17"/>
        <v>108760850.08000001</v>
      </c>
      <c r="I67" s="10">
        <f t="shared" si="17"/>
        <v>236420522.46000001</v>
      </c>
      <c r="J67" s="10">
        <f t="shared" si="17"/>
        <v>236381658.17000002</v>
      </c>
      <c r="K67" s="10">
        <f t="shared" si="17"/>
        <v>221060169</v>
      </c>
      <c r="L67" s="10">
        <f t="shared" si="17"/>
        <v>221060169</v>
      </c>
      <c r="M67" s="10"/>
    </row>
    <row r="68" spans="1:13" ht="29.25" customHeight="1" x14ac:dyDescent="0.25">
      <c r="A68" s="51"/>
      <c r="B68" s="52"/>
      <c r="C68" s="52"/>
      <c r="D68" s="29" t="s">
        <v>24</v>
      </c>
      <c r="E68" s="10">
        <f t="shared" ref="E68:L68" si="18">E74+E80+E86+E92</f>
        <v>26307644.969999999</v>
      </c>
      <c r="F68" s="10">
        <f t="shared" si="18"/>
        <v>25280827.59</v>
      </c>
      <c r="G68" s="10">
        <f t="shared" si="18"/>
        <v>19614292.699999999</v>
      </c>
      <c r="H68" s="10">
        <f t="shared" si="18"/>
        <v>3443399.55</v>
      </c>
      <c r="I68" s="10">
        <f t="shared" si="18"/>
        <v>30775813.840000004</v>
      </c>
      <c r="J68" s="10">
        <f t="shared" si="18"/>
        <v>28924834.380000003</v>
      </c>
      <c r="K68" s="10">
        <f t="shared" si="18"/>
        <v>30749164.240000002</v>
      </c>
      <c r="L68" s="10">
        <f t="shared" si="18"/>
        <v>30749164.240000002</v>
      </c>
      <c r="M68" s="10"/>
    </row>
    <row r="69" spans="1:13" ht="29.25" customHeight="1" x14ac:dyDescent="0.25">
      <c r="A69" s="49" t="s">
        <v>82</v>
      </c>
      <c r="B69" s="50" t="s">
        <v>25</v>
      </c>
      <c r="C69" s="50" t="s">
        <v>41</v>
      </c>
      <c r="D69" s="31" t="s">
        <v>19</v>
      </c>
      <c r="E69" s="8">
        <f>E71+E72+E73+E74</f>
        <v>573632908.96000004</v>
      </c>
      <c r="F69" s="8">
        <f t="shared" ref="F69:L69" si="19">F71+F72+F73+F74</f>
        <v>571066080.93000007</v>
      </c>
      <c r="G69" s="8">
        <f t="shared" si="19"/>
        <v>306817537.61000001</v>
      </c>
      <c r="H69" s="8">
        <f t="shared" si="19"/>
        <v>303820295.96999997</v>
      </c>
      <c r="I69" s="8">
        <f t="shared" si="19"/>
        <v>624892201.2299999</v>
      </c>
      <c r="J69" s="8">
        <f t="shared" si="19"/>
        <v>622822686.61000001</v>
      </c>
      <c r="K69" s="8">
        <f t="shared" si="19"/>
        <v>592870563.91999996</v>
      </c>
      <c r="L69" s="8">
        <f t="shared" si="19"/>
        <v>590275263.91999996</v>
      </c>
      <c r="M69" s="8"/>
    </row>
    <row r="70" spans="1:13" ht="29.25" customHeight="1" x14ac:dyDescent="0.25">
      <c r="A70" s="49"/>
      <c r="B70" s="50"/>
      <c r="C70" s="50"/>
      <c r="D70" s="31" t="s">
        <v>20</v>
      </c>
      <c r="E70" s="8"/>
      <c r="F70" s="8"/>
      <c r="G70" s="8"/>
      <c r="H70" s="8"/>
      <c r="I70" s="8"/>
      <c r="J70" s="8"/>
      <c r="K70" s="8"/>
      <c r="L70" s="8"/>
      <c r="M70" s="8"/>
    </row>
    <row r="71" spans="1:13" ht="29.25" customHeight="1" x14ac:dyDescent="0.25">
      <c r="A71" s="49"/>
      <c r="B71" s="50"/>
      <c r="C71" s="50"/>
      <c r="D71" s="31" t="s">
        <v>21</v>
      </c>
      <c r="E71" s="22">
        <v>27161409.420000002</v>
      </c>
      <c r="F71" s="22">
        <v>27070235.420000002</v>
      </c>
      <c r="G71" s="25">
        <v>12579909.33</v>
      </c>
      <c r="H71" s="25">
        <v>12579909.33</v>
      </c>
      <c r="I71" s="22">
        <v>23920904.739999998</v>
      </c>
      <c r="J71" s="22">
        <v>23920904.739999998</v>
      </c>
      <c r="K71" s="25">
        <v>33927300.729999997</v>
      </c>
      <c r="L71" s="25">
        <v>31309697.91</v>
      </c>
      <c r="M71" s="8"/>
    </row>
    <row r="72" spans="1:13" ht="29.25" customHeight="1" x14ac:dyDescent="0.25">
      <c r="A72" s="49"/>
      <c r="B72" s="50"/>
      <c r="C72" s="50"/>
      <c r="D72" s="31" t="s">
        <v>22</v>
      </c>
      <c r="E72" s="22">
        <v>358510304.07999998</v>
      </c>
      <c r="F72" s="22">
        <v>357574264.89999998</v>
      </c>
      <c r="G72" s="25">
        <v>194270705.66999999</v>
      </c>
      <c r="H72" s="25">
        <v>194187268.81999999</v>
      </c>
      <c r="I72" s="22">
        <v>385966065.25</v>
      </c>
      <c r="J72" s="22">
        <v>385747530.08999997</v>
      </c>
      <c r="K72" s="25">
        <v>358693609.26999998</v>
      </c>
      <c r="L72" s="25">
        <v>358715912.08999997</v>
      </c>
      <c r="M72" s="8"/>
    </row>
    <row r="73" spans="1:13" ht="29.25" customHeight="1" x14ac:dyDescent="0.25">
      <c r="A73" s="49"/>
      <c r="B73" s="50"/>
      <c r="C73" s="50"/>
      <c r="D73" s="31" t="s">
        <v>26</v>
      </c>
      <c r="E73" s="22">
        <v>177692099.74000001</v>
      </c>
      <c r="F73" s="22">
        <v>177239969.27000001</v>
      </c>
      <c r="G73" s="25">
        <v>95647282.170000002</v>
      </c>
      <c r="H73" s="25">
        <v>95647282.170000002</v>
      </c>
      <c r="I73" s="22">
        <v>203585646.31999999</v>
      </c>
      <c r="J73" s="22">
        <v>203585646.31999999</v>
      </c>
      <c r="K73" s="25">
        <v>188830069</v>
      </c>
      <c r="L73" s="25">
        <v>188830069</v>
      </c>
      <c r="M73" s="8"/>
    </row>
    <row r="74" spans="1:13" ht="29.25" customHeight="1" x14ac:dyDescent="0.25">
      <c r="A74" s="49"/>
      <c r="B74" s="50"/>
      <c r="C74" s="50"/>
      <c r="D74" s="31" t="s">
        <v>24</v>
      </c>
      <c r="E74" s="22">
        <v>10269095.720000001</v>
      </c>
      <c r="F74" s="22">
        <v>9181611.3399999999</v>
      </c>
      <c r="G74" s="44">
        <f>4334640.44-15000</f>
        <v>4319640.4400000004</v>
      </c>
      <c r="H74" s="44">
        <f>1420835.65-15000</f>
        <v>1405835.65</v>
      </c>
      <c r="I74" s="44">
        <v>11419584.92</v>
      </c>
      <c r="J74" s="22">
        <v>9568605.4600000009</v>
      </c>
      <c r="K74" s="22">
        <v>11419584.92</v>
      </c>
      <c r="L74" s="22">
        <v>11419584.92</v>
      </c>
      <c r="M74" s="8"/>
    </row>
    <row r="75" spans="1:13" ht="29.25" customHeight="1" x14ac:dyDescent="0.25">
      <c r="A75" s="49" t="s">
        <v>83</v>
      </c>
      <c r="B75" s="50" t="s">
        <v>30</v>
      </c>
      <c r="C75" s="50" t="s">
        <v>42</v>
      </c>
      <c r="D75" s="31" t="s">
        <v>19</v>
      </c>
      <c r="E75" s="8">
        <f>E77+E78+E79+E80</f>
        <v>33275069.25</v>
      </c>
      <c r="F75" s="8">
        <f t="shared" ref="F75:L75" si="20">F77+F78+F79+F80</f>
        <v>33295296.300000001</v>
      </c>
      <c r="G75" s="8">
        <f t="shared" si="20"/>
        <v>23729124.77</v>
      </c>
      <c r="H75" s="8">
        <f t="shared" si="20"/>
        <v>10472036.41</v>
      </c>
      <c r="I75" s="8">
        <f t="shared" si="20"/>
        <v>36752184</v>
      </c>
      <c r="J75" s="8">
        <f t="shared" si="20"/>
        <v>36654491.299999997</v>
      </c>
      <c r="K75" s="8">
        <f t="shared" si="20"/>
        <v>35349179.32</v>
      </c>
      <c r="L75" s="8">
        <f t="shared" si="20"/>
        <v>35349179.32</v>
      </c>
      <c r="M75" s="8"/>
    </row>
    <row r="76" spans="1:13" ht="29.25" customHeight="1" x14ac:dyDescent="0.25">
      <c r="A76" s="49"/>
      <c r="B76" s="50"/>
      <c r="C76" s="50"/>
      <c r="D76" s="31" t="s">
        <v>20</v>
      </c>
      <c r="E76" s="8"/>
      <c r="F76" s="8"/>
      <c r="G76" s="8"/>
      <c r="H76" s="8"/>
      <c r="I76" s="8"/>
      <c r="J76" s="8"/>
      <c r="K76" s="8"/>
      <c r="L76" s="8"/>
      <c r="M76" s="8"/>
    </row>
    <row r="77" spans="1:13" ht="29.25" customHeight="1" x14ac:dyDescent="0.25">
      <c r="A77" s="49"/>
      <c r="B77" s="50"/>
      <c r="C77" s="50"/>
      <c r="D77" s="31" t="s">
        <v>21</v>
      </c>
      <c r="E77" s="18">
        <v>0</v>
      </c>
      <c r="F77" s="18">
        <v>0</v>
      </c>
      <c r="G77" s="18">
        <v>0</v>
      </c>
      <c r="H77" s="18">
        <v>0</v>
      </c>
      <c r="I77" s="18">
        <v>0</v>
      </c>
      <c r="J77" s="18">
        <v>0</v>
      </c>
      <c r="K77" s="18">
        <v>0</v>
      </c>
      <c r="L77" s="18">
        <v>0</v>
      </c>
      <c r="M77" s="8"/>
    </row>
    <row r="78" spans="1:13" ht="29.25" customHeight="1" x14ac:dyDescent="0.25">
      <c r="A78" s="49"/>
      <c r="B78" s="50"/>
      <c r="C78" s="50"/>
      <c r="D78" s="31" t="s">
        <v>22</v>
      </c>
      <c r="E78" s="22">
        <v>7046058</v>
      </c>
      <c r="F78" s="22">
        <v>7005618.0499999998</v>
      </c>
      <c r="G78" s="25">
        <v>4296284</v>
      </c>
      <c r="H78" s="25">
        <v>4296284</v>
      </c>
      <c r="I78" s="22">
        <v>6920200</v>
      </c>
      <c r="J78" s="22">
        <v>6822507.2999999998</v>
      </c>
      <c r="K78" s="25">
        <v>5948600</v>
      </c>
      <c r="L78" s="25">
        <v>5948600</v>
      </c>
      <c r="M78" s="8"/>
    </row>
    <row r="79" spans="1:13" ht="29.25" customHeight="1" x14ac:dyDescent="0.25">
      <c r="A79" s="49"/>
      <c r="B79" s="50"/>
      <c r="C79" s="50"/>
      <c r="D79" s="31" t="s">
        <v>26</v>
      </c>
      <c r="E79" s="22">
        <v>10190462</v>
      </c>
      <c r="F79" s="22">
        <v>10190462</v>
      </c>
      <c r="G79" s="25">
        <v>4138188.51</v>
      </c>
      <c r="H79" s="25">
        <v>4138188.51</v>
      </c>
      <c r="I79" s="22">
        <v>10475755.08</v>
      </c>
      <c r="J79" s="22">
        <v>10475755.08</v>
      </c>
      <c r="K79" s="25">
        <v>10071000</v>
      </c>
      <c r="L79" s="25">
        <v>10071000</v>
      </c>
      <c r="M79" s="8"/>
    </row>
    <row r="80" spans="1:13" ht="29.25" customHeight="1" x14ac:dyDescent="0.25">
      <c r="A80" s="49"/>
      <c r="B80" s="50"/>
      <c r="C80" s="50"/>
      <c r="D80" s="31" t="s">
        <v>24</v>
      </c>
      <c r="E80" s="22">
        <v>16038549.25</v>
      </c>
      <c r="F80" s="22">
        <v>16099216.25</v>
      </c>
      <c r="G80" s="25">
        <v>15294652.26</v>
      </c>
      <c r="H80" s="25">
        <v>2037563.9</v>
      </c>
      <c r="I80" s="22">
        <v>19356228.920000002</v>
      </c>
      <c r="J80" s="22">
        <v>19356228.920000002</v>
      </c>
      <c r="K80" s="22">
        <v>19329579.32</v>
      </c>
      <c r="L80" s="22">
        <v>19329579.32</v>
      </c>
      <c r="M80" s="8"/>
    </row>
    <row r="81" spans="1:13" ht="29.25" customHeight="1" x14ac:dyDescent="0.25">
      <c r="A81" s="49" t="s">
        <v>84</v>
      </c>
      <c r="B81" s="50" t="s">
        <v>32</v>
      </c>
      <c r="C81" s="50" t="s">
        <v>112</v>
      </c>
      <c r="D81" s="31" t="s">
        <v>19</v>
      </c>
      <c r="E81" s="8">
        <f>E83+E84+E85+E86</f>
        <v>9646260.8800000008</v>
      </c>
      <c r="F81" s="8">
        <f t="shared" ref="F81:L81" si="21">F83+F84+F85+F86</f>
        <v>9130161.7599999998</v>
      </c>
      <c r="G81" s="8">
        <f t="shared" si="21"/>
        <v>3819518.92</v>
      </c>
      <c r="H81" s="8">
        <f t="shared" si="21"/>
        <v>3667911.5</v>
      </c>
      <c r="I81" s="8">
        <f t="shared" si="21"/>
        <v>6874791.1600000001</v>
      </c>
      <c r="J81" s="8">
        <f t="shared" si="21"/>
        <v>6691103.9800000004</v>
      </c>
      <c r="K81" s="8">
        <f t="shared" si="21"/>
        <v>5832900</v>
      </c>
      <c r="L81" s="8">
        <f t="shared" si="21"/>
        <v>5832900</v>
      </c>
      <c r="M81" s="8"/>
    </row>
    <row r="82" spans="1:13" ht="29.25" customHeight="1" x14ac:dyDescent="0.25">
      <c r="A82" s="49"/>
      <c r="B82" s="50"/>
      <c r="C82" s="50"/>
      <c r="D82" s="31" t="s">
        <v>20</v>
      </c>
      <c r="E82" s="8"/>
      <c r="F82" s="8"/>
      <c r="G82" s="8"/>
      <c r="H82" s="8"/>
      <c r="I82" s="8"/>
      <c r="J82" s="8"/>
      <c r="K82" s="8"/>
      <c r="L82" s="8"/>
      <c r="M82" s="8"/>
    </row>
    <row r="83" spans="1:13" ht="29.25" customHeight="1" x14ac:dyDescent="0.25">
      <c r="A83" s="49"/>
      <c r="B83" s="50"/>
      <c r="C83" s="50"/>
      <c r="D83" s="31" t="s">
        <v>21</v>
      </c>
      <c r="E83" s="18">
        <v>0</v>
      </c>
      <c r="F83" s="18">
        <v>0</v>
      </c>
      <c r="G83" s="18">
        <v>0</v>
      </c>
      <c r="H83" s="18">
        <v>0</v>
      </c>
      <c r="I83" s="18">
        <v>0</v>
      </c>
      <c r="J83" s="18">
        <v>0</v>
      </c>
      <c r="K83" s="18">
        <v>0</v>
      </c>
      <c r="L83" s="18">
        <v>0</v>
      </c>
      <c r="M83" s="8"/>
    </row>
    <row r="84" spans="1:13" ht="29.25" customHeight="1" x14ac:dyDescent="0.25">
      <c r="A84" s="49"/>
      <c r="B84" s="50"/>
      <c r="C84" s="50"/>
      <c r="D84" s="31" t="s">
        <v>22</v>
      </c>
      <c r="E84" s="22">
        <v>9646260.8800000008</v>
      </c>
      <c r="F84" s="22">
        <v>9130161.7599999998</v>
      </c>
      <c r="G84" s="25">
        <v>3819518.92</v>
      </c>
      <c r="H84" s="25">
        <v>3667911.5</v>
      </c>
      <c r="I84" s="22">
        <v>6874791.1600000001</v>
      </c>
      <c r="J84" s="22">
        <v>6691103.9800000004</v>
      </c>
      <c r="K84" s="25">
        <v>5832900</v>
      </c>
      <c r="L84" s="25">
        <v>5832900</v>
      </c>
      <c r="M84" s="8"/>
    </row>
    <row r="85" spans="1:13" ht="29.25" customHeight="1" x14ac:dyDescent="0.25">
      <c r="A85" s="49"/>
      <c r="B85" s="50"/>
      <c r="C85" s="50"/>
      <c r="D85" s="31" t="s">
        <v>26</v>
      </c>
      <c r="E85" s="18">
        <v>0</v>
      </c>
      <c r="F85" s="18">
        <v>0</v>
      </c>
      <c r="G85" s="18">
        <v>0</v>
      </c>
      <c r="H85" s="18">
        <v>0</v>
      </c>
      <c r="I85" s="18">
        <v>0</v>
      </c>
      <c r="J85" s="18">
        <v>0</v>
      </c>
      <c r="K85" s="18">
        <v>0</v>
      </c>
      <c r="L85" s="18">
        <v>0</v>
      </c>
      <c r="M85" s="8"/>
    </row>
    <row r="86" spans="1:13" ht="29.25" customHeight="1" x14ac:dyDescent="0.25">
      <c r="A86" s="49"/>
      <c r="B86" s="50"/>
      <c r="C86" s="50"/>
      <c r="D86" s="31" t="s">
        <v>24</v>
      </c>
      <c r="E86" s="18">
        <v>0</v>
      </c>
      <c r="F86" s="18">
        <v>0</v>
      </c>
      <c r="G86" s="18">
        <v>0</v>
      </c>
      <c r="H86" s="18">
        <v>0</v>
      </c>
      <c r="I86" s="18">
        <v>0</v>
      </c>
      <c r="J86" s="18">
        <v>0</v>
      </c>
      <c r="K86" s="18">
        <v>0</v>
      </c>
      <c r="L86" s="18">
        <v>0</v>
      </c>
      <c r="M86" s="8"/>
    </row>
    <row r="87" spans="1:13" ht="29.25" customHeight="1" x14ac:dyDescent="0.25">
      <c r="A87" s="49" t="s">
        <v>85</v>
      </c>
      <c r="B87" s="50" t="s">
        <v>33</v>
      </c>
      <c r="C87" s="50" t="s">
        <v>68</v>
      </c>
      <c r="D87" s="31" t="s">
        <v>19</v>
      </c>
      <c r="E87" s="8">
        <f t="shared" ref="E87:L87" si="22">E89+E90+E91+E92</f>
        <v>19871826.289999999</v>
      </c>
      <c r="F87" s="8">
        <f t="shared" si="22"/>
        <v>19818695.02</v>
      </c>
      <c r="G87" s="8">
        <f t="shared" si="22"/>
        <v>8982461.1099999994</v>
      </c>
      <c r="H87" s="8">
        <f t="shared" si="22"/>
        <v>8975379.4000000004</v>
      </c>
      <c r="I87" s="8">
        <f t="shared" si="22"/>
        <v>22359121.059999999</v>
      </c>
      <c r="J87" s="8">
        <f t="shared" si="22"/>
        <v>22320256.77</v>
      </c>
      <c r="K87" s="8">
        <f t="shared" si="22"/>
        <v>22159100</v>
      </c>
      <c r="L87" s="8">
        <f t="shared" si="22"/>
        <v>22159100</v>
      </c>
      <c r="M87" s="8"/>
    </row>
    <row r="88" spans="1:13" ht="29.25" customHeight="1" x14ac:dyDescent="0.25">
      <c r="A88" s="49"/>
      <c r="B88" s="50"/>
      <c r="C88" s="50"/>
      <c r="D88" s="31" t="s">
        <v>20</v>
      </c>
      <c r="E88" s="8"/>
      <c r="F88" s="8"/>
      <c r="G88" s="8"/>
      <c r="H88" s="8"/>
      <c r="I88" s="8"/>
      <c r="J88" s="8"/>
      <c r="K88" s="8"/>
      <c r="L88" s="8"/>
      <c r="M88" s="8"/>
    </row>
    <row r="89" spans="1:13" ht="29.25" customHeight="1" x14ac:dyDescent="0.25">
      <c r="A89" s="49"/>
      <c r="B89" s="50"/>
      <c r="C89" s="50"/>
      <c r="D89" s="31" t="s">
        <v>21</v>
      </c>
      <c r="E89" s="18">
        <v>0</v>
      </c>
      <c r="F89" s="18">
        <v>0</v>
      </c>
      <c r="G89" s="18">
        <v>0</v>
      </c>
      <c r="H89" s="18">
        <v>0</v>
      </c>
      <c r="I89" s="18">
        <v>0</v>
      </c>
      <c r="J89" s="18">
        <v>0</v>
      </c>
      <c r="K89" s="18">
        <v>0</v>
      </c>
      <c r="L89" s="18">
        <v>0</v>
      </c>
      <c r="M89" s="8"/>
    </row>
    <row r="90" spans="1:13" ht="29.25" customHeight="1" x14ac:dyDescent="0.25">
      <c r="A90" s="49"/>
      <c r="B90" s="50"/>
      <c r="C90" s="50"/>
      <c r="D90" s="31" t="s">
        <v>22</v>
      </c>
      <c r="E90" s="22">
        <v>128878</v>
      </c>
      <c r="F90" s="22">
        <v>128878</v>
      </c>
      <c r="G90" s="25">
        <v>0</v>
      </c>
      <c r="H90" s="25">
        <v>0</v>
      </c>
      <c r="I90" s="22">
        <v>0</v>
      </c>
      <c r="J90" s="22">
        <v>0</v>
      </c>
      <c r="K90" s="25">
        <v>0</v>
      </c>
      <c r="L90" s="25">
        <v>0</v>
      </c>
      <c r="M90" s="8"/>
    </row>
    <row r="91" spans="1:13" ht="29.25" customHeight="1" x14ac:dyDescent="0.25">
      <c r="A91" s="49"/>
      <c r="B91" s="50"/>
      <c r="C91" s="50"/>
      <c r="D91" s="31" t="s">
        <v>26</v>
      </c>
      <c r="E91" s="22">
        <v>19742948.289999999</v>
      </c>
      <c r="F91" s="22">
        <v>19689817.02</v>
      </c>
      <c r="G91" s="25">
        <v>8982461.1099999994</v>
      </c>
      <c r="H91" s="25">
        <v>8975379.4000000004</v>
      </c>
      <c r="I91" s="22">
        <v>22359121.059999999</v>
      </c>
      <c r="J91" s="22">
        <v>22320256.77</v>
      </c>
      <c r="K91" s="25">
        <v>22159100</v>
      </c>
      <c r="L91" s="25">
        <v>22159100</v>
      </c>
      <c r="M91" s="8"/>
    </row>
    <row r="92" spans="1:13" ht="29.25" customHeight="1" x14ac:dyDescent="0.25">
      <c r="A92" s="49"/>
      <c r="B92" s="50"/>
      <c r="C92" s="50"/>
      <c r="D92" s="31" t="s">
        <v>24</v>
      </c>
      <c r="E92" s="18">
        <v>0</v>
      </c>
      <c r="F92" s="18">
        <v>0</v>
      </c>
      <c r="G92" s="18">
        <v>0</v>
      </c>
      <c r="H92" s="18">
        <v>0</v>
      </c>
      <c r="I92" s="18">
        <v>0</v>
      </c>
      <c r="J92" s="18">
        <v>0</v>
      </c>
      <c r="K92" s="18">
        <v>0</v>
      </c>
      <c r="L92" s="18">
        <v>0</v>
      </c>
      <c r="M92" s="8"/>
    </row>
    <row r="93" spans="1:13" ht="29.25" customHeight="1" x14ac:dyDescent="0.25">
      <c r="A93" s="51" t="s">
        <v>86</v>
      </c>
      <c r="B93" s="52" t="s">
        <v>43</v>
      </c>
      <c r="C93" s="52" t="s">
        <v>44</v>
      </c>
      <c r="D93" s="29" t="s">
        <v>19</v>
      </c>
      <c r="E93" s="10">
        <f>E95+E96+E97+E98</f>
        <v>7934080.1799999997</v>
      </c>
      <c r="F93" s="10">
        <f t="shared" ref="F93:L93" si="23">F95+F96+F97+F98</f>
        <v>7934080.1799999997</v>
      </c>
      <c r="G93" s="10">
        <f t="shared" si="23"/>
        <v>887900</v>
      </c>
      <c r="H93" s="10">
        <f t="shared" si="23"/>
        <v>0</v>
      </c>
      <c r="I93" s="10">
        <f t="shared" si="23"/>
        <v>1554631.58</v>
      </c>
      <c r="J93" s="10">
        <f t="shared" si="23"/>
        <v>984631.58</v>
      </c>
      <c r="K93" s="10">
        <f t="shared" si="23"/>
        <v>1254900</v>
      </c>
      <c r="L93" s="10">
        <f t="shared" si="23"/>
        <v>1254900</v>
      </c>
      <c r="M93" s="10"/>
    </row>
    <row r="94" spans="1:13" ht="29.25" customHeight="1" x14ac:dyDescent="0.25">
      <c r="A94" s="51"/>
      <c r="B94" s="52"/>
      <c r="C94" s="52"/>
      <c r="D94" s="29" t="s">
        <v>20</v>
      </c>
      <c r="E94" s="10"/>
      <c r="F94" s="10"/>
      <c r="G94" s="10"/>
      <c r="H94" s="10"/>
      <c r="I94" s="10"/>
      <c r="J94" s="10"/>
      <c r="K94" s="10"/>
      <c r="L94" s="10"/>
      <c r="M94" s="10"/>
    </row>
    <row r="95" spans="1:13" ht="29.25" customHeight="1" x14ac:dyDescent="0.25">
      <c r="A95" s="51"/>
      <c r="B95" s="52"/>
      <c r="C95" s="52"/>
      <c r="D95" s="29" t="s">
        <v>21</v>
      </c>
      <c r="E95" s="10">
        <f t="shared" ref="E95:L97" si="24">E101</f>
        <v>0</v>
      </c>
      <c r="F95" s="10">
        <f t="shared" si="24"/>
        <v>0</v>
      </c>
      <c r="G95" s="10">
        <f t="shared" si="24"/>
        <v>0</v>
      </c>
      <c r="H95" s="10">
        <f t="shared" si="24"/>
        <v>0</v>
      </c>
      <c r="I95" s="10">
        <f t="shared" si="24"/>
        <v>0</v>
      </c>
      <c r="J95" s="10">
        <f t="shared" si="24"/>
        <v>0</v>
      </c>
      <c r="K95" s="10">
        <f t="shared" si="24"/>
        <v>0</v>
      </c>
      <c r="L95" s="10">
        <f t="shared" si="24"/>
        <v>0</v>
      </c>
      <c r="M95" s="10"/>
    </row>
    <row r="96" spans="1:13" ht="29.25" customHeight="1" x14ac:dyDescent="0.25">
      <c r="A96" s="51"/>
      <c r="B96" s="52"/>
      <c r="C96" s="52"/>
      <c r="D96" s="29" t="s">
        <v>22</v>
      </c>
      <c r="E96" s="10">
        <f t="shared" si="24"/>
        <v>7553160.1799999997</v>
      </c>
      <c r="F96" s="10">
        <f t="shared" si="24"/>
        <v>7553160.1799999997</v>
      </c>
      <c r="G96" s="10">
        <f t="shared" si="24"/>
        <v>887900</v>
      </c>
      <c r="H96" s="10">
        <f t="shared" si="24"/>
        <v>0</v>
      </c>
      <c r="I96" s="10">
        <f t="shared" si="24"/>
        <v>1457900</v>
      </c>
      <c r="J96" s="10">
        <f t="shared" si="24"/>
        <v>887900</v>
      </c>
      <c r="K96" s="10">
        <f t="shared" si="24"/>
        <v>887900</v>
      </c>
      <c r="L96" s="10">
        <f t="shared" si="24"/>
        <v>887900</v>
      </c>
      <c r="M96" s="10"/>
    </row>
    <row r="97" spans="1:13" ht="29.25" customHeight="1" x14ac:dyDescent="0.25">
      <c r="A97" s="51"/>
      <c r="B97" s="52"/>
      <c r="C97" s="52"/>
      <c r="D97" s="29" t="s">
        <v>26</v>
      </c>
      <c r="E97" s="10">
        <f t="shared" si="24"/>
        <v>380920</v>
      </c>
      <c r="F97" s="10">
        <f t="shared" si="24"/>
        <v>380920</v>
      </c>
      <c r="G97" s="10">
        <f t="shared" si="24"/>
        <v>0</v>
      </c>
      <c r="H97" s="10">
        <f t="shared" si="24"/>
        <v>0</v>
      </c>
      <c r="I97" s="10">
        <f t="shared" si="24"/>
        <v>96731.58</v>
      </c>
      <c r="J97" s="10">
        <f t="shared" si="24"/>
        <v>96731.58</v>
      </c>
      <c r="K97" s="10">
        <f t="shared" si="24"/>
        <v>367000</v>
      </c>
      <c r="L97" s="10">
        <f t="shared" si="24"/>
        <v>367000</v>
      </c>
      <c r="M97" s="10"/>
    </row>
    <row r="98" spans="1:13" ht="29.25" customHeight="1" x14ac:dyDescent="0.25">
      <c r="A98" s="51"/>
      <c r="B98" s="52"/>
      <c r="C98" s="52"/>
      <c r="D98" s="29" t="s">
        <v>24</v>
      </c>
      <c r="E98" s="10">
        <f>E104</f>
        <v>0</v>
      </c>
      <c r="F98" s="10">
        <f t="shared" ref="F98:L98" si="25">F104</f>
        <v>0</v>
      </c>
      <c r="G98" s="10">
        <f t="shared" si="25"/>
        <v>0</v>
      </c>
      <c r="H98" s="10">
        <f t="shared" si="25"/>
        <v>0</v>
      </c>
      <c r="I98" s="10">
        <f t="shared" si="25"/>
        <v>0</v>
      </c>
      <c r="J98" s="10">
        <f t="shared" si="25"/>
        <v>0</v>
      </c>
      <c r="K98" s="10">
        <f t="shared" si="25"/>
        <v>0</v>
      </c>
      <c r="L98" s="10">
        <f t="shared" si="25"/>
        <v>0</v>
      </c>
      <c r="M98" s="10"/>
    </row>
    <row r="99" spans="1:13" ht="29.25" customHeight="1" x14ac:dyDescent="0.25">
      <c r="A99" s="49" t="s">
        <v>87</v>
      </c>
      <c r="B99" s="50" t="s">
        <v>25</v>
      </c>
      <c r="C99" s="50" t="s">
        <v>45</v>
      </c>
      <c r="D99" s="31" t="s">
        <v>19</v>
      </c>
      <c r="E99" s="8">
        <f>E101+E102+E103+E104</f>
        <v>7934080.1799999997</v>
      </c>
      <c r="F99" s="8">
        <f t="shared" ref="F99:L99" si="26">F101+F102+F103+F104</f>
        <v>7934080.1799999997</v>
      </c>
      <c r="G99" s="8">
        <f t="shared" si="26"/>
        <v>887900</v>
      </c>
      <c r="H99" s="8">
        <f t="shared" si="26"/>
        <v>0</v>
      </c>
      <c r="I99" s="8">
        <f t="shared" si="26"/>
        <v>1554631.58</v>
      </c>
      <c r="J99" s="8">
        <f t="shared" si="26"/>
        <v>984631.58</v>
      </c>
      <c r="K99" s="8">
        <f t="shared" si="26"/>
        <v>1254900</v>
      </c>
      <c r="L99" s="8">
        <f t="shared" si="26"/>
        <v>1254900</v>
      </c>
      <c r="M99" s="8"/>
    </row>
    <row r="100" spans="1:13" ht="29.25" customHeight="1" x14ac:dyDescent="0.25">
      <c r="A100" s="49"/>
      <c r="B100" s="50"/>
      <c r="C100" s="50"/>
      <c r="D100" s="31" t="s">
        <v>20</v>
      </c>
      <c r="E100" s="8"/>
      <c r="F100" s="8"/>
      <c r="G100" s="8"/>
      <c r="H100" s="8"/>
      <c r="I100" s="8"/>
      <c r="J100" s="8"/>
      <c r="K100" s="8"/>
      <c r="L100" s="8"/>
      <c r="M100" s="8"/>
    </row>
    <row r="101" spans="1:13" ht="29.25" customHeight="1" x14ac:dyDescent="0.25">
      <c r="A101" s="49"/>
      <c r="B101" s="50"/>
      <c r="C101" s="50"/>
      <c r="D101" s="31" t="s">
        <v>21</v>
      </c>
      <c r="E101" s="18">
        <v>0</v>
      </c>
      <c r="F101" s="18">
        <v>0</v>
      </c>
      <c r="G101" s="18">
        <v>0</v>
      </c>
      <c r="H101" s="18">
        <v>0</v>
      </c>
      <c r="I101" s="18">
        <v>0</v>
      </c>
      <c r="J101" s="18">
        <v>0</v>
      </c>
      <c r="K101" s="18">
        <v>0</v>
      </c>
      <c r="L101" s="18">
        <v>0</v>
      </c>
      <c r="M101" s="8"/>
    </row>
    <row r="102" spans="1:13" ht="29.25" customHeight="1" x14ac:dyDescent="0.25">
      <c r="A102" s="49"/>
      <c r="B102" s="50"/>
      <c r="C102" s="50"/>
      <c r="D102" s="31" t="s">
        <v>22</v>
      </c>
      <c r="E102" s="28">
        <v>7553160.1799999997</v>
      </c>
      <c r="F102" s="28">
        <v>7553160.1799999997</v>
      </c>
      <c r="G102" s="28">
        <v>887900</v>
      </c>
      <c r="H102" s="28">
        <v>0</v>
      </c>
      <c r="I102" s="28">
        <v>1457900</v>
      </c>
      <c r="J102" s="28">
        <v>887900</v>
      </c>
      <c r="K102" s="28">
        <v>887900</v>
      </c>
      <c r="L102" s="28">
        <v>887900</v>
      </c>
      <c r="M102" s="8"/>
    </row>
    <row r="103" spans="1:13" ht="29.25" customHeight="1" x14ac:dyDescent="0.25">
      <c r="A103" s="49"/>
      <c r="B103" s="50"/>
      <c r="C103" s="50"/>
      <c r="D103" s="31" t="s">
        <v>26</v>
      </c>
      <c r="E103" s="28">
        <v>380920</v>
      </c>
      <c r="F103" s="28">
        <v>380920</v>
      </c>
      <c r="G103" s="28">
        <v>0</v>
      </c>
      <c r="H103" s="28">
        <v>0</v>
      </c>
      <c r="I103" s="28">
        <v>96731.58</v>
      </c>
      <c r="J103" s="28">
        <v>96731.58</v>
      </c>
      <c r="K103" s="28">
        <v>367000</v>
      </c>
      <c r="L103" s="28">
        <v>367000</v>
      </c>
      <c r="M103" s="8"/>
    </row>
    <row r="104" spans="1:13" ht="29.25" customHeight="1" x14ac:dyDescent="0.25">
      <c r="A104" s="49"/>
      <c r="B104" s="50"/>
      <c r="C104" s="50"/>
      <c r="D104" s="31" t="s">
        <v>24</v>
      </c>
      <c r="E104" s="18">
        <v>0</v>
      </c>
      <c r="F104" s="18">
        <v>0</v>
      </c>
      <c r="G104" s="18">
        <v>0</v>
      </c>
      <c r="H104" s="18">
        <v>0</v>
      </c>
      <c r="I104" s="18">
        <v>0</v>
      </c>
      <c r="J104" s="18">
        <v>0</v>
      </c>
      <c r="K104" s="18">
        <v>0</v>
      </c>
      <c r="L104" s="18">
        <v>0</v>
      </c>
      <c r="M104" s="8"/>
    </row>
    <row r="105" spans="1:13" ht="29.25" customHeight="1" x14ac:dyDescent="0.25">
      <c r="A105" s="51" t="s">
        <v>88</v>
      </c>
      <c r="B105" s="52" t="s">
        <v>46</v>
      </c>
      <c r="C105" s="52" t="s">
        <v>113</v>
      </c>
      <c r="D105" s="29" t="s">
        <v>19</v>
      </c>
      <c r="E105" s="10">
        <f>E107+E108+E109+E110</f>
        <v>30176277.23</v>
      </c>
      <c r="F105" s="10">
        <f t="shared" ref="F105:L105" si="27">F107+F108+F109+F110</f>
        <v>30062313.52</v>
      </c>
      <c r="G105" s="10">
        <f t="shared" si="27"/>
        <v>12167582.08</v>
      </c>
      <c r="H105" s="10">
        <f t="shared" si="27"/>
        <v>12071807.08</v>
      </c>
      <c r="I105" s="10">
        <f t="shared" si="27"/>
        <v>50788594.82</v>
      </c>
      <c r="J105" s="10">
        <f t="shared" si="27"/>
        <v>50074787.740000002</v>
      </c>
      <c r="K105" s="10">
        <f t="shared" si="27"/>
        <v>21311600</v>
      </c>
      <c r="L105" s="10">
        <f t="shared" si="27"/>
        <v>21311600</v>
      </c>
      <c r="M105" s="10"/>
    </row>
    <row r="106" spans="1:13" ht="29.25" customHeight="1" x14ac:dyDescent="0.25">
      <c r="A106" s="51"/>
      <c r="B106" s="52"/>
      <c r="C106" s="52"/>
      <c r="D106" s="29" t="s">
        <v>20</v>
      </c>
      <c r="E106" s="10"/>
      <c r="F106" s="10"/>
      <c r="G106" s="10"/>
      <c r="H106" s="10"/>
      <c r="I106" s="10"/>
      <c r="J106" s="10"/>
      <c r="K106" s="10"/>
      <c r="L106" s="10"/>
      <c r="M106" s="10"/>
    </row>
    <row r="107" spans="1:13" ht="29.25" customHeight="1" x14ac:dyDescent="0.25">
      <c r="A107" s="51"/>
      <c r="B107" s="52"/>
      <c r="C107" s="52"/>
      <c r="D107" s="29" t="s">
        <v>21</v>
      </c>
      <c r="E107" s="10">
        <f>E113+E119+E125</f>
        <v>0</v>
      </c>
      <c r="F107" s="10">
        <f t="shared" ref="F107:L107" si="28">F113+F119+F125</f>
        <v>0</v>
      </c>
      <c r="G107" s="10">
        <f t="shared" si="28"/>
        <v>0</v>
      </c>
      <c r="H107" s="10">
        <f t="shared" si="28"/>
        <v>0</v>
      </c>
      <c r="I107" s="10">
        <f t="shared" si="28"/>
        <v>0</v>
      </c>
      <c r="J107" s="10">
        <f t="shared" si="28"/>
        <v>0</v>
      </c>
      <c r="K107" s="10">
        <f t="shared" si="28"/>
        <v>0</v>
      </c>
      <c r="L107" s="10">
        <f t="shared" si="28"/>
        <v>0</v>
      </c>
      <c r="M107" s="10"/>
    </row>
    <row r="108" spans="1:13" ht="29.25" customHeight="1" x14ac:dyDescent="0.25">
      <c r="A108" s="51"/>
      <c r="B108" s="52"/>
      <c r="C108" s="52"/>
      <c r="D108" s="29" t="s">
        <v>22</v>
      </c>
      <c r="E108" s="10">
        <f>E114+E120+E126</f>
        <v>5488400</v>
      </c>
      <c r="F108" s="10">
        <f t="shared" ref="F108:L108" si="29">F114+F120+F126</f>
        <v>5394003.4300000006</v>
      </c>
      <c r="G108" s="10">
        <f t="shared" si="29"/>
        <v>0</v>
      </c>
      <c r="H108" s="10">
        <f t="shared" si="29"/>
        <v>0</v>
      </c>
      <c r="I108" s="10">
        <f t="shared" si="29"/>
        <v>24304600</v>
      </c>
      <c r="J108" s="10">
        <f t="shared" si="29"/>
        <v>23604596.23</v>
      </c>
      <c r="K108" s="10">
        <f t="shared" si="29"/>
        <v>0</v>
      </c>
      <c r="L108" s="10">
        <f t="shared" si="29"/>
        <v>0</v>
      </c>
      <c r="M108" s="10"/>
    </row>
    <row r="109" spans="1:13" ht="29.25" customHeight="1" x14ac:dyDescent="0.25">
      <c r="A109" s="51"/>
      <c r="B109" s="52"/>
      <c r="C109" s="52"/>
      <c r="D109" s="29" t="s">
        <v>26</v>
      </c>
      <c r="E109" s="10">
        <f>E115+E121+E127</f>
        <v>21262877.23</v>
      </c>
      <c r="F109" s="10">
        <f t="shared" ref="F109:L109" si="30">F115+F121+F127</f>
        <v>21243310.09</v>
      </c>
      <c r="G109" s="10">
        <f t="shared" si="30"/>
        <v>11937582.08</v>
      </c>
      <c r="H109" s="10">
        <f t="shared" si="30"/>
        <v>11936882.08</v>
      </c>
      <c r="I109" s="10">
        <f t="shared" si="30"/>
        <v>26153994.82</v>
      </c>
      <c r="J109" s="10">
        <f t="shared" si="30"/>
        <v>26140191.510000002</v>
      </c>
      <c r="K109" s="10">
        <f t="shared" si="30"/>
        <v>21136600</v>
      </c>
      <c r="L109" s="10">
        <f t="shared" si="30"/>
        <v>21136600</v>
      </c>
      <c r="M109" s="10"/>
    </row>
    <row r="110" spans="1:13" ht="29.25" customHeight="1" x14ac:dyDescent="0.25">
      <c r="A110" s="51"/>
      <c r="B110" s="52"/>
      <c r="C110" s="52"/>
      <c r="D110" s="29" t="s">
        <v>24</v>
      </c>
      <c r="E110" s="10">
        <f>E116+E122+E128</f>
        <v>3425000</v>
      </c>
      <c r="F110" s="10">
        <f t="shared" ref="F110:L110" si="31">F116+F122+F128</f>
        <v>3425000</v>
      </c>
      <c r="G110" s="10">
        <f t="shared" si="31"/>
        <v>230000</v>
      </c>
      <c r="H110" s="10">
        <f t="shared" si="31"/>
        <v>134925</v>
      </c>
      <c r="I110" s="10">
        <f t="shared" si="31"/>
        <v>330000</v>
      </c>
      <c r="J110" s="10">
        <f t="shared" si="31"/>
        <v>330000</v>
      </c>
      <c r="K110" s="10">
        <f t="shared" si="31"/>
        <v>175000</v>
      </c>
      <c r="L110" s="10">
        <f t="shared" si="31"/>
        <v>175000</v>
      </c>
      <c r="M110" s="10"/>
    </row>
    <row r="111" spans="1:13" ht="29.25" customHeight="1" x14ac:dyDescent="0.25">
      <c r="A111" s="49" t="s">
        <v>89</v>
      </c>
      <c r="B111" s="50" t="s">
        <v>25</v>
      </c>
      <c r="C111" s="50" t="s">
        <v>47</v>
      </c>
      <c r="D111" s="31" t="s">
        <v>19</v>
      </c>
      <c r="E111" s="8">
        <f>E113+E114+E115+E116</f>
        <v>25066488</v>
      </c>
      <c r="F111" s="8">
        <f t="shared" ref="F111:L111" si="32">F113+F114+F115+F116</f>
        <v>24973417.580000002</v>
      </c>
      <c r="G111" s="8">
        <f t="shared" si="32"/>
        <v>9680949.9700000007</v>
      </c>
      <c r="H111" s="8">
        <f t="shared" si="32"/>
        <v>9585174.9700000007</v>
      </c>
      <c r="I111" s="8">
        <f t="shared" si="32"/>
        <v>44448361.82</v>
      </c>
      <c r="J111" s="8">
        <f t="shared" si="32"/>
        <v>43741285.100000001</v>
      </c>
      <c r="K111" s="8">
        <f t="shared" si="32"/>
        <v>15977241</v>
      </c>
      <c r="L111" s="8">
        <f t="shared" si="32"/>
        <v>15977241</v>
      </c>
      <c r="M111" s="8"/>
    </row>
    <row r="112" spans="1:13" ht="29.25" customHeight="1" x14ac:dyDescent="0.25">
      <c r="A112" s="49"/>
      <c r="B112" s="50"/>
      <c r="C112" s="50"/>
      <c r="D112" s="31" t="s">
        <v>20</v>
      </c>
      <c r="E112" s="8"/>
      <c r="F112" s="8"/>
      <c r="G112" s="8"/>
      <c r="H112" s="8"/>
      <c r="I112" s="8"/>
      <c r="J112" s="8"/>
      <c r="K112" s="8"/>
      <c r="L112" s="8"/>
      <c r="M112" s="8"/>
    </row>
    <row r="113" spans="1:13" ht="29.25" customHeight="1" x14ac:dyDescent="0.25">
      <c r="A113" s="49"/>
      <c r="B113" s="50"/>
      <c r="C113" s="50"/>
      <c r="D113" s="31" t="s">
        <v>21</v>
      </c>
      <c r="E113" s="18">
        <v>0</v>
      </c>
      <c r="F113" s="18">
        <v>0</v>
      </c>
      <c r="G113" s="18">
        <v>0</v>
      </c>
      <c r="H113" s="18">
        <v>0</v>
      </c>
      <c r="I113" s="18">
        <v>0</v>
      </c>
      <c r="J113" s="18">
        <v>0</v>
      </c>
      <c r="K113" s="18">
        <v>0</v>
      </c>
      <c r="L113" s="18">
        <v>0</v>
      </c>
      <c r="M113" s="8"/>
    </row>
    <row r="114" spans="1:13" ht="29.25" customHeight="1" x14ac:dyDescent="0.25">
      <c r="A114" s="49"/>
      <c r="B114" s="50"/>
      <c r="C114" s="50"/>
      <c r="D114" s="31" t="s">
        <v>22</v>
      </c>
      <c r="E114" s="18">
        <v>5416060</v>
      </c>
      <c r="F114" s="18">
        <v>5324411.95</v>
      </c>
      <c r="G114" s="18">
        <v>0</v>
      </c>
      <c r="H114" s="18">
        <v>0</v>
      </c>
      <c r="I114" s="18">
        <v>24304600</v>
      </c>
      <c r="J114" s="18">
        <v>23604596.23</v>
      </c>
      <c r="K114" s="18">
        <v>0</v>
      </c>
      <c r="L114" s="18">
        <v>0</v>
      </c>
      <c r="M114" s="8"/>
    </row>
    <row r="115" spans="1:13" ht="29.25" customHeight="1" x14ac:dyDescent="0.25">
      <c r="A115" s="49"/>
      <c r="B115" s="50"/>
      <c r="C115" s="50"/>
      <c r="D115" s="31" t="s">
        <v>26</v>
      </c>
      <c r="E115" s="18">
        <v>16225428</v>
      </c>
      <c r="F115" s="18">
        <v>16224005.630000001</v>
      </c>
      <c r="G115" s="18">
        <f>9450949.97</f>
        <v>9450949.9700000007</v>
      </c>
      <c r="H115" s="18">
        <f>9450949.97-700</f>
        <v>9450249.9700000007</v>
      </c>
      <c r="I115" s="18">
        <v>19813761.82</v>
      </c>
      <c r="J115" s="18">
        <v>19806688.870000001</v>
      </c>
      <c r="K115" s="18">
        <v>15802241</v>
      </c>
      <c r="L115" s="18">
        <v>15802241</v>
      </c>
      <c r="M115" s="8"/>
    </row>
    <row r="116" spans="1:13" ht="29.25" customHeight="1" x14ac:dyDescent="0.25">
      <c r="A116" s="49"/>
      <c r="B116" s="50"/>
      <c r="C116" s="50"/>
      <c r="D116" s="31" t="s">
        <v>24</v>
      </c>
      <c r="E116" s="18">
        <v>3425000</v>
      </c>
      <c r="F116" s="18">
        <v>3425000</v>
      </c>
      <c r="G116" s="18">
        <v>230000</v>
      </c>
      <c r="H116" s="18">
        <v>134925</v>
      </c>
      <c r="I116" s="18">
        <v>330000</v>
      </c>
      <c r="J116" s="18">
        <v>330000</v>
      </c>
      <c r="K116" s="18">
        <v>175000</v>
      </c>
      <c r="L116" s="18">
        <v>175000</v>
      </c>
      <c r="M116" s="8"/>
    </row>
    <row r="117" spans="1:13" ht="29.25" customHeight="1" x14ac:dyDescent="0.25">
      <c r="A117" s="49" t="s">
        <v>90</v>
      </c>
      <c r="B117" s="50" t="s">
        <v>30</v>
      </c>
      <c r="C117" s="50" t="s">
        <v>48</v>
      </c>
      <c r="D117" s="31" t="s">
        <v>19</v>
      </c>
      <c r="E117" s="8">
        <f>E119+E120+E121+E122</f>
        <v>406300</v>
      </c>
      <c r="F117" s="8">
        <f t="shared" ref="F117:L117" si="33">F119+F120+F121+F122</f>
        <v>406300</v>
      </c>
      <c r="G117" s="8">
        <f t="shared" si="33"/>
        <v>222300</v>
      </c>
      <c r="H117" s="8">
        <f t="shared" si="33"/>
        <v>222300</v>
      </c>
      <c r="I117" s="8">
        <f t="shared" si="33"/>
        <v>1071400</v>
      </c>
      <c r="J117" s="8">
        <f t="shared" si="33"/>
        <v>1071400</v>
      </c>
      <c r="K117" s="8">
        <f t="shared" si="33"/>
        <v>428000</v>
      </c>
      <c r="L117" s="8">
        <f t="shared" si="33"/>
        <v>428000</v>
      </c>
      <c r="M117" s="8"/>
    </row>
    <row r="118" spans="1:13" ht="29.25" customHeight="1" x14ac:dyDescent="0.25">
      <c r="A118" s="49"/>
      <c r="B118" s="50"/>
      <c r="C118" s="50"/>
      <c r="D118" s="31" t="s">
        <v>20</v>
      </c>
      <c r="E118" s="8"/>
      <c r="F118" s="8"/>
      <c r="G118" s="8"/>
      <c r="H118" s="8"/>
      <c r="I118" s="8"/>
      <c r="J118" s="8"/>
      <c r="K118" s="8"/>
      <c r="L118" s="8"/>
      <c r="M118" s="8"/>
    </row>
    <row r="119" spans="1:13" ht="29.25" customHeight="1" x14ac:dyDescent="0.25">
      <c r="A119" s="49"/>
      <c r="B119" s="50"/>
      <c r="C119" s="50"/>
      <c r="D119" s="31" t="s">
        <v>21</v>
      </c>
      <c r="E119" s="33">
        <v>0</v>
      </c>
      <c r="F119" s="33">
        <v>0</v>
      </c>
      <c r="G119" s="33">
        <v>0</v>
      </c>
      <c r="H119" s="33">
        <v>0</v>
      </c>
      <c r="I119" s="33">
        <v>0</v>
      </c>
      <c r="J119" s="33">
        <v>0</v>
      </c>
      <c r="K119" s="33">
        <v>0</v>
      </c>
      <c r="L119" s="33">
        <v>0</v>
      </c>
      <c r="M119" s="8"/>
    </row>
    <row r="120" spans="1:13" ht="29.25" customHeight="1" x14ac:dyDescent="0.25">
      <c r="A120" s="49"/>
      <c r="B120" s="50"/>
      <c r="C120" s="50"/>
      <c r="D120" s="31" t="s">
        <v>22</v>
      </c>
      <c r="E120" s="33">
        <v>0</v>
      </c>
      <c r="F120" s="33">
        <v>0</v>
      </c>
      <c r="G120" s="33">
        <v>0</v>
      </c>
      <c r="H120" s="33">
        <v>0</v>
      </c>
      <c r="I120" s="33">
        <v>0</v>
      </c>
      <c r="J120" s="33">
        <v>0</v>
      </c>
      <c r="K120" s="33">
        <v>0</v>
      </c>
      <c r="L120" s="33">
        <v>0</v>
      </c>
      <c r="M120" s="8"/>
    </row>
    <row r="121" spans="1:13" ht="29.25" customHeight="1" x14ac:dyDescent="0.25">
      <c r="A121" s="49"/>
      <c r="B121" s="50"/>
      <c r="C121" s="50"/>
      <c r="D121" s="31" t="s">
        <v>26</v>
      </c>
      <c r="E121" s="33">
        <v>406300</v>
      </c>
      <c r="F121" s="33">
        <v>406300</v>
      </c>
      <c r="G121" s="33">
        <v>222300</v>
      </c>
      <c r="H121" s="33">
        <v>222300</v>
      </c>
      <c r="I121" s="33">
        <v>1071400</v>
      </c>
      <c r="J121" s="33">
        <v>1071400</v>
      </c>
      <c r="K121" s="33">
        <v>428000</v>
      </c>
      <c r="L121" s="33">
        <v>428000</v>
      </c>
      <c r="M121" s="8"/>
    </row>
    <row r="122" spans="1:13" ht="29.25" customHeight="1" x14ac:dyDescent="0.25">
      <c r="A122" s="49"/>
      <c r="B122" s="50"/>
      <c r="C122" s="50"/>
      <c r="D122" s="31" t="s">
        <v>24</v>
      </c>
      <c r="E122" s="33">
        <v>0</v>
      </c>
      <c r="F122" s="33">
        <v>0</v>
      </c>
      <c r="G122" s="33">
        <v>0</v>
      </c>
      <c r="H122" s="33">
        <v>0</v>
      </c>
      <c r="I122" s="33">
        <v>0</v>
      </c>
      <c r="J122" s="33">
        <v>0</v>
      </c>
      <c r="K122" s="33">
        <v>0</v>
      </c>
      <c r="L122" s="33">
        <v>0</v>
      </c>
      <c r="M122" s="8"/>
    </row>
    <row r="123" spans="1:13" ht="29.25" customHeight="1" x14ac:dyDescent="0.25">
      <c r="A123" s="54" t="s">
        <v>91</v>
      </c>
      <c r="B123" s="55" t="s">
        <v>32</v>
      </c>
      <c r="C123" s="55" t="s">
        <v>68</v>
      </c>
      <c r="D123" s="32" t="s">
        <v>19</v>
      </c>
      <c r="E123" s="9">
        <f>E125+E126+E127+E128</f>
        <v>4703489.2300000004</v>
      </c>
      <c r="F123" s="9">
        <f t="shared" ref="F123:L123" si="34">F125+F126+F127+F128</f>
        <v>4682595.9400000004</v>
      </c>
      <c r="G123" s="9">
        <f t="shared" si="34"/>
        <v>2264332.11</v>
      </c>
      <c r="H123" s="9">
        <f t="shared" si="34"/>
        <v>2264332.11</v>
      </c>
      <c r="I123" s="9">
        <f t="shared" si="34"/>
        <v>5268833</v>
      </c>
      <c r="J123" s="9">
        <f t="shared" si="34"/>
        <v>5262102.6399999997</v>
      </c>
      <c r="K123" s="9">
        <f t="shared" si="34"/>
        <v>4906359</v>
      </c>
      <c r="L123" s="9">
        <f t="shared" si="34"/>
        <v>4906359</v>
      </c>
      <c r="M123" s="9"/>
    </row>
    <row r="124" spans="1:13" ht="29.25" customHeight="1" x14ac:dyDescent="0.25">
      <c r="A124" s="54"/>
      <c r="B124" s="55"/>
      <c r="C124" s="55"/>
      <c r="D124" s="32" t="s">
        <v>20</v>
      </c>
      <c r="E124" s="9"/>
      <c r="F124" s="9"/>
      <c r="G124" s="9"/>
      <c r="H124" s="9"/>
      <c r="I124" s="9"/>
      <c r="J124" s="9"/>
      <c r="K124" s="9"/>
      <c r="L124" s="9"/>
      <c r="M124" s="9"/>
    </row>
    <row r="125" spans="1:13" ht="29.25" customHeight="1" x14ac:dyDescent="0.25">
      <c r="A125" s="54"/>
      <c r="B125" s="55"/>
      <c r="C125" s="55"/>
      <c r="D125" s="32" t="s">
        <v>21</v>
      </c>
      <c r="E125" s="33">
        <v>0</v>
      </c>
      <c r="F125" s="33">
        <v>0</v>
      </c>
      <c r="G125" s="33">
        <v>0</v>
      </c>
      <c r="H125" s="33">
        <v>0</v>
      </c>
      <c r="I125" s="33">
        <v>0</v>
      </c>
      <c r="J125" s="33">
        <v>0</v>
      </c>
      <c r="K125" s="33">
        <v>0</v>
      </c>
      <c r="L125" s="33">
        <v>0</v>
      </c>
      <c r="M125" s="9"/>
    </row>
    <row r="126" spans="1:13" ht="29.25" customHeight="1" x14ac:dyDescent="0.25">
      <c r="A126" s="54"/>
      <c r="B126" s="55"/>
      <c r="C126" s="55"/>
      <c r="D126" s="32" t="s">
        <v>22</v>
      </c>
      <c r="E126" s="33">
        <v>72340</v>
      </c>
      <c r="F126" s="33">
        <v>69591.48</v>
      </c>
      <c r="G126" s="33">
        <v>0</v>
      </c>
      <c r="H126" s="33">
        <v>0</v>
      </c>
      <c r="I126" s="33">
        <v>0</v>
      </c>
      <c r="J126" s="33">
        <v>0</v>
      </c>
      <c r="K126" s="33">
        <v>0</v>
      </c>
      <c r="L126" s="33">
        <v>0</v>
      </c>
      <c r="M126" s="9"/>
    </row>
    <row r="127" spans="1:13" ht="29.25" customHeight="1" x14ac:dyDescent="0.25">
      <c r="A127" s="54"/>
      <c r="B127" s="55"/>
      <c r="C127" s="55"/>
      <c r="D127" s="32" t="s">
        <v>26</v>
      </c>
      <c r="E127" s="33">
        <v>4631149.2300000004</v>
      </c>
      <c r="F127" s="33">
        <v>4613004.46</v>
      </c>
      <c r="G127" s="33">
        <v>2264332.11</v>
      </c>
      <c r="H127" s="33">
        <v>2264332.11</v>
      </c>
      <c r="I127" s="33">
        <v>5268833</v>
      </c>
      <c r="J127" s="33">
        <v>5262102.6399999997</v>
      </c>
      <c r="K127" s="33">
        <v>4906359</v>
      </c>
      <c r="L127" s="33">
        <v>4906359</v>
      </c>
      <c r="M127" s="9"/>
    </row>
    <row r="128" spans="1:13" ht="29.25" customHeight="1" x14ac:dyDescent="0.25">
      <c r="A128" s="54"/>
      <c r="B128" s="55"/>
      <c r="C128" s="55"/>
      <c r="D128" s="32" t="s">
        <v>24</v>
      </c>
      <c r="E128" s="33">
        <v>0</v>
      </c>
      <c r="F128" s="33">
        <v>0</v>
      </c>
      <c r="G128" s="33">
        <v>0</v>
      </c>
      <c r="H128" s="33">
        <v>0</v>
      </c>
      <c r="I128" s="33">
        <v>0</v>
      </c>
      <c r="J128" s="33">
        <v>0</v>
      </c>
      <c r="K128" s="33">
        <v>0</v>
      </c>
      <c r="L128" s="33">
        <v>0</v>
      </c>
      <c r="M128" s="9"/>
    </row>
    <row r="129" spans="1:13" ht="29.25" customHeight="1" x14ac:dyDescent="0.25">
      <c r="A129" s="51" t="s">
        <v>92</v>
      </c>
      <c r="B129" s="52" t="s">
        <v>51</v>
      </c>
      <c r="C129" s="53" t="s">
        <v>52</v>
      </c>
      <c r="D129" s="29" t="s">
        <v>19</v>
      </c>
      <c r="E129" s="10">
        <f>E131+E132+E133+E134</f>
        <v>170215027.54999998</v>
      </c>
      <c r="F129" s="10">
        <f t="shared" ref="F129:L129" si="35">F131+F132+F133+F134</f>
        <v>166982081.65000001</v>
      </c>
      <c r="G129" s="10">
        <f t="shared" si="35"/>
        <v>46350746.049999997</v>
      </c>
      <c r="H129" s="10">
        <f t="shared" si="35"/>
        <v>43963687.690000005</v>
      </c>
      <c r="I129" s="10">
        <f t="shared" si="35"/>
        <v>179818673.71999997</v>
      </c>
      <c r="J129" s="10">
        <f t="shared" si="35"/>
        <v>150379438.35000002</v>
      </c>
      <c r="K129" s="10">
        <f t="shared" si="35"/>
        <v>95930080</v>
      </c>
      <c r="L129" s="10">
        <f t="shared" si="35"/>
        <v>84214280</v>
      </c>
      <c r="M129" s="10"/>
    </row>
    <row r="130" spans="1:13" ht="29.25" customHeight="1" x14ac:dyDescent="0.25">
      <c r="A130" s="51"/>
      <c r="B130" s="52"/>
      <c r="C130" s="53"/>
      <c r="D130" s="29" t="s">
        <v>20</v>
      </c>
      <c r="E130" s="10"/>
      <c r="F130" s="10"/>
      <c r="G130" s="10"/>
      <c r="H130" s="10"/>
      <c r="I130" s="10"/>
      <c r="J130" s="10"/>
      <c r="K130" s="10"/>
      <c r="L130" s="10"/>
      <c r="M130" s="10"/>
    </row>
    <row r="131" spans="1:13" ht="29.25" customHeight="1" x14ac:dyDescent="0.25">
      <c r="A131" s="51"/>
      <c r="B131" s="52"/>
      <c r="C131" s="53"/>
      <c r="D131" s="29" t="s">
        <v>21</v>
      </c>
      <c r="E131" s="10">
        <f>E137+E143+E149+E155+E161</f>
        <v>0</v>
      </c>
      <c r="F131" s="10">
        <f t="shared" ref="F131:L131" si="36">F137+F143+F149+F155+F161</f>
        <v>0</v>
      </c>
      <c r="G131" s="10">
        <f t="shared" si="36"/>
        <v>0</v>
      </c>
      <c r="H131" s="10">
        <f t="shared" si="36"/>
        <v>0</v>
      </c>
      <c r="I131" s="10">
        <f t="shared" si="36"/>
        <v>0</v>
      </c>
      <c r="J131" s="10">
        <f t="shared" si="36"/>
        <v>0</v>
      </c>
      <c r="K131" s="10">
        <f t="shared" si="36"/>
        <v>0</v>
      </c>
      <c r="L131" s="10">
        <f t="shared" si="36"/>
        <v>0</v>
      </c>
      <c r="M131" s="10"/>
    </row>
    <row r="132" spans="1:13" ht="29.25" customHeight="1" x14ac:dyDescent="0.25">
      <c r="A132" s="51"/>
      <c r="B132" s="52"/>
      <c r="C132" s="53"/>
      <c r="D132" s="29" t="s">
        <v>22</v>
      </c>
      <c r="E132" s="10">
        <f t="shared" ref="E132:L134" si="37">E138+E144+E150+E156+E162</f>
        <v>91547407.849999994</v>
      </c>
      <c r="F132" s="10">
        <f t="shared" si="37"/>
        <v>89129804.969999999</v>
      </c>
      <c r="G132" s="10">
        <f t="shared" si="37"/>
        <v>5988451.3499999996</v>
      </c>
      <c r="H132" s="10">
        <f t="shared" si="37"/>
        <v>5633028.5700000003</v>
      </c>
      <c r="I132" s="10">
        <f t="shared" si="37"/>
        <v>80316308.799999997</v>
      </c>
      <c r="J132" s="10">
        <f t="shared" si="37"/>
        <v>52563465.13000001</v>
      </c>
      <c r="K132" s="10">
        <f t="shared" si="37"/>
        <v>16095000</v>
      </c>
      <c r="L132" s="10">
        <f t="shared" si="37"/>
        <v>11899200</v>
      </c>
      <c r="M132" s="10"/>
    </row>
    <row r="133" spans="1:13" ht="29.25" customHeight="1" x14ac:dyDescent="0.25">
      <c r="A133" s="51"/>
      <c r="B133" s="52"/>
      <c r="C133" s="53"/>
      <c r="D133" s="29" t="s">
        <v>26</v>
      </c>
      <c r="E133" s="10">
        <f t="shared" si="37"/>
        <v>74969455.359999999</v>
      </c>
      <c r="F133" s="10">
        <f t="shared" si="37"/>
        <v>74154112.340000004</v>
      </c>
      <c r="G133" s="10">
        <f t="shared" si="37"/>
        <v>39425809.259999998</v>
      </c>
      <c r="H133" s="10">
        <f t="shared" si="37"/>
        <v>38330659.120000005</v>
      </c>
      <c r="I133" s="10">
        <f t="shared" si="37"/>
        <v>98451796.479999989</v>
      </c>
      <c r="J133" s="10">
        <f t="shared" si="37"/>
        <v>96765404.780000001</v>
      </c>
      <c r="K133" s="10">
        <f t="shared" si="37"/>
        <v>79835080</v>
      </c>
      <c r="L133" s="10">
        <f t="shared" si="37"/>
        <v>72315080</v>
      </c>
      <c r="M133" s="10"/>
    </row>
    <row r="134" spans="1:13" ht="29.25" customHeight="1" x14ac:dyDescent="0.25">
      <c r="A134" s="51"/>
      <c r="B134" s="52"/>
      <c r="C134" s="53"/>
      <c r="D134" s="29" t="s">
        <v>24</v>
      </c>
      <c r="E134" s="10">
        <f t="shared" si="37"/>
        <v>3698164.34</v>
      </c>
      <c r="F134" s="10">
        <f t="shared" si="37"/>
        <v>3698164.34</v>
      </c>
      <c r="G134" s="10">
        <f t="shared" si="37"/>
        <v>936485.44</v>
      </c>
      <c r="H134" s="10">
        <f t="shared" si="37"/>
        <v>0</v>
      </c>
      <c r="I134" s="10">
        <f t="shared" si="37"/>
        <v>1050568.44</v>
      </c>
      <c r="J134" s="10">
        <f t="shared" si="37"/>
        <v>1050568.44</v>
      </c>
      <c r="K134" s="10">
        <f t="shared" si="37"/>
        <v>0</v>
      </c>
      <c r="L134" s="10">
        <f t="shared" si="37"/>
        <v>0</v>
      </c>
      <c r="M134" s="10"/>
    </row>
    <row r="135" spans="1:13" ht="29.25" customHeight="1" x14ac:dyDescent="0.25">
      <c r="A135" s="49" t="s">
        <v>93</v>
      </c>
      <c r="B135" s="50" t="s">
        <v>25</v>
      </c>
      <c r="C135" s="50" t="s">
        <v>53</v>
      </c>
      <c r="D135" s="31" t="s">
        <v>19</v>
      </c>
      <c r="E135" s="8">
        <f>E137+E138+E139+E140</f>
        <v>19777418.870000001</v>
      </c>
      <c r="F135" s="8">
        <f t="shared" ref="F135:L135" si="38">F137+F138+F139+F140</f>
        <v>19777418.870000001</v>
      </c>
      <c r="G135" s="8">
        <f t="shared" si="38"/>
        <v>4187456.89</v>
      </c>
      <c r="H135" s="8">
        <f t="shared" si="38"/>
        <v>3026759.13</v>
      </c>
      <c r="I135" s="8">
        <f t="shared" si="38"/>
        <v>65443470.199999996</v>
      </c>
      <c r="J135" s="8">
        <f t="shared" si="38"/>
        <v>43237261.769999996</v>
      </c>
      <c r="K135" s="8">
        <f t="shared" si="38"/>
        <v>7520000</v>
      </c>
      <c r="L135" s="8">
        <f t="shared" si="38"/>
        <v>0</v>
      </c>
      <c r="M135" s="8"/>
    </row>
    <row r="136" spans="1:13" ht="29.25" customHeight="1" x14ac:dyDescent="0.25">
      <c r="A136" s="49"/>
      <c r="B136" s="50"/>
      <c r="C136" s="50"/>
      <c r="D136" s="31" t="s">
        <v>20</v>
      </c>
      <c r="E136" s="8"/>
      <c r="F136" s="8"/>
      <c r="G136" s="8"/>
      <c r="H136" s="8"/>
      <c r="I136" s="8"/>
      <c r="J136" s="8"/>
      <c r="K136" s="8"/>
      <c r="L136" s="8"/>
      <c r="M136" s="8"/>
    </row>
    <row r="137" spans="1:13" ht="29.25" customHeight="1" x14ac:dyDescent="0.25">
      <c r="A137" s="49"/>
      <c r="B137" s="50"/>
      <c r="C137" s="50"/>
      <c r="D137" s="31" t="s">
        <v>21</v>
      </c>
      <c r="E137" s="33">
        <v>0</v>
      </c>
      <c r="F137" s="33">
        <v>0</v>
      </c>
      <c r="G137" s="33">
        <v>0</v>
      </c>
      <c r="H137" s="33">
        <v>0</v>
      </c>
      <c r="I137" s="33">
        <v>0</v>
      </c>
      <c r="J137" s="33">
        <v>0</v>
      </c>
      <c r="K137" s="33">
        <v>0</v>
      </c>
      <c r="L137" s="33">
        <v>0</v>
      </c>
      <c r="M137" s="8"/>
    </row>
    <row r="138" spans="1:13" ht="29.25" customHeight="1" x14ac:dyDescent="0.25">
      <c r="A138" s="49"/>
      <c r="B138" s="50"/>
      <c r="C138" s="50"/>
      <c r="D138" s="31" t="s">
        <v>22</v>
      </c>
      <c r="E138" s="33">
        <v>11560845.6</v>
      </c>
      <c r="F138" s="33">
        <v>11560845.6</v>
      </c>
      <c r="G138" s="33">
        <v>0</v>
      </c>
      <c r="H138" s="33">
        <v>0</v>
      </c>
      <c r="I138" s="33">
        <v>52814271.799999997</v>
      </c>
      <c r="J138" s="33">
        <v>30876168.800000001</v>
      </c>
      <c r="K138" s="33">
        <v>0</v>
      </c>
      <c r="L138" s="33">
        <v>0</v>
      </c>
      <c r="M138" s="8"/>
    </row>
    <row r="139" spans="1:13" ht="29.25" customHeight="1" x14ac:dyDescent="0.25">
      <c r="A139" s="49"/>
      <c r="B139" s="50"/>
      <c r="C139" s="50"/>
      <c r="D139" s="31" t="s">
        <v>26</v>
      </c>
      <c r="E139" s="33">
        <v>8040768.5099999998</v>
      </c>
      <c r="F139" s="33">
        <v>8040768.5099999998</v>
      </c>
      <c r="G139" s="33">
        <v>4012019.67</v>
      </c>
      <c r="H139" s="33">
        <v>3026759.13</v>
      </c>
      <c r="I139" s="33">
        <v>12453761.18</v>
      </c>
      <c r="J139" s="33">
        <v>12185655.75</v>
      </c>
      <c r="K139" s="33">
        <v>7520000</v>
      </c>
      <c r="L139" s="33">
        <v>0</v>
      </c>
      <c r="M139" s="8"/>
    </row>
    <row r="140" spans="1:13" ht="29.25" customHeight="1" x14ac:dyDescent="0.25">
      <c r="A140" s="49"/>
      <c r="B140" s="50"/>
      <c r="C140" s="50"/>
      <c r="D140" s="31" t="s">
        <v>24</v>
      </c>
      <c r="E140" s="33">
        <v>175804.76</v>
      </c>
      <c r="F140" s="33">
        <v>175804.76</v>
      </c>
      <c r="G140" s="33">
        <v>175437.22</v>
      </c>
      <c r="H140" s="33">
        <v>0</v>
      </c>
      <c r="I140" s="33">
        <v>175437.22</v>
      </c>
      <c r="J140" s="33">
        <v>175437.22</v>
      </c>
      <c r="K140" s="33">
        <v>0</v>
      </c>
      <c r="L140" s="33">
        <v>0</v>
      </c>
      <c r="M140" s="8"/>
    </row>
    <row r="141" spans="1:13" ht="29.25" customHeight="1" x14ac:dyDescent="0.25">
      <c r="A141" s="49" t="s">
        <v>94</v>
      </c>
      <c r="B141" s="50" t="s">
        <v>30</v>
      </c>
      <c r="C141" s="50" t="s">
        <v>54</v>
      </c>
      <c r="D141" s="31" t="s">
        <v>19</v>
      </c>
      <c r="E141" s="8">
        <f>E143+E144+E145+E146</f>
        <v>7708564.7800000003</v>
      </c>
      <c r="F141" s="8">
        <f t="shared" ref="F141:L141" si="39">F143+F144+F145+F146</f>
        <v>7309788.4900000002</v>
      </c>
      <c r="G141" s="8">
        <f t="shared" si="39"/>
        <v>3230070.1</v>
      </c>
      <c r="H141" s="8">
        <f t="shared" si="39"/>
        <v>3230061.13</v>
      </c>
      <c r="I141" s="8">
        <f t="shared" si="39"/>
        <v>9232900.3900000006</v>
      </c>
      <c r="J141" s="8">
        <f t="shared" si="39"/>
        <v>8751730.120000001</v>
      </c>
      <c r="K141" s="8">
        <f t="shared" si="39"/>
        <v>6998560</v>
      </c>
      <c r="L141" s="8">
        <f t="shared" si="39"/>
        <v>6998560</v>
      </c>
      <c r="M141" s="8"/>
    </row>
    <row r="142" spans="1:13" ht="29.25" customHeight="1" x14ac:dyDescent="0.25">
      <c r="A142" s="49"/>
      <c r="B142" s="50"/>
      <c r="C142" s="50"/>
      <c r="D142" s="31" t="s">
        <v>20</v>
      </c>
      <c r="E142" s="8"/>
      <c r="F142" s="8"/>
      <c r="G142" s="8"/>
      <c r="H142" s="8"/>
      <c r="I142" s="8"/>
      <c r="J142" s="8"/>
      <c r="K142" s="8"/>
      <c r="L142" s="8"/>
      <c r="M142" s="8"/>
    </row>
    <row r="143" spans="1:13" ht="29.25" customHeight="1" x14ac:dyDescent="0.25">
      <c r="A143" s="49"/>
      <c r="B143" s="50"/>
      <c r="C143" s="50"/>
      <c r="D143" s="31" t="s">
        <v>21</v>
      </c>
      <c r="E143" s="33">
        <v>0</v>
      </c>
      <c r="F143" s="33">
        <v>0</v>
      </c>
      <c r="G143" s="33">
        <v>0</v>
      </c>
      <c r="H143" s="33">
        <v>0</v>
      </c>
      <c r="I143" s="33">
        <v>0</v>
      </c>
      <c r="J143" s="33">
        <v>0</v>
      </c>
      <c r="K143" s="33">
        <v>0</v>
      </c>
      <c r="L143" s="33">
        <v>0</v>
      </c>
      <c r="M143" s="8"/>
    </row>
    <row r="144" spans="1:13" ht="29.25" customHeight="1" x14ac:dyDescent="0.25">
      <c r="A144" s="49"/>
      <c r="B144" s="50"/>
      <c r="C144" s="50"/>
      <c r="D144" s="31" t="s">
        <v>22</v>
      </c>
      <c r="E144" s="33">
        <v>247400</v>
      </c>
      <c r="F144" s="33">
        <v>247400</v>
      </c>
      <c r="G144" s="33">
        <v>0</v>
      </c>
      <c r="H144" s="33">
        <v>0</v>
      </c>
      <c r="I144" s="33">
        <v>1577760</v>
      </c>
      <c r="J144" s="33">
        <v>1569798.3</v>
      </c>
      <c r="K144" s="33">
        <v>0</v>
      </c>
      <c r="L144" s="33">
        <v>0</v>
      </c>
      <c r="M144" s="8"/>
    </row>
    <row r="145" spans="1:13" ht="29.25" customHeight="1" x14ac:dyDescent="0.25">
      <c r="A145" s="49"/>
      <c r="B145" s="50"/>
      <c r="C145" s="50"/>
      <c r="D145" s="31" t="s">
        <v>26</v>
      </c>
      <c r="E145" s="33">
        <v>7461164.7800000003</v>
      </c>
      <c r="F145" s="33">
        <v>7062388.4900000002</v>
      </c>
      <c r="G145" s="33">
        <v>3230070.1</v>
      </c>
      <c r="H145" s="33">
        <v>3230061.13</v>
      </c>
      <c r="I145" s="33">
        <v>7655140.3899999997</v>
      </c>
      <c r="J145" s="33">
        <v>7181931.8200000003</v>
      </c>
      <c r="K145" s="33">
        <v>6998560</v>
      </c>
      <c r="L145" s="33">
        <v>6998560</v>
      </c>
      <c r="M145" s="8"/>
    </row>
    <row r="146" spans="1:13" ht="29.25" customHeight="1" x14ac:dyDescent="0.25">
      <c r="A146" s="49"/>
      <c r="B146" s="50"/>
      <c r="C146" s="50"/>
      <c r="D146" s="31" t="s">
        <v>24</v>
      </c>
      <c r="E146" s="33">
        <v>0</v>
      </c>
      <c r="F146" s="33">
        <v>0</v>
      </c>
      <c r="G146" s="33">
        <v>0</v>
      </c>
      <c r="H146" s="33">
        <v>0</v>
      </c>
      <c r="I146" s="33">
        <v>0</v>
      </c>
      <c r="J146" s="33">
        <v>0</v>
      </c>
      <c r="K146" s="33">
        <v>0</v>
      </c>
      <c r="L146" s="33">
        <v>0</v>
      </c>
      <c r="M146" s="8"/>
    </row>
    <row r="147" spans="1:13" ht="29.25" customHeight="1" x14ac:dyDescent="0.25">
      <c r="A147" s="49" t="s">
        <v>95</v>
      </c>
      <c r="B147" s="50" t="s">
        <v>32</v>
      </c>
      <c r="C147" s="50" t="s">
        <v>55</v>
      </c>
      <c r="D147" s="31" t="s">
        <v>19</v>
      </c>
      <c r="E147" s="8">
        <f>E149+E150+E151+E152</f>
        <v>12363951.02</v>
      </c>
      <c r="F147" s="8">
        <f t="shared" ref="F147:L147" si="40">F149+F150+F151+F152</f>
        <v>11381217.540000001</v>
      </c>
      <c r="G147" s="8">
        <f t="shared" si="40"/>
        <v>2384363.42</v>
      </c>
      <c r="H147" s="8">
        <f t="shared" si="40"/>
        <v>2384363.42</v>
      </c>
      <c r="I147" s="8">
        <f t="shared" si="40"/>
        <v>10742326.02</v>
      </c>
      <c r="J147" s="8">
        <f t="shared" si="40"/>
        <v>10496392.649999999</v>
      </c>
      <c r="K147" s="8">
        <f t="shared" si="40"/>
        <v>1726000</v>
      </c>
      <c r="L147" s="8">
        <f t="shared" si="40"/>
        <v>1726000</v>
      </c>
      <c r="M147" s="8"/>
    </row>
    <row r="148" spans="1:13" ht="29.25" customHeight="1" x14ac:dyDescent="0.25">
      <c r="A148" s="49"/>
      <c r="B148" s="50"/>
      <c r="C148" s="50"/>
      <c r="D148" s="31" t="s">
        <v>20</v>
      </c>
      <c r="E148" s="8"/>
      <c r="F148" s="8"/>
      <c r="G148" s="8"/>
      <c r="H148" s="8"/>
      <c r="I148" s="8"/>
      <c r="J148" s="8"/>
      <c r="K148" s="8"/>
      <c r="L148" s="8"/>
      <c r="M148" s="8"/>
    </row>
    <row r="149" spans="1:13" ht="29.25" customHeight="1" x14ac:dyDescent="0.25">
      <c r="A149" s="49"/>
      <c r="B149" s="50"/>
      <c r="C149" s="50"/>
      <c r="D149" s="31" t="s">
        <v>21</v>
      </c>
      <c r="E149" s="33">
        <v>0</v>
      </c>
      <c r="F149" s="33">
        <v>0</v>
      </c>
      <c r="G149" s="33">
        <v>0</v>
      </c>
      <c r="H149" s="33">
        <v>0</v>
      </c>
      <c r="I149" s="33">
        <v>0</v>
      </c>
      <c r="J149" s="33">
        <v>0</v>
      </c>
      <c r="K149" s="33">
        <v>0</v>
      </c>
      <c r="L149" s="33">
        <v>0</v>
      </c>
      <c r="M149" s="8"/>
    </row>
    <row r="150" spans="1:13" ht="29.25" customHeight="1" x14ac:dyDescent="0.25">
      <c r="A150" s="49"/>
      <c r="B150" s="50"/>
      <c r="C150" s="50"/>
      <c r="D150" s="31" t="s">
        <v>22</v>
      </c>
      <c r="E150" s="34">
        <v>10423400</v>
      </c>
      <c r="F150" s="4">
        <v>9461129.9900000002</v>
      </c>
      <c r="G150" s="34">
        <v>0</v>
      </c>
      <c r="H150" s="33">
        <v>0</v>
      </c>
      <c r="I150" s="33">
        <v>4500000</v>
      </c>
      <c r="J150" s="4">
        <v>4317309.0199999996</v>
      </c>
      <c r="K150" s="33">
        <v>0</v>
      </c>
      <c r="L150" s="33">
        <v>0</v>
      </c>
      <c r="M150" s="8"/>
    </row>
    <row r="151" spans="1:13" ht="29.25" customHeight="1" x14ac:dyDescent="0.25">
      <c r="A151" s="49"/>
      <c r="B151" s="50"/>
      <c r="C151" s="50"/>
      <c r="D151" s="31" t="s">
        <v>26</v>
      </c>
      <c r="E151" s="4">
        <v>1940551.02</v>
      </c>
      <c r="F151" s="4">
        <v>1920087.55</v>
      </c>
      <c r="G151" s="34">
        <v>2384363.42</v>
      </c>
      <c r="H151" s="33">
        <v>2384363.42</v>
      </c>
      <c r="I151" s="33">
        <v>6242326.0199999996</v>
      </c>
      <c r="J151" s="33">
        <v>6179083.6299999999</v>
      </c>
      <c r="K151" s="33">
        <v>1726000</v>
      </c>
      <c r="L151" s="33">
        <v>1726000</v>
      </c>
      <c r="M151" s="8"/>
    </row>
    <row r="152" spans="1:13" ht="29.25" customHeight="1" x14ac:dyDescent="0.25">
      <c r="A152" s="49"/>
      <c r="B152" s="50"/>
      <c r="C152" s="50"/>
      <c r="D152" s="31" t="s">
        <v>24</v>
      </c>
      <c r="E152" s="33">
        <v>0</v>
      </c>
      <c r="F152" s="33">
        <v>0</v>
      </c>
      <c r="G152" s="33">
        <v>0</v>
      </c>
      <c r="H152" s="33">
        <v>0</v>
      </c>
      <c r="I152" s="33">
        <v>0</v>
      </c>
      <c r="J152" s="33">
        <v>0</v>
      </c>
      <c r="K152" s="33">
        <v>0</v>
      </c>
      <c r="L152" s="33">
        <v>0</v>
      </c>
      <c r="M152" s="8"/>
    </row>
    <row r="153" spans="1:13" ht="29.25" customHeight="1" x14ac:dyDescent="0.25">
      <c r="A153" s="49" t="s">
        <v>96</v>
      </c>
      <c r="B153" s="50" t="s">
        <v>33</v>
      </c>
      <c r="C153" s="50" t="s">
        <v>56</v>
      </c>
      <c r="D153" s="31" t="s">
        <v>19</v>
      </c>
      <c r="E153" s="8">
        <f>E155+E156+E157+E158</f>
        <v>58541172.199999996</v>
      </c>
      <c r="F153" s="8">
        <f t="shared" ref="F153:L153" si="41">F155+F156+F157+F158</f>
        <v>58214366.149999999</v>
      </c>
      <c r="G153" s="8">
        <f t="shared" si="41"/>
        <v>1521708.7</v>
      </c>
      <c r="H153" s="8">
        <f t="shared" si="41"/>
        <v>743375.48</v>
      </c>
      <c r="I153" s="8">
        <f t="shared" si="41"/>
        <v>12764562.810000001</v>
      </c>
      <c r="J153" s="8">
        <f t="shared" si="41"/>
        <v>12761375.99</v>
      </c>
      <c r="K153" s="8">
        <f t="shared" si="41"/>
        <v>3031940</v>
      </c>
      <c r="L153" s="8">
        <f t="shared" si="41"/>
        <v>3031940</v>
      </c>
      <c r="M153" s="8"/>
    </row>
    <row r="154" spans="1:13" ht="29.25" customHeight="1" x14ac:dyDescent="0.25">
      <c r="A154" s="49"/>
      <c r="B154" s="50"/>
      <c r="C154" s="50"/>
      <c r="D154" s="31" t="s">
        <v>20</v>
      </c>
      <c r="E154" s="8"/>
      <c r="F154" s="8"/>
      <c r="G154" s="8"/>
      <c r="H154" s="8"/>
      <c r="I154" s="8"/>
      <c r="J154" s="8"/>
      <c r="K154" s="8"/>
      <c r="L154" s="8"/>
      <c r="M154" s="8"/>
    </row>
    <row r="155" spans="1:13" ht="29.25" customHeight="1" x14ac:dyDescent="0.25">
      <c r="A155" s="49"/>
      <c r="B155" s="50"/>
      <c r="C155" s="50"/>
      <c r="D155" s="31" t="s">
        <v>21</v>
      </c>
      <c r="E155" s="33">
        <v>0</v>
      </c>
      <c r="F155" s="33">
        <v>0</v>
      </c>
      <c r="G155" s="33">
        <v>0</v>
      </c>
      <c r="H155" s="33">
        <v>0</v>
      </c>
      <c r="I155" s="33">
        <v>0</v>
      </c>
      <c r="J155" s="33">
        <v>0</v>
      </c>
      <c r="K155" s="33">
        <v>0</v>
      </c>
      <c r="L155" s="33">
        <v>0</v>
      </c>
      <c r="M155" s="8"/>
    </row>
    <row r="156" spans="1:13" ht="29.25" customHeight="1" x14ac:dyDescent="0.25">
      <c r="A156" s="49"/>
      <c r="B156" s="50"/>
      <c r="C156" s="50"/>
      <c r="D156" s="31" t="s">
        <v>22</v>
      </c>
      <c r="E156" s="33">
        <v>50352022</v>
      </c>
      <c r="F156" s="4">
        <v>50041715.609999999</v>
      </c>
      <c r="G156" s="33">
        <v>0</v>
      </c>
      <c r="H156" s="33">
        <v>0</v>
      </c>
      <c r="I156" s="33">
        <v>7767652</v>
      </c>
      <c r="J156" s="33">
        <v>7764465.2300000004</v>
      </c>
      <c r="K156" s="33">
        <v>0</v>
      </c>
      <c r="L156" s="33">
        <v>0</v>
      </c>
      <c r="M156" s="8"/>
    </row>
    <row r="157" spans="1:13" ht="29.25" customHeight="1" x14ac:dyDescent="0.25">
      <c r="A157" s="49"/>
      <c r="B157" s="50"/>
      <c r="C157" s="50"/>
      <c r="D157" s="31" t="s">
        <v>26</v>
      </c>
      <c r="E157" s="33">
        <v>4666790.62</v>
      </c>
      <c r="F157" s="4">
        <v>4650290.96</v>
      </c>
      <c r="G157" s="33">
        <v>760660.47999999998</v>
      </c>
      <c r="H157" s="33">
        <v>743375.48</v>
      </c>
      <c r="I157" s="33">
        <v>4121779.59</v>
      </c>
      <c r="J157" s="33">
        <v>4121779.54</v>
      </c>
      <c r="K157" s="33">
        <v>3031940</v>
      </c>
      <c r="L157" s="33">
        <v>3031940</v>
      </c>
      <c r="M157" s="8"/>
    </row>
    <row r="158" spans="1:13" ht="29.25" customHeight="1" x14ac:dyDescent="0.25">
      <c r="A158" s="49"/>
      <c r="B158" s="50"/>
      <c r="C158" s="50"/>
      <c r="D158" s="31" t="s">
        <v>24</v>
      </c>
      <c r="E158" s="33">
        <v>3522359.58</v>
      </c>
      <c r="F158" s="4">
        <v>3522359.58</v>
      </c>
      <c r="G158" s="33">
        <v>761048.22</v>
      </c>
      <c r="H158" s="33">
        <v>0</v>
      </c>
      <c r="I158" s="33">
        <v>875131.22</v>
      </c>
      <c r="J158" s="33">
        <v>875131.22</v>
      </c>
      <c r="K158" s="33">
        <v>0</v>
      </c>
      <c r="L158" s="33">
        <v>0</v>
      </c>
      <c r="M158" s="8"/>
    </row>
    <row r="159" spans="1:13" ht="29.25" customHeight="1" x14ac:dyDescent="0.25">
      <c r="A159" s="49" t="s">
        <v>97</v>
      </c>
      <c r="B159" s="50" t="s">
        <v>50</v>
      </c>
      <c r="C159" s="50" t="s">
        <v>34</v>
      </c>
      <c r="D159" s="31" t="s">
        <v>19</v>
      </c>
      <c r="E159" s="8">
        <f>E161+E162+E163+E164</f>
        <v>71823920.680000007</v>
      </c>
      <c r="F159" s="8">
        <f t="shared" ref="F159:L159" si="42">F161+F162+F163+F164</f>
        <v>70299290.599999994</v>
      </c>
      <c r="G159" s="8">
        <f t="shared" si="42"/>
        <v>35027146.939999998</v>
      </c>
      <c r="H159" s="8">
        <f t="shared" si="42"/>
        <v>34579128.530000001</v>
      </c>
      <c r="I159" s="8">
        <f t="shared" si="42"/>
        <v>81635414.299999997</v>
      </c>
      <c r="J159" s="8">
        <f t="shared" si="42"/>
        <v>75132677.819999993</v>
      </c>
      <c r="K159" s="8">
        <f t="shared" si="42"/>
        <v>76653580</v>
      </c>
      <c r="L159" s="8">
        <f t="shared" si="42"/>
        <v>72457780</v>
      </c>
      <c r="M159" s="8"/>
    </row>
    <row r="160" spans="1:13" ht="29.25" customHeight="1" x14ac:dyDescent="0.25">
      <c r="A160" s="49"/>
      <c r="B160" s="50"/>
      <c r="C160" s="50"/>
      <c r="D160" s="31" t="s">
        <v>20</v>
      </c>
      <c r="E160" s="8"/>
      <c r="F160" s="8"/>
      <c r="G160" s="8"/>
      <c r="H160" s="8"/>
      <c r="I160" s="8"/>
      <c r="J160" s="8"/>
      <c r="K160" s="8"/>
      <c r="L160" s="8"/>
      <c r="M160" s="8"/>
    </row>
    <row r="161" spans="1:13" ht="29.25" customHeight="1" x14ac:dyDescent="0.25">
      <c r="A161" s="49"/>
      <c r="B161" s="50"/>
      <c r="C161" s="50"/>
      <c r="D161" s="31" t="s">
        <v>21</v>
      </c>
      <c r="E161" s="33">
        <v>0</v>
      </c>
      <c r="F161" s="33">
        <v>0</v>
      </c>
      <c r="G161" s="33">
        <v>0</v>
      </c>
      <c r="H161" s="33">
        <v>0</v>
      </c>
      <c r="I161" s="33">
        <v>0</v>
      </c>
      <c r="J161" s="33">
        <v>0</v>
      </c>
      <c r="K161" s="33">
        <v>0</v>
      </c>
      <c r="L161" s="33">
        <v>0</v>
      </c>
      <c r="M161" s="8"/>
    </row>
    <row r="162" spans="1:13" ht="29.25" customHeight="1" x14ac:dyDescent="0.25">
      <c r="A162" s="49"/>
      <c r="B162" s="50"/>
      <c r="C162" s="50"/>
      <c r="D162" s="31" t="s">
        <v>22</v>
      </c>
      <c r="E162" s="33">
        <v>18963740.25</v>
      </c>
      <c r="F162" s="33">
        <v>17818713.77</v>
      </c>
      <c r="G162" s="33">
        <v>5988451.3499999996</v>
      </c>
      <c r="H162" s="33">
        <v>5633028.5700000003</v>
      </c>
      <c r="I162" s="33">
        <v>13656625</v>
      </c>
      <c r="J162" s="33">
        <v>8035723.7800000003</v>
      </c>
      <c r="K162" s="33">
        <v>16095000</v>
      </c>
      <c r="L162" s="33">
        <v>11899200</v>
      </c>
      <c r="M162" s="8"/>
    </row>
    <row r="163" spans="1:13" ht="29.25" customHeight="1" x14ac:dyDescent="0.25">
      <c r="A163" s="49"/>
      <c r="B163" s="50"/>
      <c r="C163" s="50"/>
      <c r="D163" s="31" t="s">
        <v>26</v>
      </c>
      <c r="E163" s="33">
        <v>52860180.43</v>
      </c>
      <c r="F163" s="33">
        <v>52480576.829999998</v>
      </c>
      <c r="G163" s="33">
        <v>29038695.59</v>
      </c>
      <c r="H163" s="33">
        <v>28946099.960000001</v>
      </c>
      <c r="I163" s="33">
        <v>67978789.299999997</v>
      </c>
      <c r="J163" s="33">
        <v>67096954.039999999</v>
      </c>
      <c r="K163" s="33">
        <v>60558580</v>
      </c>
      <c r="L163" s="33">
        <v>60558580</v>
      </c>
      <c r="M163" s="8"/>
    </row>
    <row r="164" spans="1:13" ht="29.25" customHeight="1" x14ac:dyDescent="0.25">
      <c r="A164" s="49"/>
      <c r="B164" s="50"/>
      <c r="C164" s="50"/>
      <c r="D164" s="31" t="s">
        <v>24</v>
      </c>
      <c r="E164" s="33">
        <v>0</v>
      </c>
      <c r="F164" s="33">
        <v>0</v>
      </c>
      <c r="G164" s="33">
        <v>0</v>
      </c>
      <c r="H164" s="33">
        <v>0</v>
      </c>
      <c r="I164" s="33">
        <v>0</v>
      </c>
      <c r="J164" s="33">
        <v>0</v>
      </c>
      <c r="K164" s="33">
        <v>0</v>
      </c>
      <c r="L164" s="33">
        <v>0</v>
      </c>
      <c r="M164" s="8"/>
    </row>
    <row r="165" spans="1:13" ht="29.25" customHeight="1" x14ac:dyDescent="0.25">
      <c r="A165" s="51" t="s">
        <v>98</v>
      </c>
      <c r="B165" s="52" t="s">
        <v>57</v>
      </c>
      <c r="C165" s="52" t="s">
        <v>58</v>
      </c>
      <c r="D165" s="29" t="s">
        <v>19</v>
      </c>
      <c r="E165" s="10">
        <f>E167+E168+E169+E170</f>
        <v>112810314.97999999</v>
      </c>
      <c r="F165" s="10">
        <f t="shared" ref="F165:L165" si="43">F167+F168+F169+F170</f>
        <v>110721658.01000001</v>
      </c>
      <c r="G165" s="10">
        <f t="shared" si="43"/>
        <v>19282170.32</v>
      </c>
      <c r="H165" s="10">
        <f t="shared" si="43"/>
        <v>16377167.859999999</v>
      </c>
      <c r="I165" s="10">
        <f t="shared" si="43"/>
        <v>79514682.719999999</v>
      </c>
      <c r="J165" s="10">
        <f t="shared" si="43"/>
        <v>77655808.219999999</v>
      </c>
      <c r="K165" s="10">
        <f t="shared" si="43"/>
        <v>43529200</v>
      </c>
      <c r="L165" s="10">
        <f t="shared" si="43"/>
        <v>43910800</v>
      </c>
      <c r="M165" s="10"/>
    </row>
    <row r="166" spans="1:13" ht="29.25" customHeight="1" x14ac:dyDescent="0.25">
      <c r="A166" s="51"/>
      <c r="B166" s="52"/>
      <c r="C166" s="52"/>
      <c r="D166" s="29" t="s">
        <v>20</v>
      </c>
      <c r="E166" s="10"/>
      <c r="F166" s="10"/>
      <c r="G166" s="10"/>
      <c r="H166" s="10"/>
      <c r="I166" s="10"/>
      <c r="J166" s="10"/>
      <c r="K166" s="10"/>
      <c r="L166" s="10"/>
      <c r="M166" s="10"/>
    </row>
    <row r="167" spans="1:13" ht="29.25" customHeight="1" x14ac:dyDescent="0.25">
      <c r="A167" s="51"/>
      <c r="B167" s="52"/>
      <c r="C167" s="52"/>
      <c r="D167" s="29" t="s">
        <v>21</v>
      </c>
      <c r="E167" s="10">
        <f>E173+E179</f>
        <v>0</v>
      </c>
      <c r="F167" s="10">
        <f t="shared" ref="F167:L167" si="44">F173+F179</f>
        <v>0</v>
      </c>
      <c r="G167" s="10">
        <f t="shared" si="44"/>
        <v>0</v>
      </c>
      <c r="H167" s="10">
        <f t="shared" si="44"/>
        <v>0</v>
      </c>
      <c r="I167" s="10">
        <f t="shared" si="44"/>
        <v>0</v>
      </c>
      <c r="J167" s="10">
        <f t="shared" si="44"/>
        <v>0</v>
      </c>
      <c r="K167" s="10">
        <f t="shared" si="44"/>
        <v>0</v>
      </c>
      <c r="L167" s="10">
        <f t="shared" si="44"/>
        <v>0</v>
      </c>
      <c r="M167" s="10"/>
    </row>
    <row r="168" spans="1:13" ht="29.25" customHeight="1" x14ac:dyDescent="0.25">
      <c r="A168" s="51"/>
      <c r="B168" s="52"/>
      <c r="C168" s="52"/>
      <c r="D168" s="29" t="s">
        <v>22</v>
      </c>
      <c r="E168" s="10">
        <f t="shared" ref="E168:L170" si="45">E174+E180</f>
        <v>103059651.3</v>
      </c>
      <c r="F168" s="10">
        <f t="shared" si="45"/>
        <v>101802547.26000001</v>
      </c>
      <c r="G168" s="10">
        <f t="shared" si="45"/>
        <v>14658850.32</v>
      </c>
      <c r="H168" s="10">
        <f t="shared" si="45"/>
        <v>11753847.859999999</v>
      </c>
      <c r="I168" s="10">
        <f t="shared" si="45"/>
        <v>62013111</v>
      </c>
      <c r="J168" s="10">
        <f t="shared" si="45"/>
        <v>61670014.530000001</v>
      </c>
      <c r="K168" s="10">
        <f t="shared" si="45"/>
        <v>30144300</v>
      </c>
      <c r="L168" s="10">
        <f t="shared" si="45"/>
        <v>30144300</v>
      </c>
      <c r="M168" s="10"/>
    </row>
    <row r="169" spans="1:13" ht="29.25" customHeight="1" x14ac:dyDescent="0.25">
      <c r="A169" s="51"/>
      <c r="B169" s="52"/>
      <c r="C169" s="52"/>
      <c r="D169" s="29" t="s">
        <v>26</v>
      </c>
      <c r="E169" s="10">
        <f t="shared" si="45"/>
        <v>9750663.6799999997</v>
      </c>
      <c r="F169" s="10">
        <f t="shared" si="45"/>
        <v>8919110.75</v>
      </c>
      <c r="G169" s="10">
        <f t="shared" si="45"/>
        <v>4623320</v>
      </c>
      <c r="H169" s="10">
        <f t="shared" si="45"/>
        <v>4623320</v>
      </c>
      <c r="I169" s="10">
        <f t="shared" si="45"/>
        <v>17501571.719999999</v>
      </c>
      <c r="J169" s="10">
        <f t="shared" si="45"/>
        <v>15985793.689999999</v>
      </c>
      <c r="K169" s="10">
        <f t="shared" si="45"/>
        <v>13384900</v>
      </c>
      <c r="L169" s="10">
        <f t="shared" si="45"/>
        <v>13766500</v>
      </c>
      <c r="M169" s="10"/>
    </row>
    <row r="170" spans="1:13" ht="29.25" customHeight="1" x14ac:dyDescent="0.25">
      <c r="A170" s="51"/>
      <c r="B170" s="52"/>
      <c r="C170" s="52"/>
      <c r="D170" s="29" t="s">
        <v>24</v>
      </c>
      <c r="E170" s="10">
        <f t="shared" si="45"/>
        <v>0</v>
      </c>
      <c r="F170" s="10">
        <f t="shared" si="45"/>
        <v>0</v>
      </c>
      <c r="G170" s="10">
        <f t="shared" si="45"/>
        <v>0</v>
      </c>
      <c r="H170" s="10">
        <f t="shared" si="45"/>
        <v>0</v>
      </c>
      <c r="I170" s="10">
        <f t="shared" si="45"/>
        <v>0</v>
      </c>
      <c r="J170" s="10">
        <f t="shared" si="45"/>
        <v>0</v>
      </c>
      <c r="K170" s="10">
        <f t="shared" si="45"/>
        <v>0</v>
      </c>
      <c r="L170" s="10">
        <f t="shared" si="45"/>
        <v>0</v>
      </c>
      <c r="M170" s="10"/>
    </row>
    <row r="171" spans="1:13" ht="29.25" customHeight="1" x14ac:dyDescent="0.25">
      <c r="A171" s="49" t="s">
        <v>99</v>
      </c>
      <c r="B171" s="50" t="s">
        <v>25</v>
      </c>
      <c r="C171" s="50" t="s">
        <v>59</v>
      </c>
      <c r="D171" s="31" t="s">
        <v>19</v>
      </c>
      <c r="E171" s="8">
        <f>E173+E174+E175+E176</f>
        <v>80305343.680000007</v>
      </c>
      <c r="F171" s="8">
        <f t="shared" ref="F171:L171" si="46">F173+F174+F175+F176</f>
        <v>78234668.590000004</v>
      </c>
      <c r="G171" s="8">
        <f t="shared" si="46"/>
        <v>3799200</v>
      </c>
      <c r="H171" s="8">
        <f t="shared" si="46"/>
        <v>3799200</v>
      </c>
      <c r="I171" s="8">
        <f t="shared" si="46"/>
        <v>47265071.719999999</v>
      </c>
      <c r="J171" s="8">
        <f t="shared" si="46"/>
        <v>45613995.82</v>
      </c>
      <c r="K171" s="8">
        <f t="shared" si="46"/>
        <v>11285900</v>
      </c>
      <c r="L171" s="8">
        <f t="shared" si="46"/>
        <v>11667500</v>
      </c>
      <c r="M171" s="8"/>
    </row>
    <row r="172" spans="1:13" ht="29.25" customHeight="1" x14ac:dyDescent="0.25">
      <c r="A172" s="49"/>
      <c r="B172" s="50"/>
      <c r="C172" s="50"/>
      <c r="D172" s="31" t="s">
        <v>20</v>
      </c>
      <c r="E172" s="8"/>
      <c r="F172" s="8"/>
      <c r="G172" s="8"/>
      <c r="H172" s="8"/>
      <c r="I172" s="8"/>
      <c r="J172" s="8"/>
      <c r="K172" s="8"/>
      <c r="L172" s="8"/>
      <c r="M172" s="8"/>
    </row>
    <row r="173" spans="1:13" ht="29.25" customHeight="1" x14ac:dyDescent="0.25">
      <c r="A173" s="49"/>
      <c r="B173" s="50"/>
      <c r="C173" s="50"/>
      <c r="D173" s="31" t="s">
        <v>21</v>
      </c>
      <c r="E173" s="33">
        <v>0</v>
      </c>
      <c r="F173" s="33">
        <v>0</v>
      </c>
      <c r="G173" s="33">
        <v>0</v>
      </c>
      <c r="H173" s="33">
        <v>0</v>
      </c>
      <c r="I173" s="33">
        <v>0</v>
      </c>
      <c r="J173" s="33">
        <v>0</v>
      </c>
      <c r="K173" s="33">
        <v>0</v>
      </c>
      <c r="L173" s="33">
        <v>0</v>
      </c>
      <c r="M173" s="8"/>
    </row>
    <row r="174" spans="1:13" ht="29.25" customHeight="1" x14ac:dyDescent="0.25">
      <c r="A174" s="49"/>
      <c r="B174" s="50"/>
      <c r="C174" s="50"/>
      <c r="D174" s="31" t="s">
        <v>22</v>
      </c>
      <c r="E174" s="25">
        <v>72594480</v>
      </c>
      <c r="F174" s="25">
        <v>71355357.840000004</v>
      </c>
      <c r="G174" s="25">
        <v>0</v>
      </c>
      <c r="H174" s="25">
        <v>0</v>
      </c>
      <c r="I174" s="25">
        <v>31862500</v>
      </c>
      <c r="J174" s="25">
        <v>31727202.129999999</v>
      </c>
      <c r="K174" s="25">
        <v>0</v>
      </c>
      <c r="L174" s="25">
        <v>0</v>
      </c>
      <c r="M174" s="8"/>
    </row>
    <row r="175" spans="1:13" ht="29.25" customHeight="1" x14ac:dyDescent="0.25">
      <c r="A175" s="49"/>
      <c r="B175" s="50"/>
      <c r="C175" s="50"/>
      <c r="D175" s="31" t="s">
        <v>26</v>
      </c>
      <c r="E175" s="25">
        <v>7710863.6799999997</v>
      </c>
      <c r="F175" s="25">
        <v>6879310.75</v>
      </c>
      <c r="G175" s="35">
        <v>3799200</v>
      </c>
      <c r="H175" s="35">
        <v>3799200</v>
      </c>
      <c r="I175" s="35">
        <v>15402571.720000001</v>
      </c>
      <c r="J175" s="25">
        <v>13886793.689999999</v>
      </c>
      <c r="K175" s="25">
        <v>11285900</v>
      </c>
      <c r="L175" s="25">
        <v>11667500</v>
      </c>
      <c r="M175" s="8"/>
    </row>
    <row r="176" spans="1:13" ht="29.25" customHeight="1" x14ac:dyDescent="0.25">
      <c r="A176" s="49"/>
      <c r="B176" s="50"/>
      <c r="C176" s="50"/>
      <c r="D176" s="31" t="s">
        <v>24</v>
      </c>
      <c r="E176" s="33">
        <v>0</v>
      </c>
      <c r="F176" s="33">
        <v>0</v>
      </c>
      <c r="G176" s="33">
        <v>0</v>
      </c>
      <c r="H176" s="33">
        <v>0</v>
      </c>
      <c r="I176" s="33">
        <v>0</v>
      </c>
      <c r="J176" s="33">
        <v>0</v>
      </c>
      <c r="K176" s="33">
        <v>0</v>
      </c>
      <c r="L176" s="33">
        <v>0</v>
      </c>
      <c r="M176" s="8"/>
    </row>
    <row r="177" spans="1:13" ht="29.25" customHeight="1" x14ac:dyDescent="0.25">
      <c r="A177" s="49" t="s">
        <v>100</v>
      </c>
      <c r="B177" s="50" t="s">
        <v>30</v>
      </c>
      <c r="C177" s="50" t="s">
        <v>60</v>
      </c>
      <c r="D177" s="31" t="s">
        <v>19</v>
      </c>
      <c r="E177" s="8">
        <f>E179+E180+E181+E182</f>
        <v>32504971.300000001</v>
      </c>
      <c r="F177" s="8">
        <f t="shared" ref="F177:L177" si="47">F179+F180+F181+F182</f>
        <v>32486989.420000002</v>
      </c>
      <c r="G177" s="8">
        <f t="shared" si="47"/>
        <v>15482970.32</v>
      </c>
      <c r="H177" s="8">
        <f t="shared" si="47"/>
        <v>12577967.859999999</v>
      </c>
      <c r="I177" s="8">
        <f t="shared" si="47"/>
        <v>32249611</v>
      </c>
      <c r="J177" s="8">
        <f t="shared" si="47"/>
        <v>32041812.399999999</v>
      </c>
      <c r="K177" s="8">
        <f t="shared" si="47"/>
        <v>32243300</v>
      </c>
      <c r="L177" s="8">
        <f t="shared" si="47"/>
        <v>32243300</v>
      </c>
      <c r="M177" s="8"/>
    </row>
    <row r="178" spans="1:13" ht="29.25" customHeight="1" x14ac:dyDescent="0.25">
      <c r="A178" s="49"/>
      <c r="B178" s="50"/>
      <c r="C178" s="50"/>
      <c r="D178" s="31" t="s">
        <v>20</v>
      </c>
      <c r="E178" s="8"/>
      <c r="F178" s="8"/>
      <c r="G178" s="8"/>
      <c r="H178" s="8"/>
      <c r="I178" s="8"/>
      <c r="J178" s="8"/>
      <c r="K178" s="8"/>
      <c r="L178" s="8"/>
      <c r="M178" s="8"/>
    </row>
    <row r="179" spans="1:13" ht="29.25" customHeight="1" x14ac:dyDescent="0.25">
      <c r="A179" s="49"/>
      <c r="B179" s="50"/>
      <c r="C179" s="50"/>
      <c r="D179" s="31" t="s">
        <v>21</v>
      </c>
      <c r="E179" s="33">
        <v>0</v>
      </c>
      <c r="F179" s="33">
        <v>0</v>
      </c>
      <c r="G179" s="33">
        <v>0</v>
      </c>
      <c r="H179" s="33">
        <v>0</v>
      </c>
      <c r="I179" s="33">
        <v>0</v>
      </c>
      <c r="J179" s="33">
        <v>0</v>
      </c>
      <c r="K179" s="33">
        <v>0</v>
      </c>
      <c r="L179" s="33">
        <v>0</v>
      </c>
      <c r="M179" s="8"/>
    </row>
    <row r="180" spans="1:13" ht="29.25" customHeight="1" x14ac:dyDescent="0.25">
      <c r="A180" s="49"/>
      <c r="B180" s="50"/>
      <c r="C180" s="50"/>
      <c r="D180" s="31" t="s">
        <v>22</v>
      </c>
      <c r="E180" s="25">
        <v>30465171.300000001</v>
      </c>
      <c r="F180" s="25">
        <v>30447189.420000002</v>
      </c>
      <c r="G180" s="25">
        <v>14658850.32</v>
      </c>
      <c r="H180" s="25">
        <v>11753847.859999999</v>
      </c>
      <c r="I180" s="25">
        <v>30150611</v>
      </c>
      <c r="J180" s="25">
        <v>29942812.399999999</v>
      </c>
      <c r="K180" s="25">
        <v>30144300</v>
      </c>
      <c r="L180" s="25">
        <v>30144300</v>
      </c>
      <c r="M180" s="8"/>
    </row>
    <row r="181" spans="1:13" ht="29.25" customHeight="1" x14ac:dyDescent="0.25">
      <c r="A181" s="49"/>
      <c r="B181" s="50"/>
      <c r="C181" s="50"/>
      <c r="D181" s="31" t="s">
        <v>26</v>
      </c>
      <c r="E181" s="25">
        <v>2039800</v>
      </c>
      <c r="F181" s="25">
        <v>2039800</v>
      </c>
      <c r="G181" s="25">
        <v>824120</v>
      </c>
      <c r="H181" s="25">
        <v>824120</v>
      </c>
      <c r="I181" s="25">
        <v>2099000</v>
      </c>
      <c r="J181" s="25">
        <v>2099000</v>
      </c>
      <c r="K181" s="25">
        <v>2099000</v>
      </c>
      <c r="L181" s="25">
        <v>2099000</v>
      </c>
      <c r="M181" s="8"/>
    </row>
    <row r="182" spans="1:13" ht="29.25" customHeight="1" x14ac:dyDescent="0.25">
      <c r="A182" s="49"/>
      <c r="B182" s="50"/>
      <c r="C182" s="50"/>
      <c r="D182" s="31" t="s">
        <v>24</v>
      </c>
      <c r="E182" s="33">
        <v>0</v>
      </c>
      <c r="F182" s="33">
        <v>0</v>
      </c>
      <c r="G182" s="33">
        <v>0</v>
      </c>
      <c r="H182" s="33">
        <v>0</v>
      </c>
      <c r="I182" s="33">
        <v>0</v>
      </c>
      <c r="J182" s="33">
        <v>0</v>
      </c>
      <c r="K182" s="33">
        <v>0</v>
      </c>
      <c r="L182" s="33">
        <v>0</v>
      </c>
      <c r="M182" s="8"/>
    </row>
    <row r="183" spans="1:13" ht="29.25" customHeight="1" x14ac:dyDescent="0.25">
      <c r="A183" s="51" t="s">
        <v>101</v>
      </c>
      <c r="B183" s="52" t="s">
        <v>61</v>
      </c>
      <c r="C183" s="52" t="s">
        <v>62</v>
      </c>
      <c r="D183" s="29" t="s">
        <v>19</v>
      </c>
      <c r="E183" s="10">
        <f>E185+E186+E187+E188</f>
        <v>8301115.9900000002</v>
      </c>
      <c r="F183" s="10">
        <f t="shared" ref="F183:L183" si="48">F185+F186+F187+F188</f>
        <v>7784627.3400000008</v>
      </c>
      <c r="G183" s="10">
        <f t="shared" si="48"/>
        <v>7258268.8000000007</v>
      </c>
      <c r="H183" s="10">
        <f t="shared" si="48"/>
        <v>5874455.5299999993</v>
      </c>
      <c r="I183" s="10">
        <f t="shared" si="48"/>
        <v>11546452.310000001</v>
      </c>
      <c r="J183" s="10">
        <f t="shared" si="48"/>
        <v>11248619.289999999</v>
      </c>
      <c r="K183" s="10">
        <f t="shared" si="48"/>
        <v>9506020</v>
      </c>
      <c r="L183" s="10">
        <f t="shared" si="48"/>
        <v>9667220</v>
      </c>
      <c r="M183" s="10"/>
    </row>
    <row r="184" spans="1:13" ht="29.25" customHeight="1" x14ac:dyDescent="0.25">
      <c r="A184" s="51"/>
      <c r="B184" s="52"/>
      <c r="C184" s="52"/>
      <c r="D184" s="29" t="s">
        <v>20</v>
      </c>
      <c r="E184" s="10"/>
      <c r="F184" s="10"/>
      <c r="G184" s="10"/>
      <c r="H184" s="10"/>
      <c r="I184" s="10"/>
      <c r="J184" s="10"/>
      <c r="K184" s="10"/>
      <c r="L184" s="10"/>
      <c r="M184" s="10"/>
    </row>
    <row r="185" spans="1:13" ht="29.25" customHeight="1" x14ac:dyDescent="0.25">
      <c r="A185" s="51"/>
      <c r="B185" s="52"/>
      <c r="C185" s="52"/>
      <c r="D185" s="29" t="s">
        <v>21</v>
      </c>
      <c r="E185" s="10">
        <f>E191+E197</f>
        <v>0</v>
      </c>
      <c r="F185" s="10">
        <f t="shared" ref="F185:L185" si="49">F191+F197</f>
        <v>0</v>
      </c>
      <c r="G185" s="10">
        <f t="shared" si="49"/>
        <v>0</v>
      </c>
      <c r="H185" s="10">
        <f t="shared" si="49"/>
        <v>0</v>
      </c>
      <c r="I185" s="10">
        <f t="shared" si="49"/>
        <v>0</v>
      </c>
      <c r="J185" s="10">
        <f t="shared" si="49"/>
        <v>0</v>
      </c>
      <c r="K185" s="10">
        <f t="shared" si="49"/>
        <v>0</v>
      </c>
      <c r="L185" s="10">
        <f t="shared" si="49"/>
        <v>0</v>
      </c>
      <c r="M185" s="10"/>
    </row>
    <row r="186" spans="1:13" ht="29.25" customHeight="1" x14ac:dyDescent="0.25">
      <c r="A186" s="51"/>
      <c r="B186" s="52"/>
      <c r="C186" s="52"/>
      <c r="D186" s="29" t="s">
        <v>22</v>
      </c>
      <c r="E186" s="10">
        <f t="shared" ref="E186:L188" si="50">E192+E198</f>
        <v>1294152.75</v>
      </c>
      <c r="F186" s="10">
        <f t="shared" si="50"/>
        <v>954755.36</v>
      </c>
      <c r="G186" s="10">
        <f t="shared" si="50"/>
        <v>2476640.14</v>
      </c>
      <c r="H186" s="10">
        <f t="shared" si="50"/>
        <v>1368658.18</v>
      </c>
      <c r="I186" s="10">
        <f t="shared" si="50"/>
        <v>2476900</v>
      </c>
      <c r="J186" s="10">
        <f t="shared" si="50"/>
        <v>2268440</v>
      </c>
      <c r="K186" s="10">
        <f t="shared" si="50"/>
        <v>1450100</v>
      </c>
      <c r="L186" s="10">
        <f t="shared" si="50"/>
        <v>1611300</v>
      </c>
      <c r="M186" s="10"/>
    </row>
    <row r="187" spans="1:13" ht="29.25" customHeight="1" x14ac:dyDescent="0.25">
      <c r="A187" s="51"/>
      <c r="B187" s="52"/>
      <c r="C187" s="52"/>
      <c r="D187" s="29" t="s">
        <v>26</v>
      </c>
      <c r="E187" s="10">
        <f t="shared" si="50"/>
        <v>7006963.2400000002</v>
      </c>
      <c r="F187" s="10">
        <f t="shared" si="50"/>
        <v>6829871.9800000004</v>
      </c>
      <c r="G187" s="10">
        <f t="shared" si="50"/>
        <v>4781628.66</v>
      </c>
      <c r="H187" s="10">
        <f t="shared" si="50"/>
        <v>4505797.3499999996</v>
      </c>
      <c r="I187" s="10">
        <f t="shared" si="50"/>
        <v>9069552.3100000005</v>
      </c>
      <c r="J187" s="10">
        <f t="shared" si="50"/>
        <v>8980179.2899999991</v>
      </c>
      <c r="K187" s="10">
        <f t="shared" si="50"/>
        <v>8055920</v>
      </c>
      <c r="L187" s="10">
        <f t="shared" si="50"/>
        <v>8055920</v>
      </c>
      <c r="M187" s="10"/>
    </row>
    <row r="188" spans="1:13" ht="29.25" customHeight="1" x14ac:dyDescent="0.25">
      <c r="A188" s="51"/>
      <c r="B188" s="52"/>
      <c r="C188" s="52"/>
      <c r="D188" s="29" t="s">
        <v>24</v>
      </c>
      <c r="E188" s="10">
        <f t="shared" si="50"/>
        <v>0</v>
      </c>
      <c r="F188" s="10">
        <f t="shared" si="50"/>
        <v>0</v>
      </c>
      <c r="G188" s="10">
        <f t="shared" si="50"/>
        <v>0</v>
      </c>
      <c r="H188" s="10">
        <f t="shared" si="50"/>
        <v>0</v>
      </c>
      <c r="I188" s="10">
        <f t="shared" si="50"/>
        <v>0</v>
      </c>
      <c r="J188" s="10">
        <f t="shared" si="50"/>
        <v>0</v>
      </c>
      <c r="K188" s="10">
        <f t="shared" si="50"/>
        <v>0</v>
      </c>
      <c r="L188" s="10">
        <f t="shared" si="50"/>
        <v>0</v>
      </c>
      <c r="M188" s="10"/>
    </row>
    <row r="189" spans="1:13" ht="29.25" customHeight="1" x14ac:dyDescent="0.25">
      <c r="A189" s="49" t="s">
        <v>102</v>
      </c>
      <c r="B189" s="50" t="s">
        <v>25</v>
      </c>
      <c r="C189" s="50" t="s">
        <v>64</v>
      </c>
      <c r="D189" s="31" t="s">
        <v>19</v>
      </c>
      <c r="E189" s="8">
        <f>E191+E192+E193+E194</f>
        <v>1877430</v>
      </c>
      <c r="F189" s="8">
        <f t="shared" ref="F189:L189" si="51">F191+F192+F193+F194</f>
        <v>1520949.2</v>
      </c>
      <c r="G189" s="8">
        <f t="shared" si="51"/>
        <v>3975870.5700000003</v>
      </c>
      <c r="H189" s="8">
        <f t="shared" si="51"/>
        <v>2608028.6100000003</v>
      </c>
      <c r="I189" s="8">
        <f t="shared" si="51"/>
        <v>4374989.72</v>
      </c>
      <c r="J189" s="8">
        <f t="shared" si="51"/>
        <v>4155826.94</v>
      </c>
      <c r="K189" s="8">
        <f t="shared" si="51"/>
        <v>2772800</v>
      </c>
      <c r="L189" s="8">
        <f t="shared" si="51"/>
        <v>2934000</v>
      </c>
      <c r="M189" s="8"/>
    </row>
    <row r="190" spans="1:13" ht="29.25" customHeight="1" x14ac:dyDescent="0.25">
      <c r="A190" s="49"/>
      <c r="B190" s="50"/>
      <c r="C190" s="50"/>
      <c r="D190" s="31" t="s">
        <v>20</v>
      </c>
      <c r="E190" s="8"/>
      <c r="F190" s="8"/>
      <c r="G190" s="8"/>
      <c r="H190" s="8"/>
      <c r="I190" s="8"/>
      <c r="J190" s="8"/>
      <c r="K190" s="8"/>
      <c r="L190" s="8"/>
      <c r="M190" s="8"/>
    </row>
    <row r="191" spans="1:13" ht="29.25" customHeight="1" x14ac:dyDescent="0.25">
      <c r="A191" s="49"/>
      <c r="B191" s="50"/>
      <c r="C191" s="50"/>
      <c r="D191" s="31" t="s">
        <v>21</v>
      </c>
      <c r="E191" s="36">
        <v>0</v>
      </c>
      <c r="F191" s="36">
        <v>0</v>
      </c>
      <c r="G191" s="36">
        <v>0</v>
      </c>
      <c r="H191" s="36">
        <v>0</v>
      </c>
      <c r="I191" s="36">
        <v>0</v>
      </c>
      <c r="J191" s="36">
        <v>0</v>
      </c>
      <c r="K191" s="36">
        <v>0</v>
      </c>
      <c r="L191" s="36">
        <v>0</v>
      </c>
      <c r="M191" s="8"/>
    </row>
    <row r="192" spans="1:13" ht="29.25" customHeight="1" x14ac:dyDescent="0.25">
      <c r="A192" s="49"/>
      <c r="B192" s="50"/>
      <c r="C192" s="50"/>
      <c r="D192" s="31" t="s">
        <v>22</v>
      </c>
      <c r="E192" s="36">
        <v>1186100</v>
      </c>
      <c r="F192" s="36">
        <v>862139.2</v>
      </c>
      <c r="G192" s="36">
        <v>2416900</v>
      </c>
      <c r="H192" s="36">
        <v>1308918.04</v>
      </c>
      <c r="I192" s="36">
        <v>2416900</v>
      </c>
      <c r="J192" s="36">
        <v>2208699.86</v>
      </c>
      <c r="K192" s="36">
        <v>1450100</v>
      </c>
      <c r="L192" s="36">
        <v>1611300</v>
      </c>
      <c r="M192" s="8"/>
    </row>
    <row r="193" spans="1:13" ht="29.25" customHeight="1" x14ac:dyDescent="0.25">
      <c r="A193" s="49"/>
      <c r="B193" s="50"/>
      <c r="C193" s="50"/>
      <c r="D193" s="31" t="s">
        <v>26</v>
      </c>
      <c r="E193" s="36">
        <v>691330</v>
      </c>
      <c r="F193" s="36">
        <v>658810</v>
      </c>
      <c r="G193" s="36">
        <v>1558970.57</v>
      </c>
      <c r="H193" s="36">
        <v>1299110.57</v>
      </c>
      <c r="I193" s="36">
        <v>1958089.72</v>
      </c>
      <c r="J193" s="36">
        <v>1947127.08</v>
      </c>
      <c r="K193" s="36">
        <v>1322700</v>
      </c>
      <c r="L193" s="36">
        <v>1322700</v>
      </c>
      <c r="M193" s="8"/>
    </row>
    <row r="194" spans="1:13" ht="29.25" customHeight="1" x14ac:dyDescent="0.25">
      <c r="A194" s="49"/>
      <c r="B194" s="50"/>
      <c r="C194" s="50"/>
      <c r="D194" s="31" t="s">
        <v>24</v>
      </c>
      <c r="E194" s="36">
        <v>0</v>
      </c>
      <c r="F194" s="36">
        <v>0</v>
      </c>
      <c r="G194" s="36">
        <v>0</v>
      </c>
      <c r="H194" s="36">
        <v>0</v>
      </c>
      <c r="I194" s="36">
        <v>0</v>
      </c>
      <c r="J194" s="36">
        <v>0</v>
      </c>
      <c r="K194" s="36">
        <v>0</v>
      </c>
      <c r="L194" s="36">
        <v>0</v>
      </c>
      <c r="M194" s="8"/>
    </row>
    <row r="195" spans="1:13" ht="29.25" customHeight="1" x14ac:dyDescent="0.25">
      <c r="A195" s="49" t="s">
        <v>103</v>
      </c>
      <c r="B195" s="50" t="s">
        <v>30</v>
      </c>
      <c r="C195" s="50" t="s">
        <v>63</v>
      </c>
      <c r="D195" s="31" t="s">
        <v>19</v>
      </c>
      <c r="E195" s="8">
        <f>E197+E198+E199+E200</f>
        <v>6423685.9900000002</v>
      </c>
      <c r="F195" s="8">
        <f t="shared" ref="F195:L195" si="52">F197+F198+F199+F200</f>
        <v>6263678.1400000006</v>
      </c>
      <c r="G195" s="8">
        <f t="shared" si="52"/>
        <v>3282398.23</v>
      </c>
      <c r="H195" s="8">
        <f t="shared" si="52"/>
        <v>3266426.92</v>
      </c>
      <c r="I195" s="8">
        <f t="shared" si="52"/>
        <v>7171462.5899999999</v>
      </c>
      <c r="J195" s="8">
        <f t="shared" si="52"/>
        <v>7092792.3499999996</v>
      </c>
      <c r="K195" s="8">
        <f t="shared" si="52"/>
        <v>6733220</v>
      </c>
      <c r="L195" s="8">
        <f t="shared" si="52"/>
        <v>6733220</v>
      </c>
      <c r="M195" s="8"/>
    </row>
    <row r="196" spans="1:13" ht="29.25" customHeight="1" x14ac:dyDescent="0.25">
      <c r="A196" s="49"/>
      <c r="B196" s="50"/>
      <c r="C196" s="50"/>
      <c r="D196" s="31" t="s">
        <v>20</v>
      </c>
      <c r="E196" s="8"/>
      <c r="F196" s="8"/>
      <c r="G196" s="8"/>
      <c r="H196" s="8"/>
      <c r="I196" s="8"/>
      <c r="J196" s="8"/>
      <c r="K196" s="8"/>
      <c r="L196" s="8"/>
      <c r="M196" s="8"/>
    </row>
    <row r="197" spans="1:13" ht="29.25" customHeight="1" x14ac:dyDescent="0.25">
      <c r="A197" s="49"/>
      <c r="B197" s="50"/>
      <c r="C197" s="50"/>
      <c r="D197" s="31" t="s">
        <v>21</v>
      </c>
      <c r="E197" s="36">
        <v>0</v>
      </c>
      <c r="F197" s="36">
        <v>0</v>
      </c>
      <c r="G197" s="36">
        <v>0</v>
      </c>
      <c r="H197" s="36">
        <v>0</v>
      </c>
      <c r="I197" s="36">
        <v>0</v>
      </c>
      <c r="J197" s="36">
        <v>0</v>
      </c>
      <c r="K197" s="36">
        <v>0</v>
      </c>
      <c r="L197" s="36">
        <v>0</v>
      </c>
      <c r="M197" s="8"/>
    </row>
    <row r="198" spans="1:13" ht="29.25" customHeight="1" x14ac:dyDescent="0.25">
      <c r="A198" s="49"/>
      <c r="B198" s="50"/>
      <c r="C198" s="50"/>
      <c r="D198" s="31" t="s">
        <v>22</v>
      </c>
      <c r="E198" s="37">
        <v>108052.75</v>
      </c>
      <c r="F198" s="37">
        <v>92616.16</v>
      </c>
      <c r="G198" s="37">
        <v>59740.14</v>
      </c>
      <c r="H198" s="37">
        <v>59740.14</v>
      </c>
      <c r="I198" s="37">
        <v>60000</v>
      </c>
      <c r="J198" s="37">
        <v>59740.14</v>
      </c>
      <c r="K198" s="37">
        <v>0</v>
      </c>
      <c r="L198" s="37">
        <v>0</v>
      </c>
      <c r="M198" s="8"/>
    </row>
    <row r="199" spans="1:13" ht="29.25" customHeight="1" x14ac:dyDescent="0.25">
      <c r="A199" s="49"/>
      <c r="B199" s="50"/>
      <c r="C199" s="50"/>
      <c r="D199" s="31" t="s">
        <v>26</v>
      </c>
      <c r="E199" s="36">
        <v>6315633.2400000002</v>
      </c>
      <c r="F199" s="36">
        <v>6171061.9800000004</v>
      </c>
      <c r="G199" s="36">
        <v>3222658.09</v>
      </c>
      <c r="H199" s="36">
        <v>3206686.78</v>
      </c>
      <c r="I199" s="36">
        <v>7111462.5899999999</v>
      </c>
      <c r="J199" s="36">
        <v>7033052.21</v>
      </c>
      <c r="K199" s="36">
        <v>6733220</v>
      </c>
      <c r="L199" s="36">
        <v>6733220</v>
      </c>
      <c r="M199" s="8"/>
    </row>
    <row r="200" spans="1:13" ht="29.25" customHeight="1" x14ac:dyDescent="0.25">
      <c r="A200" s="49"/>
      <c r="B200" s="50"/>
      <c r="C200" s="50"/>
      <c r="D200" s="31" t="s">
        <v>24</v>
      </c>
      <c r="E200" s="36">
        <v>0</v>
      </c>
      <c r="F200" s="36">
        <v>0</v>
      </c>
      <c r="G200" s="36">
        <v>0</v>
      </c>
      <c r="H200" s="36">
        <v>0</v>
      </c>
      <c r="I200" s="36">
        <v>0</v>
      </c>
      <c r="J200" s="36">
        <v>0</v>
      </c>
      <c r="K200" s="36">
        <v>0</v>
      </c>
      <c r="L200" s="36">
        <v>0</v>
      </c>
      <c r="M200" s="8"/>
    </row>
    <row r="201" spans="1:13" ht="29.25" customHeight="1" x14ac:dyDescent="0.25">
      <c r="A201" s="51" t="s">
        <v>104</v>
      </c>
      <c r="B201" s="52" t="s">
        <v>65</v>
      </c>
      <c r="C201" s="52" t="s">
        <v>66</v>
      </c>
      <c r="D201" s="29" t="s">
        <v>19</v>
      </c>
      <c r="E201" s="10">
        <f>E203+E204+E205+E206</f>
        <v>37100095.75</v>
      </c>
      <c r="F201" s="10">
        <f t="shared" ref="F201:L201" si="53">F203+F204+F205+F206</f>
        <v>36939766.829999998</v>
      </c>
      <c r="G201" s="10">
        <f t="shared" si="53"/>
        <v>16165344.350000001</v>
      </c>
      <c r="H201" s="10">
        <f t="shared" si="53"/>
        <v>15644710.07</v>
      </c>
      <c r="I201" s="10">
        <f t="shared" si="53"/>
        <v>41292682.899999999</v>
      </c>
      <c r="J201" s="10">
        <f t="shared" si="53"/>
        <v>41165877.730000004</v>
      </c>
      <c r="K201" s="10">
        <f t="shared" si="53"/>
        <v>37622580</v>
      </c>
      <c r="L201" s="10">
        <f t="shared" si="53"/>
        <v>37622580</v>
      </c>
      <c r="M201" s="10"/>
    </row>
    <row r="202" spans="1:13" ht="29.25" customHeight="1" x14ac:dyDescent="0.25">
      <c r="A202" s="51"/>
      <c r="B202" s="52"/>
      <c r="C202" s="52"/>
      <c r="D202" s="29" t="s">
        <v>20</v>
      </c>
      <c r="E202" s="10"/>
      <c r="F202" s="10"/>
      <c r="G202" s="10"/>
      <c r="H202" s="10"/>
      <c r="I202" s="10"/>
      <c r="J202" s="10"/>
      <c r="K202" s="10"/>
      <c r="L202" s="10"/>
      <c r="M202" s="10"/>
    </row>
    <row r="203" spans="1:13" ht="29.25" customHeight="1" x14ac:dyDescent="0.25">
      <c r="A203" s="51"/>
      <c r="B203" s="52"/>
      <c r="C203" s="52"/>
      <c r="D203" s="29" t="s">
        <v>21</v>
      </c>
      <c r="E203" s="10">
        <f>E209+E215</f>
        <v>0</v>
      </c>
      <c r="F203" s="10">
        <f t="shared" ref="F203:L203" si="54">F209+F215</f>
        <v>0</v>
      </c>
      <c r="G203" s="10">
        <f t="shared" si="54"/>
        <v>0</v>
      </c>
      <c r="H203" s="10">
        <f t="shared" si="54"/>
        <v>0</v>
      </c>
      <c r="I203" s="10">
        <f t="shared" si="54"/>
        <v>0</v>
      </c>
      <c r="J203" s="10">
        <f t="shared" si="54"/>
        <v>0</v>
      </c>
      <c r="K203" s="10">
        <f t="shared" si="54"/>
        <v>0</v>
      </c>
      <c r="L203" s="10">
        <f t="shared" si="54"/>
        <v>0</v>
      </c>
      <c r="M203" s="10"/>
    </row>
    <row r="204" spans="1:13" ht="29.25" customHeight="1" x14ac:dyDescent="0.25">
      <c r="A204" s="51"/>
      <c r="B204" s="52"/>
      <c r="C204" s="52"/>
      <c r="D204" s="29" t="s">
        <v>22</v>
      </c>
      <c r="E204" s="10">
        <f t="shared" ref="E204:L206" si="55">E210+E216</f>
        <v>0</v>
      </c>
      <c r="F204" s="10">
        <f t="shared" si="55"/>
        <v>0</v>
      </c>
      <c r="G204" s="10">
        <f t="shared" si="55"/>
        <v>0</v>
      </c>
      <c r="H204" s="10">
        <f t="shared" si="55"/>
        <v>0</v>
      </c>
      <c r="I204" s="10">
        <f t="shared" si="55"/>
        <v>608346</v>
      </c>
      <c r="J204" s="10">
        <f t="shared" si="55"/>
        <v>608346</v>
      </c>
      <c r="K204" s="10">
        <f t="shared" si="55"/>
        <v>0</v>
      </c>
      <c r="L204" s="10">
        <f t="shared" si="55"/>
        <v>0</v>
      </c>
      <c r="M204" s="10"/>
    </row>
    <row r="205" spans="1:13" ht="29.25" customHeight="1" x14ac:dyDescent="0.25">
      <c r="A205" s="51"/>
      <c r="B205" s="52"/>
      <c r="C205" s="52"/>
      <c r="D205" s="29" t="s">
        <v>26</v>
      </c>
      <c r="E205" s="10">
        <f t="shared" si="55"/>
        <v>37100095.75</v>
      </c>
      <c r="F205" s="10">
        <f t="shared" si="55"/>
        <v>36939766.829999998</v>
      </c>
      <c r="G205" s="10">
        <f t="shared" si="55"/>
        <v>16165344.350000001</v>
      </c>
      <c r="H205" s="10">
        <f t="shared" si="55"/>
        <v>15644710.07</v>
      </c>
      <c r="I205" s="10">
        <f t="shared" si="55"/>
        <v>40684336.899999999</v>
      </c>
      <c r="J205" s="10">
        <f t="shared" si="55"/>
        <v>40557531.730000004</v>
      </c>
      <c r="K205" s="10">
        <f t="shared" si="55"/>
        <v>37622580</v>
      </c>
      <c r="L205" s="10">
        <f t="shared" si="55"/>
        <v>37622580</v>
      </c>
      <c r="M205" s="10"/>
    </row>
    <row r="206" spans="1:13" ht="29.25" customHeight="1" x14ac:dyDescent="0.25">
      <c r="A206" s="51"/>
      <c r="B206" s="52"/>
      <c r="C206" s="52"/>
      <c r="D206" s="29" t="s">
        <v>24</v>
      </c>
      <c r="E206" s="10">
        <f t="shared" si="55"/>
        <v>0</v>
      </c>
      <c r="F206" s="10">
        <f t="shared" si="55"/>
        <v>0</v>
      </c>
      <c r="G206" s="10">
        <f t="shared" si="55"/>
        <v>0</v>
      </c>
      <c r="H206" s="10">
        <f t="shared" si="55"/>
        <v>0</v>
      </c>
      <c r="I206" s="10">
        <f t="shared" si="55"/>
        <v>0</v>
      </c>
      <c r="J206" s="10">
        <f t="shared" si="55"/>
        <v>0</v>
      </c>
      <c r="K206" s="10">
        <f t="shared" si="55"/>
        <v>0</v>
      </c>
      <c r="L206" s="10">
        <f t="shared" si="55"/>
        <v>0</v>
      </c>
      <c r="M206" s="10"/>
    </row>
    <row r="207" spans="1:13" ht="29.25" customHeight="1" x14ac:dyDescent="0.25">
      <c r="A207" s="49" t="s">
        <v>105</v>
      </c>
      <c r="B207" s="50" t="s">
        <v>25</v>
      </c>
      <c r="C207" s="50" t="s">
        <v>67</v>
      </c>
      <c r="D207" s="31" t="s">
        <v>19</v>
      </c>
      <c r="E207" s="8">
        <f>E209+E210+E211+E212</f>
        <v>19537567.75</v>
      </c>
      <c r="F207" s="8">
        <f t="shared" ref="F207:L207" si="56">F209+F210+F211+F212</f>
        <v>19427659.23</v>
      </c>
      <c r="G207" s="8">
        <f t="shared" si="56"/>
        <v>8683068.1500000004</v>
      </c>
      <c r="H207" s="8">
        <f t="shared" si="56"/>
        <v>8670994.4299999997</v>
      </c>
      <c r="I207" s="8">
        <f t="shared" si="56"/>
        <v>21774384.699999999</v>
      </c>
      <c r="J207" s="8">
        <f t="shared" si="56"/>
        <v>21691508.850000001</v>
      </c>
      <c r="K207" s="8">
        <f t="shared" si="56"/>
        <v>20991480</v>
      </c>
      <c r="L207" s="8">
        <f t="shared" si="56"/>
        <v>20991480</v>
      </c>
      <c r="M207" s="8"/>
    </row>
    <row r="208" spans="1:13" ht="29.25" customHeight="1" x14ac:dyDescent="0.25">
      <c r="A208" s="49"/>
      <c r="B208" s="50"/>
      <c r="C208" s="50"/>
      <c r="D208" s="31" t="s">
        <v>20</v>
      </c>
      <c r="E208" s="8"/>
      <c r="F208" s="8"/>
      <c r="G208" s="8"/>
      <c r="H208" s="8"/>
      <c r="I208" s="8"/>
      <c r="J208" s="8"/>
      <c r="K208" s="8"/>
      <c r="L208" s="8"/>
      <c r="M208" s="8"/>
    </row>
    <row r="209" spans="1:13" ht="29.25" customHeight="1" x14ac:dyDescent="0.25">
      <c r="A209" s="49"/>
      <c r="B209" s="50"/>
      <c r="C209" s="50"/>
      <c r="D209" s="31" t="s">
        <v>21</v>
      </c>
      <c r="E209" s="36">
        <v>0</v>
      </c>
      <c r="F209" s="36">
        <v>0</v>
      </c>
      <c r="G209" s="36">
        <v>0</v>
      </c>
      <c r="H209" s="36">
        <v>0</v>
      </c>
      <c r="I209" s="36">
        <v>0</v>
      </c>
      <c r="J209" s="36">
        <v>0</v>
      </c>
      <c r="K209" s="36">
        <v>0</v>
      </c>
      <c r="L209" s="36">
        <v>0</v>
      </c>
      <c r="M209" s="8"/>
    </row>
    <row r="210" spans="1:13" ht="29.25" customHeight="1" x14ac:dyDescent="0.25">
      <c r="A210" s="49"/>
      <c r="B210" s="50"/>
      <c r="C210" s="50"/>
      <c r="D210" s="31" t="s">
        <v>22</v>
      </c>
      <c r="E210" s="36">
        <v>0</v>
      </c>
      <c r="F210" s="36">
        <v>0</v>
      </c>
      <c r="G210" s="36">
        <v>0</v>
      </c>
      <c r="H210" s="36">
        <v>0</v>
      </c>
      <c r="I210" s="36">
        <v>0</v>
      </c>
      <c r="J210" s="36">
        <v>0</v>
      </c>
      <c r="K210" s="36">
        <v>0</v>
      </c>
      <c r="L210" s="36">
        <v>0</v>
      </c>
      <c r="M210" s="8"/>
    </row>
    <row r="211" spans="1:13" ht="29.25" customHeight="1" x14ac:dyDescent="0.25">
      <c r="A211" s="49"/>
      <c r="B211" s="50"/>
      <c r="C211" s="50"/>
      <c r="D211" s="31" t="s">
        <v>26</v>
      </c>
      <c r="E211" s="18">
        <v>19537567.75</v>
      </c>
      <c r="F211" s="18">
        <v>19427659.23</v>
      </c>
      <c r="G211" s="18">
        <v>8683068.1500000004</v>
      </c>
      <c r="H211" s="18">
        <v>8670994.4299999997</v>
      </c>
      <c r="I211" s="18">
        <v>21774384.699999999</v>
      </c>
      <c r="J211" s="18">
        <v>21691508.850000001</v>
      </c>
      <c r="K211" s="18">
        <v>20991480</v>
      </c>
      <c r="L211" s="18">
        <v>20991480</v>
      </c>
      <c r="M211" s="8"/>
    </row>
    <row r="212" spans="1:13" ht="29.25" customHeight="1" x14ac:dyDescent="0.25">
      <c r="A212" s="49"/>
      <c r="B212" s="50"/>
      <c r="C212" s="50"/>
      <c r="D212" s="31" t="s">
        <v>24</v>
      </c>
      <c r="E212" s="36">
        <v>0</v>
      </c>
      <c r="F212" s="36">
        <v>0</v>
      </c>
      <c r="G212" s="36">
        <v>0</v>
      </c>
      <c r="H212" s="36">
        <v>0</v>
      </c>
      <c r="I212" s="36">
        <v>0</v>
      </c>
      <c r="J212" s="36">
        <v>0</v>
      </c>
      <c r="K212" s="36">
        <v>0</v>
      </c>
      <c r="L212" s="36">
        <v>0</v>
      </c>
      <c r="M212" s="8"/>
    </row>
    <row r="213" spans="1:13" ht="29.25" customHeight="1" x14ac:dyDescent="0.25">
      <c r="A213" s="49" t="s">
        <v>106</v>
      </c>
      <c r="B213" s="50" t="s">
        <v>30</v>
      </c>
      <c r="C213" s="50" t="s">
        <v>68</v>
      </c>
      <c r="D213" s="31" t="s">
        <v>19</v>
      </c>
      <c r="E213" s="8">
        <f>E215+E216+E217+E218</f>
        <v>17562528</v>
      </c>
      <c r="F213" s="8">
        <f t="shared" ref="F213:L213" si="57">F215+F216+F217+F218</f>
        <v>17512107.600000001</v>
      </c>
      <c r="G213" s="8">
        <f t="shared" si="57"/>
        <v>7482276.2000000002</v>
      </c>
      <c r="H213" s="8">
        <f t="shared" si="57"/>
        <v>6973715.6399999997</v>
      </c>
      <c r="I213" s="8">
        <f t="shared" si="57"/>
        <v>19518298.199999999</v>
      </c>
      <c r="J213" s="8">
        <f t="shared" si="57"/>
        <v>19474368.879999999</v>
      </c>
      <c r="K213" s="8">
        <f t="shared" si="57"/>
        <v>16631100</v>
      </c>
      <c r="L213" s="8">
        <f t="shared" si="57"/>
        <v>16631100</v>
      </c>
      <c r="M213" s="8"/>
    </row>
    <row r="214" spans="1:13" ht="29.25" customHeight="1" x14ac:dyDescent="0.25">
      <c r="A214" s="49"/>
      <c r="B214" s="50"/>
      <c r="C214" s="50"/>
      <c r="D214" s="31" t="s">
        <v>20</v>
      </c>
      <c r="E214" s="8"/>
      <c r="F214" s="8"/>
      <c r="G214" s="8"/>
      <c r="H214" s="8"/>
      <c r="I214" s="8"/>
      <c r="J214" s="8"/>
      <c r="K214" s="8"/>
      <c r="L214" s="8"/>
      <c r="M214" s="8"/>
    </row>
    <row r="215" spans="1:13" ht="29.25" customHeight="1" x14ac:dyDescent="0.25">
      <c r="A215" s="49"/>
      <c r="B215" s="50"/>
      <c r="C215" s="50"/>
      <c r="D215" s="31" t="s">
        <v>21</v>
      </c>
      <c r="E215" s="36">
        <v>0</v>
      </c>
      <c r="F215" s="36">
        <v>0</v>
      </c>
      <c r="G215" s="36">
        <v>0</v>
      </c>
      <c r="H215" s="36">
        <v>0</v>
      </c>
      <c r="I215" s="36">
        <v>0</v>
      </c>
      <c r="J215" s="36">
        <v>0</v>
      </c>
      <c r="K215" s="36">
        <v>0</v>
      </c>
      <c r="L215" s="36">
        <v>0</v>
      </c>
      <c r="M215" s="8"/>
    </row>
    <row r="216" spans="1:13" ht="29.25" customHeight="1" x14ac:dyDescent="0.25">
      <c r="A216" s="49"/>
      <c r="B216" s="50"/>
      <c r="C216" s="50"/>
      <c r="D216" s="31" t="s">
        <v>22</v>
      </c>
      <c r="E216" s="18">
        <v>0</v>
      </c>
      <c r="F216" s="18">
        <v>0</v>
      </c>
      <c r="G216" s="18">
        <v>0</v>
      </c>
      <c r="H216" s="18">
        <v>0</v>
      </c>
      <c r="I216" s="18">
        <v>608346</v>
      </c>
      <c r="J216" s="18">
        <v>608346</v>
      </c>
      <c r="K216" s="18">
        <v>0</v>
      </c>
      <c r="L216" s="18">
        <v>0</v>
      </c>
      <c r="M216" s="8"/>
    </row>
    <row r="217" spans="1:13" ht="29.25" customHeight="1" x14ac:dyDescent="0.25">
      <c r="A217" s="49"/>
      <c r="B217" s="50"/>
      <c r="C217" s="50"/>
      <c r="D217" s="31" t="s">
        <v>26</v>
      </c>
      <c r="E217" s="18">
        <v>17562528</v>
      </c>
      <c r="F217" s="18">
        <v>17512107.600000001</v>
      </c>
      <c r="G217" s="18">
        <v>7482276.2000000002</v>
      </c>
      <c r="H217" s="18">
        <v>6973715.6399999997</v>
      </c>
      <c r="I217" s="18">
        <v>18909952.199999999</v>
      </c>
      <c r="J217" s="18">
        <v>18866022.879999999</v>
      </c>
      <c r="K217" s="18">
        <v>16631100</v>
      </c>
      <c r="L217" s="18">
        <v>16631100</v>
      </c>
      <c r="M217" s="8"/>
    </row>
    <row r="218" spans="1:13" ht="29.25" customHeight="1" x14ac:dyDescent="0.25">
      <c r="A218" s="49"/>
      <c r="B218" s="50"/>
      <c r="C218" s="50"/>
      <c r="D218" s="31" t="s">
        <v>24</v>
      </c>
      <c r="E218" s="36">
        <v>0</v>
      </c>
      <c r="F218" s="36">
        <v>0</v>
      </c>
      <c r="G218" s="36">
        <v>0</v>
      </c>
      <c r="H218" s="36">
        <v>0</v>
      </c>
      <c r="I218" s="36">
        <v>0</v>
      </c>
      <c r="J218" s="36">
        <v>0</v>
      </c>
      <c r="K218" s="36">
        <v>0</v>
      </c>
      <c r="L218" s="36">
        <v>0</v>
      </c>
      <c r="M218" s="8"/>
    </row>
    <row r="219" spans="1:13" ht="29.25" customHeight="1" x14ac:dyDescent="0.25">
      <c r="A219" s="51" t="s">
        <v>107</v>
      </c>
      <c r="B219" s="52" t="s">
        <v>69</v>
      </c>
      <c r="C219" s="52" t="s">
        <v>70</v>
      </c>
      <c r="D219" s="29" t="s">
        <v>19</v>
      </c>
      <c r="E219" s="10">
        <f>E221+E222+E223+E224</f>
        <v>876000</v>
      </c>
      <c r="F219" s="10">
        <f t="shared" ref="F219:L219" si="58">F221+F222+F223+F224</f>
        <v>832876.33</v>
      </c>
      <c r="G219" s="10">
        <f t="shared" si="58"/>
        <v>359792.98</v>
      </c>
      <c r="H219" s="10">
        <f t="shared" si="58"/>
        <v>354401.31</v>
      </c>
      <c r="I219" s="10">
        <f t="shared" si="58"/>
        <v>1483730.49</v>
      </c>
      <c r="J219" s="10">
        <f t="shared" si="58"/>
        <v>1478846.11</v>
      </c>
      <c r="K219" s="10">
        <f t="shared" si="58"/>
        <v>1017500</v>
      </c>
      <c r="L219" s="10">
        <f t="shared" si="58"/>
        <v>1017500</v>
      </c>
      <c r="M219" s="10"/>
    </row>
    <row r="220" spans="1:13" ht="29.25" customHeight="1" x14ac:dyDescent="0.25">
      <c r="A220" s="51"/>
      <c r="B220" s="52"/>
      <c r="C220" s="52"/>
      <c r="D220" s="29" t="s">
        <v>20</v>
      </c>
      <c r="E220" s="10"/>
      <c r="F220" s="10"/>
      <c r="G220" s="10"/>
      <c r="H220" s="10"/>
      <c r="I220" s="10"/>
      <c r="J220" s="10"/>
      <c r="K220" s="10"/>
      <c r="L220" s="10"/>
      <c r="M220" s="10"/>
    </row>
    <row r="221" spans="1:13" ht="29.25" customHeight="1" x14ac:dyDescent="0.25">
      <c r="A221" s="51"/>
      <c r="B221" s="52"/>
      <c r="C221" s="52"/>
      <c r="D221" s="29" t="s">
        <v>21</v>
      </c>
      <c r="E221" s="10">
        <f>E227+E233+E239</f>
        <v>0</v>
      </c>
      <c r="F221" s="10">
        <f t="shared" ref="F221:L221" si="59">F227+F233+F239</f>
        <v>0</v>
      </c>
      <c r="G221" s="10">
        <f t="shared" si="59"/>
        <v>0</v>
      </c>
      <c r="H221" s="10">
        <f t="shared" si="59"/>
        <v>0</v>
      </c>
      <c r="I221" s="10">
        <f t="shared" si="59"/>
        <v>0</v>
      </c>
      <c r="J221" s="10">
        <f t="shared" si="59"/>
        <v>0</v>
      </c>
      <c r="K221" s="10">
        <f t="shared" si="59"/>
        <v>0</v>
      </c>
      <c r="L221" s="10">
        <f t="shared" si="59"/>
        <v>0</v>
      </c>
      <c r="M221" s="10"/>
    </row>
    <row r="222" spans="1:13" ht="29.25" customHeight="1" x14ac:dyDescent="0.25">
      <c r="A222" s="51"/>
      <c r="B222" s="52"/>
      <c r="C222" s="52"/>
      <c r="D222" s="29" t="s">
        <v>22</v>
      </c>
      <c r="E222" s="10">
        <f t="shared" ref="E222:L224" si="60">E228+E234+E240</f>
        <v>0</v>
      </c>
      <c r="F222" s="10">
        <f t="shared" si="60"/>
        <v>0</v>
      </c>
      <c r="G222" s="10">
        <f t="shared" si="60"/>
        <v>0</v>
      </c>
      <c r="H222" s="10">
        <f t="shared" si="60"/>
        <v>0</v>
      </c>
      <c r="I222" s="10">
        <f t="shared" si="60"/>
        <v>0</v>
      </c>
      <c r="J222" s="10">
        <f t="shared" si="60"/>
        <v>0</v>
      </c>
      <c r="K222" s="10">
        <f t="shared" si="60"/>
        <v>0</v>
      </c>
      <c r="L222" s="10">
        <f t="shared" si="60"/>
        <v>0</v>
      </c>
      <c r="M222" s="10"/>
    </row>
    <row r="223" spans="1:13" ht="29.25" customHeight="1" x14ac:dyDescent="0.25">
      <c r="A223" s="51"/>
      <c r="B223" s="52"/>
      <c r="C223" s="52"/>
      <c r="D223" s="29" t="s">
        <v>26</v>
      </c>
      <c r="E223" s="10">
        <f t="shared" si="60"/>
        <v>876000</v>
      </c>
      <c r="F223" s="10">
        <f t="shared" si="60"/>
        <v>832876.33</v>
      </c>
      <c r="G223" s="10">
        <f t="shared" si="60"/>
        <v>359792.98</v>
      </c>
      <c r="H223" s="10">
        <f t="shared" si="60"/>
        <v>354401.31</v>
      </c>
      <c r="I223" s="10">
        <f t="shared" si="60"/>
        <v>1483730.49</v>
      </c>
      <c r="J223" s="10">
        <f t="shared" si="60"/>
        <v>1478846.11</v>
      </c>
      <c r="K223" s="10">
        <f t="shared" si="60"/>
        <v>1017500</v>
      </c>
      <c r="L223" s="10">
        <f t="shared" si="60"/>
        <v>1017500</v>
      </c>
      <c r="M223" s="10"/>
    </row>
    <row r="224" spans="1:13" ht="29.25" customHeight="1" x14ac:dyDescent="0.25">
      <c r="A224" s="51"/>
      <c r="B224" s="52"/>
      <c r="C224" s="52"/>
      <c r="D224" s="29" t="s">
        <v>24</v>
      </c>
      <c r="E224" s="10">
        <f t="shared" si="60"/>
        <v>0</v>
      </c>
      <c r="F224" s="10">
        <f t="shared" si="60"/>
        <v>0</v>
      </c>
      <c r="G224" s="10">
        <f t="shared" si="60"/>
        <v>0</v>
      </c>
      <c r="H224" s="10">
        <f t="shared" si="60"/>
        <v>0</v>
      </c>
      <c r="I224" s="10">
        <f t="shared" si="60"/>
        <v>0</v>
      </c>
      <c r="J224" s="10">
        <f t="shared" si="60"/>
        <v>0</v>
      </c>
      <c r="K224" s="10">
        <f t="shared" si="60"/>
        <v>0</v>
      </c>
      <c r="L224" s="10">
        <f t="shared" si="60"/>
        <v>0</v>
      </c>
      <c r="M224" s="10"/>
    </row>
    <row r="225" spans="1:13" ht="29.25" customHeight="1" x14ac:dyDescent="0.25">
      <c r="A225" s="49" t="s">
        <v>108</v>
      </c>
      <c r="B225" s="50" t="s">
        <v>25</v>
      </c>
      <c r="C225" s="50" t="s">
        <v>71</v>
      </c>
      <c r="D225" s="31" t="s">
        <v>19</v>
      </c>
      <c r="E225" s="8">
        <f>E227+E228+E229+E230</f>
        <v>651350</v>
      </c>
      <c r="F225" s="8">
        <f t="shared" ref="F225:L225" si="61">F227+F228+F229+F230</f>
        <v>608226.32999999996</v>
      </c>
      <c r="G225" s="8">
        <f t="shared" si="61"/>
        <v>309792.98</v>
      </c>
      <c r="H225" s="8">
        <f t="shared" si="61"/>
        <v>304401.31</v>
      </c>
      <c r="I225" s="8">
        <f t="shared" si="61"/>
        <v>1237744.25</v>
      </c>
      <c r="J225" s="8">
        <f t="shared" si="61"/>
        <v>1232859.8700000001</v>
      </c>
      <c r="K225" s="8">
        <f t="shared" si="61"/>
        <v>800000</v>
      </c>
      <c r="L225" s="8">
        <f t="shared" si="61"/>
        <v>800000</v>
      </c>
      <c r="M225" s="8"/>
    </row>
    <row r="226" spans="1:13" ht="29.25" customHeight="1" x14ac:dyDescent="0.25">
      <c r="A226" s="49"/>
      <c r="B226" s="50"/>
      <c r="C226" s="50"/>
      <c r="D226" s="31" t="s">
        <v>20</v>
      </c>
      <c r="E226" s="8"/>
      <c r="F226" s="8"/>
      <c r="G226" s="8"/>
      <c r="H226" s="8"/>
      <c r="I226" s="8"/>
      <c r="J226" s="8"/>
      <c r="K226" s="8"/>
      <c r="L226" s="8"/>
      <c r="M226" s="8"/>
    </row>
    <row r="227" spans="1:13" ht="29.25" customHeight="1" x14ac:dyDescent="0.25">
      <c r="A227" s="49"/>
      <c r="B227" s="50"/>
      <c r="C227" s="50"/>
      <c r="D227" s="31" t="s">
        <v>21</v>
      </c>
      <c r="E227" s="18">
        <v>0</v>
      </c>
      <c r="F227" s="18">
        <v>0</v>
      </c>
      <c r="G227" s="18">
        <v>0</v>
      </c>
      <c r="H227" s="18">
        <v>0</v>
      </c>
      <c r="I227" s="18">
        <v>0</v>
      </c>
      <c r="J227" s="18">
        <v>0</v>
      </c>
      <c r="K227" s="18">
        <v>0</v>
      </c>
      <c r="L227" s="18">
        <v>0</v>
      </c>
      <c r="M227" s="8"/>
    </row>
    <row r="228" spans="1:13" ht="29.25" customHeight="1" x14ac:dyDescent="0.25">
      <c r="A228" s="49"/>
      <c r="B228" s="50"/>
      <c r="C228" s="50"/>
      <c r="D228" s="31" t="s">
        <v>22</v>
      </c>
      <c r="E228" s="18">
        <v>0</v>
      </c>
      <c r="F228" s="18">
        <v>0</v>
      </c>
      <c r="G228" s="18">
        <v>0</v>
      </c>
      <c r="H228" s="18">
        <v>0</v>
      </c>
      <c r="I228" s="18">
        <v>0</v>
      </c>
      <c r="J228" s="18">
        <v>0</v>
      </c>
      <c r="K228" s="18">
        <v>0</v>
      </c>
      <c r="L228" s="18">
        <v>0</v>
      </c>
      <c r="M228" s="8"/>
    </row>
    <row r="229" spans="1:13" ht="29.25" customHeight="1" x14ac:dyDescent="0.25">
      <c r="A229" s="49"/>
      <c r="B229" s="50"/>
      <c r="C229" s="50"/>
      <c r="D229" s="31" t="s">
        <v>26</v>
      </c>
      <c r="E229" s="38">
        <v>651350</v>
      </c>
      <c r="F229" s="38">
        <v>608226.32999999996</v>
      </c>
      <c r="G229" s="38">
        <v>309792.98</v>
      </c>
      <c r="H229" s="38">
        <v>304401.31</v>
      </c>
      <c r="I229" s="38">
        <v>1237744.25</v>
      </c>
      <c r="J229" s="38">
        <v>1232859.8700000001</v>
      </c>
      <c r="K229" s="38">
        <v>800000</v>
      </c>
      <c r="L229" s="38">
        <v>800000</v>
      </c>
      <c r="M229" s="8"/>
    </row>
    <row r="230" spans="1:13" ht="29.25" customHeight="1" x14ac:dyDescent="0.25">
      <c r="A230" s="49"/>
      <c r="B230" s="50"/>
      <c r="C230" s="50"/>
      <c r="D230" s="31" t="s">
        <v>24</v>
      </c>
      <c r="E230" s="18">
        <v>0</v>
      </c>
      <c r="F230" s="18">
        <v>0</v>
      </c>
      <c r="G230" s="18">
        <v>0</v>
      </c>
      <c r="H230" s="18">
        <v>0</v>
      </c>
      <c r="I230" s="18">
        <v>0</v>
      </c>
      <c r="J230" s="18">
        <v>0</v>
      </c>
      <c r="K230" s="18">
        <v>0</v>
      </c>
      <c r="L230" s="18">
        <v>0</v>
      </c>
      <c r="M230" s="8"/>
    </row>
    <row r="231" spans="1:13" ht="29.25" customHeight="1" x14ac:dyDescent="0.25">
      <c r="A231" s="49" t="s">
        <v>109</v>
      </c>
      <c r="B231" s="50" t="s">
        <v>30</v>
      </c>
      <c r="C231" s="50" t="s">
        <v>72</v>
      </c>
      <c r="D231" s="31" t="s">
        <v>19</v>
      </c>
      <c r="E231" s="8">
        <f>E233+E234+E235+E236</f>
        <v>224650</v>
      </c>
      <c r="F231" s="8">
        <f t="shared" ref="F231:L231" si="62">F233+F234+F235+F236</f>
        <v>224650</v>
      </c>
      <c r="G231" s="8">
        <f t="shared" si="62"/>
        <v>50000</v>
      </c>
      <c r="H231" s="8">
        <f t="shared" si="62"/>
        <v>50000</v>
      </c>
      <c r="I231" s="8">
        <f t="shared" si="62"/>
        <v>245986.24</v>
      </c>
      <c r="J231" s="8">
        <f t="shared" si="62"/>
        <v>245986.24</v>
      </c>
      <c r="K231" s="8">
        <f t="shared" si="62"/>
        <v>217500</v>
      </c>
      <c r="L231" s="8">
        <f t="shared" si="62"/>
        <v>217500</v>
      </c>
      <c r="M231" s="8"/>
    </row>
    <row r="232" spans="1:13" ht="29.25" customHeight="1" x14ac:dyDescent="0.25">
      <c r="A232" s="49"/>
      <c r="B232" s="50"/>
      <c r="C232" s="50"/>
      <c r="D232" s="31" t="s">
        <v>20</v>
      </c>
      <c r="E232" s="8"/>
      <c r="F232" s="8"/>
      <c r="G232" s="8"/>
      <c r="H232" s="8"/>
      <c r="I232" s="8"/>
      <c r="J232" s="8"/>
      <c r="K232" s="8"/>
      <c r="L232" s="8"/>
      <c r="M232" s="8"/>
    </row>
    <row r="233" spans="1:13" ht="29.25" customHeight="1" x14ac:dyDescent="0.25">
      <c r="A233" s="49"/>
      <c r="B233" s="50"/>
      <c r="C233" s="50"/>
      <c r="D233" s="31" t="s">
        <v>21</v>
      </c>
      <c r="E233" s="18">
        <v>0</v>
      </c>
      <c r="F233" s="18">
        <v>0</v>
      </c>
      <c r="G233" s="18">
        <v>0</v>
      </c>
      <c r="H233" s="18">
        <v>0</v>
      </c>
      <c r="I233" s="18">
        <v>0</v>
      </c>
      <c r="J233" s="18">
        <v>0</v>
      </c>
      <c r="K233" s="18">
        <v>0</v>
      </c>
      <c r="L233" s="18">
        <v>0</v>
      </c>
      <c r="M233" s="8"/>
    </row>
    <row r="234" spans="1:13" ht="29.25" customHeight="1" x14ac:dyDescent="0.25">
      <c r="A234" s="49"/>
      <c r="B234" s="50"/>
      <c r="C234" s="50"/>
      <c r="D234" s="31" t="s">
        <v>22</v>
      </c>
      <c r="E234" s="18">
        <v>0</v>
      </c>
      <c r="F234" s="18">
        <v>0</v>
      </c>
      <c r="G234" s="18">
        <v>0</v>
      </c>
      <c r="H234" s="18">
        <v>0</v>
      </c>
      <c r="I234" s="18">
        <v>0</v>
      </c>
      <c r="J234" s="18">
        <v>0</v>
      </c>
      <c r="K234" s="18">
        <v>0</v>
      </c>
      <c r="L234" s="18">
        <v>0</v>
      </c>
      <c r="M234" s="8"/>
    </row>
    <row r="235" spans="1:13" ht="29.25" customHeight="1" x14ac:dyDescent="0.25">
      <c r="A235" s="49"/>
      <c r="B235" s="50"/>
      <c r="C235" s="50"/>
      <c r="D235" s="31" t="s">
        <v>26</v>
      </c>
      <c r="E235" s="38">
        <v>224650</v>
      </c>
      <c r="F235" s="38">
        <v>224650</v>
      </c>
      <c r="G235" s="38">
        <v>50000</v>
      </c>
      <c r="H235" s="38">
        <v>50000</v>
      </c>
      <c r="I235" s="38">
        <v>245986.24</v>
      </c>
      <c r="J235" s="38">
        <v>245986.24</v>
      </c>
      <c r="K235" s="38">
        <v>217500</v>
      </c>
      <c r="L235" s="38">
        <v>217500</v>
      </c>
      <c r="M235" s="8"/>
    </row>
    <row r="236" spans="1:13" ht="29.25" customHeight="1" x14ac:dyDescent="0.25">
      <c r="A236" s="49"/>
      <c r="B236" s="50"/>
      <c r="C236" s="50"/>
      <c r="D236" s="31" t="s">
        <v>24</v>
      </c>
      <c r="E236" s="18">
        <v>0</v>
      </c>
      <c r="F236" s="18">
        <v>0</v>
      </c>
      <c r="G236" s="18">
        <v>0</v>
      </c>
      <c r="H236" s="18">
        <v>0</v>
      </c>
      <c r="I236" s="18">
        <v>0</v>
      </c>
      <c r="J236" s="18">
        <v>0</v>
      </c>
      <c r="K236" s="18">
        <v>0</v>
      </c>
      <c r="L236" s="18">
        <v>0</v>
      </c>
      <c r="M236" s="8"/>
    </row>
    <row r="237" spans="1:13" ht="29.25" customHeight="1" x14ac:dyDescent="0.25">
      <c r="A237" s="49" t="s">
        <v>110</v>
      </c>
      <c r="B237" s="50" t="s">
        <v>32</v>
      </c>
      <c r="C237" s="50" t="s">
        <v>73</v>
      </c>
      <c r="D237" s="31" t="s">
        <v>19</v>
      </c>
      <c r="E237" s="8">
        <f>E239+E240+E241+E242</f>
        <v>0</v>
      </c>
      <c r="F237" s="8">
        <f t="shared" ref="F237:L237" si="63">F239+F240+F241+F242</f>
        <v>0</v>
      </c>
      <c r="G237" s="8">
        <f t="shared" si="63"/>
        <v>0</v>
      </c>
      <c r="H237" s="8">
        <f t="shared" si="63"/>
        <v>0</v>
      </c>
      <c r="I237" s="8">
        <f t="shared" si="63"/>
        <v>0</v>
      </c>
      <c r="J237" s="8">
        <f t="shared" si="63"/>
        <v>0</v>
      </c>
      <c r="K237" s="8">
        <f t="shared" si="63"/>
        <v>0</v>
      </c>
      <c r="L237" s="8">
        <f t="shared" si="63"/>
        <v>0</v>
      </c>
      <c r="M237" s="8"/>
    </row>
    <row r="238" spans="1:13" ht="29.25" customHeight="1" x14ac:dyDescent="0.25">
      <c r="A238" s="49"/>
      <c r="B238" s="50"/>
      <c r="C238" s="50"/>
      <c r="D238" s="31" t="s">
        <v>20</v>
      </c>
      <c r="E238" s="8"/>
      <c r="F238" s="8"/>
      <c r="G238" s="8"/>
      <c r="H238" s="8"/>
      <c r="I238" s="8"/>
      <c r="J238" s="8"/>
      <c r="K238" s="8"/>
      <c r="L238" s="8"/>
      <c r="M238" s="8"/>
    </row>
    <row r="239" spans="1:13" ht="29.25" customHeight="1" x14ac:dyDescent="0.25">
      <c r="A239" s="49"/>
      <c r="B239" s="50"/>
      <c r="C239" s="50"/>
      <c r="D239" s="31" t="s">
        <v>21</v>
      </c>
      <c r="E239" s="18">
        <v>0</v>
      </c>
      <c r="F239" s="18">
        <v>0</v>
      </c>
      <c r="G239" s="18">
        <v>0</v>
      </c>
      <c r="H239" s="18">
        <v>0</v>
      </c>
      <c r="I239" s="18">
        <v>0</v>
      </c>
      <c r="J239" s="18">
        <v>0</v>
      </c>
      <c r="K239" s="18">
        <v>0</v>
      </c>
      <c r="L239" s="18">
        <v>0</v>
      </c>
      <c r="M239" s="8"/>
    </row>
    <row r="240" spans="1:13" ht="29.25" customHeight="1" x14ac:dyDescent="0.25">
      <c r="A240" s="49"/>
      <c r="B240" s="50"/>
      <c r="C240" s="50"/>
      <c r="D240" s="31" t="s">
        <v>22</v>
      </c>
      <c r="E240" s="18">
        <v>0</v>
      </c>
      <c r="F240" s="18">
        <v>0</v>
      </c>
      <c r="G240" s="18">
        <v>0</v>
      </c>
      <c r="H240" s="18">
        <v>0</v>
      </c>
      <c r="I240" s="18">
        <v>0</v>
      </c>
      <c r="J240" s="18">
        <v>0</v>
      </c>
      <c r="K240" s="18">
        <v>0</v>
      </c>
      <c r="L240" s="18">
        <v>0</v>
      </c>
      <c r="M240" s="8"/>
    </row>
    <row r="241" spans="1:16" ht="29.25" customHeight="1" x14ac:dyDescent="0.25">
      <c r="A241" s="49"/>
      <c r="B241" s="50"/>
      <c r="C241" s="50"/>
      <c r="D241" s="31" t="s">
        <v>26</v>
      </c>
      <c r="E241" s="18">
        <v>0</v>
      </c>
      <c r="F241" s="18">
        <v>0</v>
      </c>
      <c r="G241" s="18">
        <v>0</v>
      </c>
      <c r="H241" s="18">
        <v>0</v>
      </c>
      <c r="I241" s="18">
        <v>0</v>
      </c>
      <c r="J241" s="18">
        <v>0</v>
      </c>
      <c r="K241" s="18">
        <v>0</v>
      </c>
      <c r="L241" s="18">
        <v>0</v>
      </c>
      <c r="M241" s="8"/>
    </row>
    <row r="242" spans="1:16" ht="29.25" customHeight="1" x14ac:dyDescent="0.25">
      <c r="A242" s="49"/>
      <c r="B242" s="50"/>
      <c r="C242" s="50"/>
      <c r="D242" s="31" t="s">
        <v>24</v>
      </c>
      <c r="E242" s="18">
        <v>0</v>
      </c>
      <c r="F242" s="18">
        <v>0</v>
      </c>
      <c r="G242" s="18">
        <v>0</v>
      </c>
      <c r="H242" s="18">
        <v>0</v>
      </c>
      <c r="I242" s="18">
        <v>0</v>
      </c>
      <c r="J242" s="18">
        <v>0</v>
      </c>
      <c r="K242" s="18">
        <v>0</v>
      </c>
      <c r="L242" s="18">
        <v>0</v>
      </c>
      <c r="M242" s="8"/>
    </row>
    <row r="243" spans="1:16" ht="29.25" customHeight="1" x14ac:dyDescent="0.25">
      <c r="A243" s="51" t="s">
        <v>114</v>
      </c>
      <c r="B243" s="52" t="s">
        <v>116</v>
      </c>
      <c r="C243" s="52" t="s">
        <v>115</v>
      </c>
      <c r="D243" s="29" t="s">
        <v>19</v>
      </c>
      <c r="E243" s="10">
        <f>E245+E246+E247+E248</f>
        <v>0</v>
      </c>
      <c r="F243" s="10">
        <f t="shared" ref="F243:L243" si="64">F245+F246+F247+F248</f>
        <v>0</v>
      </c>
      <c r="G243" s="10">
        <f t="shared" si="64"/>
        <v>621110.61</v>
      </c>
      <c r="H243" s="10">
        <f t="shared" si="64"/>
        <v>10500</v>
      </c>
      <c r="I243" s="10">
        <f t="shared" si="64"/>
        <v>2143110.61</v>
      </c>
      <c r="J243" s="10">
        <f t="shared" si="64"/>
        <v>2143110.61</v>
      </c>
      <c r="K243" s="10">
        <f t="shared" si="64"/>
        <v>1585000</v>
      </c>
      <c r="L243" s="10">
        <f t="shared" si="64"/>
        <v>1585000</v>
      </c>
      <c r="M243" s="10"/>
      <c r="N243" s="26"/>
      <c r="O243" s="26"/>
      <c r="P243" s="26"/>
    </row>
    <row r="244" spans="1:16" ht="29.25" customHeight="1" x14ac:dyDescent="0.25">
      <c r="A244" s="51"/>
      <c r="B244" s="52"/>
      <c r="C244" s="52"/>
      <c r="D244" s="29" t="s">
        <v>20</v>
      </c>
      <c r="E244" s="10"/>
      <c r="F244" s="10"/>
      <c r="G244" s="10"/>
      <c r="H244" s="10"/>
      <c r="I244" s="10"/>
      <c r="J244" s="10"/>
      <c r="K244" s="10"/>
      <c r="L244" s="10"/>
      <c r="M244" s="10"/>
      <c r="N244" s="26"/>
      <c r="O244" s="26"/>
      <c r="P244" s="26"/>
    </row>
    <row r="245" spans="1:16" ht="29.25" customHeight="1" x14ac:dyDescent="0.25">
      <c r="A245" s="51"/>
      <c r="B245" s="52"/>
      <c r="C245" s="52"/>
      <c r="D245" s="29" t="s">
        <v>21</v>
      </c>
      <c r="E245" s="10">
        <f>E251+E257</f>
        <v>0</v>
      </c>
      <c r="F245" s="10">
        <f t="shared" ref="F245:L245" si="65">F251+F257</f>
        <v>0</v>
      </c>
      <c r="G245" s="10">
        <f t="shared" si="65"/>
        <v>0</v>
      </c>
      <c r="H245" s="10">
        <f t="shared" si="65"/>
        <v>0</v>
      </c>
      <c r="I245" s="10">
        <f t="shared" si="65"/>
        <v>0</v>
      </c>
      <c r="J245" s="10">
        <f t="shared" si="65"/>
        <v>0</v>
      </c>
      <c r="K245" s="10">
        <f t="shared" si="65"/>
        <v>0</v>
      </c>
      <c r="L245" s="10">
        <f t="shared" si="65"/>
        <v>0</v>
      </c>
      <c r="M245" s="10"/>
      <c r="N245" s="26"/>
      <c r="O245" s="26"/>
      <c r="P245" s="26"/>
    </row>
    <row r="246" spans="1:16" ht="29.25" customHeight="1" x14ac:dyDescent="0.25">
      <c r="A246" s="51"/>
      <c r="B246" s="52"/>
      <c r="C246" s="52"/>
      <c r="D246" s="29" t="s">
        <v>22</v>
      </c>
      <c r="E246" s="10">
        <f>E252+E258</f>
        <v>0</v>
      </c>
      <c r="F246" s="10">
        <f t="shared" ref="F246:L246" si="66">F252+F258</f>
        <v>0</v>
      </c>
      <c r="G246" s="10">
        <f t="shared" si="66"/>
        <v>610610.61</v>
      </c>
      <c r="H246" s="10">
        <f t="shared" si="66"/>
        <v>0</v>
      </c>
      <c r="I246" s="10">
        <f t="shared" si="66"/>
        <v>610610.61</v>
      </c>
      <c r="J246" s="10">
        <f t="shared" si="66"/>
        <v>610610.61</v>
      </c>
      <c r="K246" s="10">
        <f t="shared" si="66"/>
        <v>0</v>
      </c>
      <c r="L246" s="10">
        <f t="shared" si="66"/>
        <v>0</v>
      </c>
      <c r="M246" s="10"/>
      <c r="N246" s="26"/>
      <c r="O246" s="26"/>
      <c r="P246" s="26"/>
    </row>
    <row r="247" spans="1:16" ht="29.25" customHeight="1" x14ac:dyDescent="0.25">
      <c r="A247" s="51"/>
      <c r="B247" s="52"/>
      <c r="C247" s="52"/>
      <c r="D247" s="29" t="s">
        <v>26</v>
      </c>
      <c r="E247" s="10">
        <f>E253+E259</f>
        <v>0</v>
      </c>
      <c r="F247" s="10">
        <f t="shared" ref="F247:L247" si="67">F253+F259</f>
        <v>0</v>
      </c>
      <c r="G247" s="10">
        <f t="shared" si="67"/>
        <v>10500</v>
      </c>
      <c r="H247" s="10">
        <f t="shared" si="67"/>
        <v>10500</v>
      </c>
      <c r="I247" s="10">
        <f t="shared" si="67"/>
        <v>1532500</v>
      </c>
      <c r="J247" s="10">
        <f t="shared" si="67"/>
        <v>1532500</v>
      </c>
      <c r="K247" s="10">
        <f t="shared" si="67"/>
        <v>1585000</v>
      </c>
      <c r="L247" s="10">
        <f t="shared" si="67"/>
        <v>1585000</v>
      </c>
      <c r="M247" s="10"/>
      <c r="N247" s="26"/>
      <c r="O247" s="26"/>
      <c r="P247" s="26"/>
    </row>
    <row r="248" spans="1:16" ht="29.25" customHeight="1" x14ac:dyDescent="0.25">
      <c r="A248" s="51"/>
      <c r="B248" s="52"/>
      <c r="C248" s="52"/>
      <c r="D248" s="29" t="s">
        <v>24</v>
      </c>
      <c r="E248" s="10">
        <f>E254+E260</f>
        <v>0</v>
      </c>
      <c r="F248" s="10">
        <f t="shared" ref="F248:L248" si="68">F254+F260</f>
        <v>0</v>
      </c>
      <c r="G248" s="10">
        <f t="shared" si="68"/>
        <v>0</v>
      </c>
      <c r="H248" s="10">
        <f t="shared" si="68"/>
        <v>0</v>
      </c>
      <c r="I248" s="10">
        <f t="shared" si="68"/>
        <v>0</v>
      </c>
      <c r="J248" s="10">
        <f t="shared" si="68"/>
        <v>0</v>
      </c>
      <c r="K248" s="10">
        <f t="shared" si="68"/>
        <v>0</v>
      </c>
      <c r="L248" s="10">
        <f t="shared" si="68"/>
        <v>0</v>
      </c>
      <c r="M248" s="10"/>
      <c r="N248" s="26"/>
      <c r="O248" s="26"/>
      <c r="P248" s="26"/>
    </row>
    <row r="249" spans="1:16" ht="29.25" customHeight="1" x14ac:dyDescent="0.25">
      <c r="A249" s="49" t="s">
        <v>117</v>
      </c>
      <c r="B249" s="50" t="s">
        <v>25</v>
      </c>
      <c r="C249" s="50" t="s">
        <v>118</v>
      </c>
      <c r="D249" s="31" t="s">
        <v>19</v>
      </c>
      <c r="E249" s="8">
        <f>E251+E252+E253+E254</f>
        <v>0</v>
      </c>
      <c r="F249" s="8">
        <f t="shared" ref="F249:L249" si="69">F251+F252+F253+F254</f>
        <v>0</v>
      </c>
      <c r="G249" s="8">
        <f t="shared" si="69"/>
        <v>10500</v>
      </c>
      <c r="H249" s="8">
        <f t="shared" si="69"/>
        <v>10500</v>
      </c>
      <c r="I249" s="8">
        <f t="shared" si="69"/>
        <v>1217500</v>
      </c>
      <c r="J249" s="8">
        <f t="shared" si="69"/>
        <v>1217500</v>
      </c>
      <c r="K249" s="8">
        <f t="shared" si="69"/>
        <v>1270000</v>
      </c>
      <c r="L249" s="8">
        <f t="shared" si="69"/>
        <v>1270000</v>
      </c>
      <c r="M249" s="8"/>
      <c r="N249" s="26"/>
      <c r="O249" s="26"/>
      <c r="P249" s="26"/>
    </row>
    <row r="250" spans="1:16" ht="29.25" customHeight="1" x14ac:dyDescent="0.25">
      <c r="A250" s="49"/>
      <c r="B250" s="50"/>
      <c r="C250" s="50"/>
      <c r="D250" s="31" t="s">
        <v>20</v>
      </c>
      <c r="E250" s="8"/>
      <c r="F250" s="8"/>
      <c r="G250" s="8"/>
      <c r="H250" s="8"/>
      <c r="I250" s="8"/>
      <c r="J250" s="8"/>
      <c r="K250" s="8"/>
      <c r="L250" s="8"/>
      <c r="M250" s="8"/>
      <c r="N250" s="26"/>
      <c r="O250" s="26"/>
      <c r="P250" s="26"/>
    </row>
    <row r="251" spans="1:16" ht="29.25" customHeight="1" x14ac:dyDescent="0.25">
      <c r="A251" s="49"/>
      <c r="B251" s="50"/>
      <c r="C251" s="50"/>
      <c r="D251" s="31" t="s">
        <v>21</v>
      </c>
      <c r="E251" s="18">
        <v>0</v>
      </c>
      <c r="F251" s="18">
        <v>0</v>
      </c>
      <c r="G251" s="18">
        <v>0</v>
      </c>
      <c r="H251" s="18">
        <v>0</v>
      </c>
      <c r="I251" s="18">
        <v>0</v>
      </c>
      <c r="J251" s="18">
        <v>0</v>
      </c>
      <c r="K251" s="18">
        <v>0</v>
      </c>
      <c r="L251" s="18">
        <v>0</v>
      </c>
      <c r="M251" s="8"/>
    </row>
    <row r="252" spans="1:16" ht="29.25" customHeight="1" x14ac:dyDescent="0.25">
      <c r="A252" s="49"/>
      <c r="B252" s="50"/>
      <c r="C252" s="50"/>
      <c r="D252" s="31" t="s">
        <v>22</v>
      </c>
      <c r="E252" s="18">
        <v>0</v>
      </c>
      <c r="F252" s="18">
        <v>0</v>
      </c>
      <c r="G252" s="18">
        <v>0</v>
      </c>
      <c r="H252" s="18">
        <v>0</v>
      </c>
      <c r="I252" s="18">
        <v>0</v>
      </c>
      <c r="J252" s="18">
        <v>0</v>
      </c>
      <c r="K252" s="18">
        <v>0</v>
      </c>
      <c r="L252" s="18">
        <v>0</v>
      </c>
      <c r="M252" s="8"/>
    </row>
    <row r="253" spans="1:16" ht="29.25" customHeight="1" x14ac:dyDescent="0.25">
      <c r="A253" s="49"/>
      <c r="B253" s="50"/>
      <c r="C253" s="50"/>
      <c r="D253" s="31" t="s">
        <v>26</v>
      </c>
      <c r="E253" s="18">
        <v>0</v>
      </c>
      <c r="F253" s="18">
        <v>0</v>
      </c>
      <c r="G253" s="18">
        <v>10500</v>
      </c>
      <c r="H253" s="18">
        <v>10500</v>
      </c>
      <c r="I253" s="18">
        <v>1217500</v>
      </c>
      <c r="J253" s="18">
        <v>1217500</v>
      </c>
      <c r="K253" s="18">
        <v>1270000</v>
      </c>
      <c r="L253" s="18">
        <v>1270000</v>
      </c>
      <c r="M253" s="8"/>
    </row>
    <row r="254" spans="1:16" ht="29.25" customHeight="1" x14ac:dyDescent="0.25">
      <c r="A254" s="49"/>
      <c r="B254" s="50"/>
      <c r="C254" s="50"/>
      <c r="D254" s="31" t="s">
        <v>24</v>
      </c>
      <c r="E254" s="18">
        <v>0</v>
      </c>
      <c r="F254" s="18">
        <v>0</v>
      </c>
      <c r="G254" s="18">
        <v>0</v>
      </c>
      <c r="H254" s="18">
        <v>0</v>
      </c>
      <c r="I254" s="18">
        <v>0</v>
      </c>
      <c r="J254" s="18">
        <v>0</v>
      </c>
      <c r="K254" s="18">
        <v>0</v>
      </c>
      <c r="L254" s="18">
        <v>0</v>
      </c>
      <c r="M254" s="8"/>
    </row>
    <row r="255" spans="1:16" ht="29.25" customHeight="1" x14ac:dyDescent="0.25">
      <c r="A255" s="49" t="s">
        <v>119</v>
      </c>
      <c r="B255" s="50" t="s">
        <v>30</v>
      </c>
      <c r="C255" s="50" t="s">
        <v>120</v>
      </c>
      <c r="D255" s="31" t="s">
        <v>19</v>
      </c>
      <c r="E255" s="8">
        <f>E257+E258+E259+E260</f>
        <v>0</v>
      </c>
      <c r="F255" s="8">
        <f t="shared" ref="F255:L255" si="70">F257+F258+F259+F260</f>
        <v>0</v>
      </c>
      <c r="G255" s="8">
        <f t="shared" si="70"/>
        <v>610610.61</v>
      </c>
      <c r="H255" s="8">
        <f t="shared" si="70"/>
        <v>0</v>
      </c>
      <c r="I255" s="8">
        <f t="shared" si="70"/>
        <v>925610.61</v>
      </c>
      <c r="J255" s="8">
        <f t="shared" si="70"/>
        <v>925610.61</v>
      </c>
      <c r="K255" s="8">
        <f t="shared" si="70"/>
        <v>315000</v>
      </c>
      <c r="L255" s="8">
        <f t="shared" si="70"/>
        <v>315000</v>
      </c>
      <c r="M255" s="8"/>
    </row>
    <row r="256" spans="1:16" ht="29.25" customHeight="1" x14ac:dyDescent="0.25">
      <c r="A256" s="49"/>
      <c r="B256" s="50"/>
      <c r="C256" s="50"/>
      <c r="D256" s="31" t="s">
        <v>20</v>
      </c>
      <c r="E256" s="8"/>
      <c r="F256" s="8"/>
      <c r="G256" s="8"/>
      <c r="H256" s="8"/>
      <c r="I256" s="8"/>
      <c r="J256" s="8"/>
      <c r="K256" s="8"/>
      <c r="L256" s="8"/>
      <c r="M256" s="8"/>
    </row>
    <row r="257" spans="1:13" ht="29.25" customHeight="1" x14ac:dyDescent="0.25">
      <c r="A257" s="49"/>
      <c r="B257" s="50"/>
      <c r="C257" s="50"/>
      <c r="D257" s="31" t="s">
        <v>21</v>
      </c>
      <c r="E257" s="18">
        <v>0</v>
      </c>
      <c r="F257" s="18">
        <v>0</v>
      </c>
      <c r="G257" s="18">
        <v>0</v>
      </c>
      <c r="H257" s="18">
        <v>0</v>
      </c>
      <c r="I257" s="18">
        <v>0</v>
      </c>
      <c r="J257" s="18">
        <v>0</v>
      </c>
      <c r="K257" s="18">
        <v>0</v>
      </c>
      <c r="L257" s="18">
        <v>0</v>
      </c>
      <c r="M257" s="8"/>
    </row>
    <row r="258" spans="1:13" ht="29.25" customHeight="1" x14ac:dyDescent="0.25">
      <c r="A258" s="49"/>
      <c r="B258" s="50"/>
      <c r="C258" s="50"/>
      <c r="D258" s="31" t="s">
        <v>22</v>
      </c>
      <c r="E258" s="18">
        <v>0</v>
      </c>
      <c r="F258" s="18">
        <v>0</v>
      </c>
      <c r="G258" s="18">
        <v>610610.61</v>
      </c>
      <c r="H258" s="18">
        <v>0</v>
      </c>
      <c r="I258" s="18">
        <v>610610.61</v>
      </c>
      <c r="J258" s="18">
        <v>610610.61</v>
      </c>
      <c r="K258" s="18">
        <v>0</v>
      </c>
      <c r="L258" s="18">
        <v>0</v>
      </c>
      <c r="M258" s="8"/>
    </row>
    <row r="259" spans="1:13" ht="29.25" customHeight="1" x14ac:dyDescent="0.25">
      <c r="A259" s="49"/>
      <c r="B259" s="50"/>
      <c r="C259" s="50"/>
      <c r="D259" s="31" t="s">
        <v>26</v>
      </c>
      <c r="E259" s="18">
        <v>0</v>
      </c>
      <c r="F259" s="18">
        <v>0</v>
      </c>
      <c r="G259" s="18">
        <v>0</v>
      </c>
      <c r="H259" s="18">
        <v>0</v>
      </c>
      <c r="I259" s="18">
        <v>315000</v>
      </c>
      <c r="J259" s="18">
        <v>315000</v>
      </c>
      <c r="K259" s="18">
        <v>315000</v>
      </c>
      <c r="L259" s="18">
        <v>315000</v>
      </c>
      <c r="M259" s="8"/>
    </row>
    <row r="260" spans="1:13" ht="29.25" customHeight="1" x14ac:dyDescent="0.25">
      <c r="A260" s="49"/>
      <c r="B260" s="50"/>
      <c r="C260" s="50"/>
      <c r="D260" s="31" t="s">
        <v>24</v>
      </c>
      <c r="E260" s="18">
        <v>0</v>
      </c>
      <c r="F260" s="18">
        <v>0</v>
      </c>
      <c r="G260" s="18">
        <v>0</v>
      </c>
      <c r="H260" s="18">
        <v>0</v>
      </c>
      <c r="I260" s="18">
        <v>0</v>
      </c>
      <c r="J260" s="18">
        <v>0</v>
      </c>
      <c r="K260" s="18">
        <v>0</v>
      </c>
      <c r="L260" s="18">
        <v>0</v>
      </c>
      <c r="M260" s="8"/>
    </row>
    <row r="261" spans="1:13" ht="29.25" customHeight="1" x14ac:dyDescent="0.25">
      <c r="A261" s="51" t="s">
        <v>121</v>
      </c>
      <c r="B261" s="52" t="s">
        <v>122</v>
      </c>
      <c r="C261" s="52" t="s">
        <v>123</v>
      </c>
      <c r="D261" s="29" t="s">
        <v>19</v>
      </c>
      <c r="E261" s="10">
        <f>E263+E264+E265+E266</f>
        <v>0</v>
      </c>
      <c r="F261" s="10">
        <f t="shared" ref="F261:L261" si="71">F263+F264+F265+F266</f>
        <v>0</v>
      </c>
      <c r="G261" s="10">
        <f t="shared" si="71"/>
        <v>1863545.17</v>
      </c>
      <c r="H261" s="10">
        <f t="shared" si="71"/>
        <v>1863545.17</v>
      </c>
      <c r="I261" s="10">
        <f t="shared" si="71"/>
        <v>3880087.79</v>
      </c>
      <c r="J261" s="10">
        <f t="shared" si="71"/>
        <v>3880087.79</v>
      </c>
      <c r="K261" s="10">
        <f t="shared" si="71"/>
        <v>3549280</v>
      </c>
      <c r="L261" s="10">
        <f t="shared" si="71"/>
        <v>3549280</v>
      </c>
      <c r="M261" s="10"/>
    </row>
    <row r="262" spans="1:13" ht="29.25" customHeight="1" x14ac:dyDescent="0.25">
      <c r="A262" s="51"/>
      <c r="B262" s="52"/>
      <c r="C262" s="52"/>
      <c r="D262" s="29" t="s">
        <v>20</v>
      </c>
      <c r="E262" s="10"/>
      <c r="F262" s="10"/>
      <c r="G262" s="10"/>
      <c r="H262" s="10"/>
      <c r="I262" s="10"/>
      <c r="J262" s="10"/>
      <c r="K262" s="10"/>
      <c r="L262" s="10"/>
      <c r="M262" s="10"/>
    </row>
    <row r="263" spans="1:13" ht="29.25" customHeight="1" x14ac:dyDescent="0.25">
      <c r="A263" s="51"/>
      <c r="B263" s="52"/>
      <c r="C263" s="52"/>
      <c r="D263" s="29" t="s">
        <v>21</v>
      </c>
      <c r="E263" s="10">
        <f>E269+E275+E281</f>
        <v>0</v>
      </c>
      <c r="F263" s="10">
        <f t="shared" ref="F263:L263" si="72">F269+F275+F281</f>
        <v>0</v>
      </c>
      <c r="G263" s="10">
        <f t="shared" si="72"/>
        <v>0</v>
      </c>
      <c r="H263" s="10">
        <f t="shared" si="72"/>
        <v>0</v>
      </c>
      <c r="I263" s="10">
        <f t="shared" si="72"/>
        <v>0</v>
      </c>
      <c r="J263" s="10">
        <f t="shared" si="72"/>
        <v>0</v>
      </c>
      <c r="K263" s="10">
        <f t="shared" si="72"/>
        <v>0</v>
      </c>
      <c r="L263" s="10">
        <f t="shared" si="72"/>
        <v>0</v>
      </c>
      <c r="M263" s="10"/>
    </row>
    <row r="264" spans="1:13" ht="29.25" customHeight="1" x14ac:dyDescent="0.25">
      <c r="A264" s="51"/>
      <c r="B264" s="52"/>
      <c r="C264" s="52"/>
      <c r="D264" s="29" t="s">
        <v>22</v>
      </c>
      <c r="E264" s="10">
        <f>E270+E276+E282</f>
        <v>0</v>
      </c>
      <c r="F264" s="10">
        <f t="shared" ref="F264:L264" si="73">F270+F276+F282</f>
        <v>0</v>
      </c>
      <c r="G264" s="10">
        <f t="shared" si="73"/>
        <v>396800</v>
      </c>
      <c r="H264" s="10">
        <f t="shared" si="73"/>
        <v>396800</v>
      </c>
      <c r="I264" s="10">
        <f t="shared" si="73"/>
        <v>396800</v>
      </c>
      <c r="J264" s="10">
        <f t="shared" si="73"/>
        <v>396800</v>
      </c>
      <c r="K264" s="10">
        <f t="shared" si="73"/>
        <v>315100</v>
      </c>
      <c r="L264" s="10">
        <f t="shared" si="73"/>
        <v>315100</v>
      </c>
      <c r="M264" s="10"/>
    </row>
    <row r="265" spans="1:13" ht="29.25" customHeight="1" x14ac:dyDescent="0.25">
      <c r="A265" s="51"/>
      <c r="B265" s="52"/>
      <c r="C265" s="52"/>
      <c r="D265" s="29" t="s">
        <v>26</v>
      </c>
      <c r="E265" s="10">
        <f>E271+E277+E283</f>
        <v>0</v>
      </c>
      <c r="F265" s="10">
        <f t="shared" ref="F265:L265" si="74">F271+F277+F283</f>
        <v>0</v>
      </c>
      <c r="G265" s="10">
        <f t="shared" si="74"/>
        <v>1286764.3799999999</v>
      </c>
      <c r="H265" s="10">
        <f t="shared" si="74"/>
        <v>1286764.3799999999</v>
      </c>
      <c r="I265" s="10">
        <f t="shared" si="74"/>
        <v>3303307</v>
      </c>
      <c r="J265" s="10">
        <f t="shared" si="74"/>
        <v>3303307</v>
      </c>
      <c r="K265" s="10">
        <f t="shared" si="74"/>
        <v>3234180</v>
      </c>
      <c r="L265" s="10">
        <f t="shared" si="74"/>
        <v>3234180</v>
      </c>
      <c r="M265" s="10"/>
    </row>
    <row r="266" spans="1:13" ht="29.25" customHeight="1" x14ac:dyDescent="0.25">
      <c r="A266" s="51"/>
      <c r="B266" s="52"/>
      <c r="C266" s="52"/>
      <c r="D266" s="29" t="s">
        <v>24</v>
      </c>
      <c r="E266" s="10">
        <f>E272+E278+E284</f>
        <v>0</v>
      </c>
      <c r="F266" s="10">
        <f t="shared" ref="F266:L266" si="75">F272+F278+F284</f>
        <v>0</v>
      </c>
      <c r="G266" s="10">
        <f t="shared" si="75"/>
        <v>179980.79</v>
      </c>
      <c r="H266" s="10">
        <f t="shared" si="75"/>
        <v>179980.79</v>
      </c>
      <c r="I266" s="10">
        <f t="shared" si="75"/>
        <v>179980.79</v>
      </c>
      <c r="J266" s="10">
        <f t="shared" si="75"/>
        <v>179980.79</v>
      </c>
      <c r="K266" s="10">
        <f t="shared" si="75"/>
        <v>0</v>
      </c>
      <c r="L266" s="10">
        <f t="shared" si="75"/>
        <v>0</v>
      </c>
      <c r="M266" s="10"/>
    </row>
    <row r="267" spans="1:13" ht="29.25" customHeight="1" x14ac:dyDescent="0.25">
      <c r="A267" s="49" t="s">
        <v>124</v>
      </c>
      <c r="B267" s="50" t="s">
        <v>25</v>
      </c>
      <c r="C267" s="50" t="s">
        <v>125</v>
      </c>
      <c r="D267" s="31" t="s">
        <v>19</v>
      </c>
      <c r="E267" s="8">
        <f>E269+E270+E271+E272</f>
        <v>0</v>
      </c>
      <c r="F267" s="8">
        <f t="shared" ref="F267:L267" si="76">F269+F270+F271+F272</f>
        <v>0</v>
      </c>
      <c r="G267" s="8">
        <f t="shared" si="76"/>
        <v>1481012.15</v>
      </c>
      <c r="H267" s="8">
        <f t="shared" si="76"/>
        <v>1481012.15</v>
      </c>
      <c r="I267" s="8">
        <f t="shared" si="76"/>
        <v>2830126.79</v>
      </c>
      <c r="J267" s="8">
        <f t="shared" si="76"/>
        <v>2830126.79</v>
      </c>
      <c r="K267" s="8">
        <f t="shared" si="76"/>
        <v>2546120</v>
      </c>
      <c r="L267" s="8">
        <f t="shared" si="76"/>
        <v>2546120</v>
      </c>
      <c r="M267" s="8"/>
    </row>
    <row r="268" spans="1:13" ht="29.25" customHeight="1" x14ac:dyDescent="0.25">
      <c r="A268" s="49"/>
      <c r="B268" s="50"/>
      <c r="C268" s="50"/>
      <c r="D268" s="31" t="s">
        <v>20</v>
      </c>
      <c r="E268" s="8"/>
      <c r="F268" s="8"/>
      <c r="G268" s="8"/>
      <c r="H268" s="8"/>
      <c r="I268" s="8"/>
      <c r="J268" s="8"/>
      <c r="K268" s="8"/>
      <c r="L268" s="8"/>
      <c r="M268" s="8"/>
    </row>
    <row r="269" spans="1:13" ht="29.25" customHeight="1" x14ac:dyDescent="0.25">
      <c r="A269" s="49"/>
      <c r="B269" s="50"/>
      <c r="C269" s="50"/>
      <c r="D269" s="31" t="s">
        <v>21</v>
      </c>
      <c r="E269" s="18">
        <v>0</v>
      </c>
      <c r="F269" s="18">
        <v>0</v>
      </c>
      <c r="G269" s="18">
        <v>0</v>
      </c>
      <c r="H269" s="18">
        <v>0</v>
      </c>
      <c r="I269" s="18">
        <v>0</v>
      </c>
      <c r="J269" s="18">
        <v>0</v>
      </c>
      <c r="K269" s="18">
        <v>0</v>
      </c>
      <c r="L269" s="18">
        <v>0</v>
      </c>
      <c r="M269" s="8"/>
    </row>
    <row r="270" spans="1:13" ht="29.25" customHeight="1" x14ac:dyDescent="0.25">
      <c r="A270" s="49"/>
      <c r="B270" s="50"/>
      <c r="C270" s="50"/>
      <c r="D270" s="31" t="s">
        <v>22</v>
      </c>
      <c r="E270" s="18">
        <v>0</v>
      </c>
      <c r="F270" s="18">
        <v>0</v>
      </c>
      <c r="G270" s="18">
        <v>343000</v>
      </c>
      <c r="H270" s="18">
        <v>343000</v>
      </c>
      <c r="I270" s="18">
        <v>343000</v>
      </c>
      <c r="J270" s="18">
        <f>I270</f>
        <v>343000</v>
      </c>
      <c r="K270" s="18">
        <v>284100</v>
      </c>
      <c r="L270" s="18">
        <v>284100</v>
      </c>
      <c r="M270" s="8"/>
    </row>
    <row r="271" spans="1:13" ht="29.25" customHeight="1" x14ac:dyDescent="0.25">
      <c r="A271" s="49"/>
      <c r="B271" s="50"/>
      <c r="C271" s="50"/>
      <c r="D271" s="31" t="s">
        <v>26</v>
      </c>
      <c r="E271" s="18">
        <v>0</v>
      </c>
      <c r="F271" s="18">
        <v>0</v>
      </c>
      <c r="G271" s="18">
        <v>958031.35999999999</v>
      </c>
      <c r="H271" s="18">
        <v>958031.35999999999</v>
      </c>
      <c r="I271" s="18">
        <v>2307146</v>
      </c>
      <c r="J271" s="18">
        <f>I271</f>
        <v>2307146</v>
      </c>
      <c r="K271" s="18">
        <v>2262020</v>
      </c>
      <c r="L271" s="18">
        <v>2262020</v>
      </c>
      <c r="M271" s="8"/>
    </row>
    <row r="272" spans="1:13" ht="29.25" customHeight="1" x14ac:dyDescent="0.25">
      <c r="A272" s="49"/>
      <c r="B272" s="50"/>
      <c r="C272" s="50"/>
      <c r="D272" s="31" t="s">
        <v>24</v>
      </c>
      <c r="E272" s="18">
        <v>0</v>
      </c>
      <c r="F272" s="18">
        <v>0</v>
      </c>
      <c r="G272" s="18">
        <v>179980.79</v>
      </c>
      <c r="H272" s="18">
        <v>179980.79</v>
      </c>
      <c r="I272" s="18">
        <v>179980.79</v>
      </c>
      <c r="J272" s="18">
        <f>I272</f>
        <v>179980.79</v>
      </c>
      <c r="K272" s="18">
        <v>0</v>
      </c>
      <c r="L272" s="18">
        <v>0</v>
      </c>
      <c r="M272" s="8"/>
    </row>
    <row r="273" spans="1:13" ht="29.25" customHeight="1" x14ac:dyDescent="0.25">
      <c r="A273" s="49" t="s">
        <v>126</v>
      </c>
      <c r="B273" s="50" t="s">
        <v>127</v>
      </c>
      <c r="C273" s="50" t="s">
        <v>128</v>
      </c>
      <c r="D273" s="31" t="s">
        <v>19</v>
      </c>
      <c r="E273" s="8">
        <f>E275+E276+E277+E278</f>
        <v>0</v>
      </c>
      <c r="F273" s="8">
        <f t="shared" ref="F273:L273" si="77">F275+F276+F277+F278</f>
        <v>0</v>
      </c>
      <c r="G273" s="8">
        <f t="shared" si="77"/>
        <v>382533.02</v>
      </c>
      <c r="H273" s="8">
        <f t="shared" si="77"/>
        <v>382533.02</v>
      </c>
      <c r="I273" s="8">
        <f t="shared" si="77"/>
        <v>1049961</v>
      </c>
      <c r="J273" s="8">
        <f t="shared" si="77"/>
        <v>1049961</v>
      </c>
      <c r="K273" s="8">
        <f t="shared" si="77"/>
        <v>1003160</v>
      </c>
      <c r="L273" s="8">
        <f t="shared" si="77"/>
        <v>1003160</v>
      </c>
      <c r="M273" s="8"/>
    </row>
    <row r="274" spans="1:13" ht="29.25" customHeight="1" x14ac:dyDescent="0.25">
      <c r="A274" s="49"/>
      <c r="B274" s="50"/>
      <c r="C274" s="50"/>
      <c r="D274" s="31" t="s">
        <v>20</v>
      </c>
      <c r="E274" s="8"/>
      <c r="F274" s="8"/>
      <c r="G274" s="8"/>
      <c r="H274" s="8"/>
      <c r="I274" s="8"/>
      <c r="J274" s="8"/>
      <c r="K274" s="8"/>
      <c r="L274" s="8"/>
      <c r="M274" s="8"/>
    </row>
    <row r="275" spans="1:13" ht="29.25" customHeight="1" x14ac:dyDescent="0.25">
      <c r="A275" s="49"/>
      <c r="B275" s="50"/>
      <c r="C275" s="50"/>
      <c r="D275" s="31" t="s">
        <v>21</v>
      </c>
      <c r="E275" s="18">
        <v>0</v>
      </c>
      <c r="F275" s="18">
        <v>0</v>
      </c>
      <c r="G275" s="18">
        <v>0</v>
      </c>
      <c r="H275" s="18">
        <v>0</v>
      </c>
      <c r="I275" s="18">
        <v>0</v>
      </c>
      <c r="J275" s="18">
        <v>0</v>
      </c>
      <c r="K275" s="18">
        <v>0</v>
      </c>
      <c r="L275" s="18">
        <v>0</v>
      </c>
      <c r="M275" s="8"/>
    </row>
    <row r="276" spans="1:13" ht="29.25" customHeight="1" x14ac:dyDescent="0.25">
      <c r="A276" s="49"/>
      <c r="B276" s="50"/>
      <c r="C276" s="50"/>
      <c r="D276" s="31" t="s">
        <v>22</v>
      </c>
      <c r="E276" s="18">
        <v>0</v>
      </c>
      <c r="F276" s="18">
        <v>0</v>
      </c>
      <c r="G276" s="18">
        <v>53800</v>
      </c>
      <c r="H276" s="18">
        <v>53800</v>
      </c>
      <c r="I276" s="18">
        <v>53800</v>
      </c>
      <c r="J276" s="18">
        <f>I276</f>
        <v>53800</v>
      </c>
      <c r="K276" s="18">
        <v>31000</v>
      </c>
      <c r="L276" s="18">
        <v>31000</v>
      </c>
      <c r="M276" s="8"/>
    </row>
    <row r="277" spans="1:13" ht="29.25" customHeight="1" x14ac:dyDescent="0.25">
      <c r="A277" s="49"/>
      <c r="B277" s="50"/>
      <c r="C277" s="50"/>
      <c r="D277" s="31" t="s">
        <v>26</v>
      </c>
      <c r="E277" s="18">
        <v>0</v>
      </c>
      <c r="F277" s="18">
        <v>0</v>
      </c>
      <c r="G277" s="18">
        <v>328733.02</v>
      </c>
      <c r="H277" s="18">
        <v>328733.02</v>
      </c>
      <c r="I277" s="18">
        <v>996161</v>
      </c>
      <c r="J277" s="18">
        <f>I277</f>
        <v>996161</v>
      </c>
      <c r="K277" s="18">
        <v>972160</v>
      </c>
      <c r="L277" s="18">
        <v>972160</v>
      </c>
      <c r="M277" s="8"/>
    </row>
    <row r="278" spans="1:13" ht="29.25" customHeight="1" x14ac:dyDescent="0.25">
      <c r="A278" s="49"/>
      <c r="B278" s="50"/>
      <c r="C278" s="50"/>
      <c r="D278" s="31" t="s">
        <v>24</v>
      </c>
      <c r="E278" s="18">
        <v>0</v>
      </c>
      <c r="F278" s="18">
        <v>0</v>
      </c>
      <c r="G278" s="18">
        <v>0</v>
      </c>
      <c r="H278" s="18">
        <v>0</v>
      </c>
      <c r="I278" s="18">
        <v>0</v>
      </c>
      <c r="J278" s="18">
        <v>0</v>
      </c>
      <c r="K278" s="18">
        <v>0</v>
      </c>
      <c r="L278" s="18">
        <v>0</v>
      </c>
      <c r="M278" s="8"/>
    </row>
    <row r="279" spans="1:13" ht="29.25" customHeight="1" x14ac:dyDescent="0.25">
      <c r="A279" s="49" t="s">
        <v>129</v>
      </c>
      <c r="B279" s="50" t="s">
        <v>130</v>
      </c>
      <c r="C279" s="50" t="s">
        <v>49</v>
      </c>
      <c r="D279" s="31" t="s">
        <v>19</v>
      </c>
      <c r="E279" s="8">
        <f>E281+E282+E283+E284</f>
        <v>0</v>
      </c>
      <c r="F279" s="8">
        <f t="shared" ref="F279:L279" si="78">F281+F282+F283+F284</f>
        <v>0</v>
      </c>
      <c r="G279" s="8">
        <f t="shared" si="78"/>
        <v>0</v>
      </c>
      <c r="H279" s="8">
        <f t="shared" si="78"/>
        <v>0</v>
      </c>
      <c r="I279" s="8">
        <f t="shared" si="78"/>
        <v>0</v>
      </c>
      <c r="J279" s="8">
        <f t="shared" si="78"/>
        <v>0</v>
      </c>
      <c r="K279" s="8">
        <f t="shared" si="78"/>
        <v>0</v>
      </c>
      <c r="L279" s="8">
        <f t="shared" si="78"/>
        <v>0</v>
      </c>
      <c r="M279" s="8"/>
    </row>
    <row r="280" spans="1:13" ht="29.25" customHeight="1" x14ac:dyDescent="0.25">
      <c r="A280" s="49"/>
      <c r="B280" s="50"/>
      <c r="C280" s="50"/>
      <c r="D280" s="31" t="s">
        <v>20</v>
      </c>
      <c r="E280" s="8"/>
      <c r="F280" s="8"/>
      <c r="G280" s="8"/>
      <c r="H280" s="8"/>
      <c r="I280" s="8"/>
      <c r="J280" s="8"/>
      <c r="K280" s="8"/>
      <c r="L280" s="8"/>
      <c r="M280" s="8"/>
    </row>
    <row r="281" spans="1:13" ht="29.25" customHeight="1" x14ac:dyDescent="0.25">
      <c r="A281" s="49"/>
      <c r="B281" s="50"/>
      <c r="C281" s="50"/>
      <c r="D281" s="31" t="s">
        <v>21</v>
      </c>
      <c r="E281" s="18">
        <v>0</v>
      </c>
      <c r="F281" s="18">
        <v>0</v>
      </c>
      <c r="G281" s="18">
        <v>0</v>
      </c>
      <c r="H281" s="18">
        <v>0</v>
      </c>
      <c r="I281" s="18">
        <v>0</v>
      </c>
      <c r="J281" s="18">
        <v>0</v>
      </c>
      <c r="K281" s="18">
        <v>0</v>
      </c>
      <c r="L281" s="18">
        <v>0</v>
      </c>
      <c r="M281" s="8"/>
    </row>
    <row r="282" spans="1:13" ht="29.25" customHeight="1" x14ac:dyDescent="0.25">
      <c r="A282" s="49"/>
      <c r="B282" s="50"/>
      <c r="C282" s="50"/>
      <c r="D282" s="31" t="s">
        <v>22</v>
      </c>
      <c r="E282" s="18">
        <v>0</v>
      </c>
      <c r="F282" s="18">
        <v>0</v>
      </c>
      <c r="G282" s="18">
        <v>0</v>
      </c>
      <c r="H282" s="18">
        <v>0</v>
      </c>
      <c r="I282" s="18">
        <v>0</v>
      </c>
      <c r="J282" s="18">
        <v>0</v>
      </c>
      <c r="K282" s="18">
        <v>0</v>
      </c>
      <c r="L282" s="18">
        <v>0</v>
      </c>
      <c r="M282" s="8"/>
    </row>
    <row r="283" spans="1:13" ht="29.25" customHeight="1" x14ac:dyDescent="0.25">
      <c r="A283" s="49"/>
      <c r="B283" s="50"/>
      <c r="C283" s="50"/>
      <c r="D283" s="31" t="s">
        <v>26</v>
      </c>
      <c r="E283" s="18">
        <v>0</v>
      </c>
      <c r="F283" s="18">
        <v>0</v>
      </c>
      <c r="G283" s="18">
        <v>0</v>
      </c>
      <c r="H283" s="18">
        <v>0</v>
      </c>
      <c r="I283" s="18">
        <v>0</v>
      </c>
      <c r="J283" s="18">
        <v>0</v>
      </c>
      <c r="K283" s="18">
        <v>0</v>
      </c>
      <c r="L283" s="18">
        <v>0</v>
      </c>
      <c r="M283" s="8"/>
    </row>
    <row r="284" spans="1:13" ht="29.25" customHeight="1" x14ac:dyDescent="0.25">
      <c r="A284" s="49"/>
      <c r="B284" s="50"/>
      <c r="C284" s="50"/>
      <c r="D284" s="31" t="s">
        <v>24</v>
      </c>
      <c r="E284" s="18">
        <v>0</v>
      </c>
      <c r="F284" s="18">
        <v>0</v>
      </c>
      <c r="G284" s="18">
        <v>0</v>
      </c>
      <c r="H284" s="18">
        <v>0</v>
      </c>
      <c r="I284" s="18">
        <v>0</v>
      </c>
      <c r="J284" s="18">
        <v>0</v>
      </c>
      <c r="K284" s="18">
        <v>0</v>
      </c>
      <c r="L284" s="18">
        <v>0</v>
      </c>
      <c r="M284" s="8"/>
    </row>
    <row r="285" spans="1:13" ht="28.5" customHeight="1" x14ac:dyDescent="0.25">
      <c r="A285" s="48"/>
      <c r="B285" s="48"/>
      <c r="C285" s="48"/>
      <c r="D285" s="39" t="s">
        <v>19</v>
      </c>
      <c r="E285" s="40">
        <f>E13+E45+E63+E93+E105+E129+E165+E183+E201+E219+E243+E261</f>
        <v>1118952431.3399999</v>
      </c>
      <c r="F285" s="40">
        <f t="shared" ref="F285:L285" si="79">F13+F45+F63+F93+F105+F129+F165+F183+F201+F219+F243+F261</f>
        <v>1109422803.6099999</v>
      </c>
      <c r="G285" s="40">
        <f t="shared" si="79"/>
        <v>513643697.90000004</v>
      </c>
      <c r="H285" s="40">
        <f t="shared" si="79"/>
        <v>480403814.60000002</v>
      </c>
      <c r="I285" s="40">
        <f t="shared" si="79"/>
        <v>1216095077.3100002</v>
      </c>
      <c r="J285" s="40">
        <f t="shared" si="79"/>
        <v>1178494414.7299998</v>
      </c>
      <c r="K285" s="40">
        <f t="shared" si="79"/>
        <v>994095354.24000001</v>
      </c>
      <c r="L285" s="40">
        <f t="shared" si="79"/>
        <v>959427454.24000001</v>
      </c>
      <c r="M285" s="14"/>
    </row>
    <row r="286" spans="1:13" ht="28.5" customHeight="1" x14ac:dyDescent="0.25">
      <c r="A286" s="48"/>
      <c r="B286" s="48"/>
      <c r="C286" s="48"/>
      <c r="D286" s="12" t="s">
        <v>20</v>
      </c>
      <c r="E286" s="13"/>
      <c r="F286" s="13"/>
      <c r="G286" s="13"/>
      <c r="H286" s="13"/>
      <c r="I286" s="13"/>
      <c r="J286" s="13"/>
      <c r="K286" s="13"/>
      <c r="L286" s="13"/>
      <c r="M286" s="14"/>
    </row>
    <row r="287" spans="1:13" ht="28.5" customHeight="1" x14ac:dyDescent="0.25">
      <c r="A287" s="48"/>
      <c r="B287" s="48"/>
      <c r="C287" s="48"/>
      <c r="D287" s="12" t="s">
        <v>21</v>
      </c>
      <c r="E287" s="13">
        <f>E221+E203+E185+E167+E131+E107+E95+E65+E47+E15+E245+E263</f>
        <v>27932532.540000003</v>
      </c>
      <c r="F287" s="13">
        <f t="shared" ref="F287:L287" si="80">F221+F203+F185+F167+F131+F107+F95+F65+F47+F15+F245+F263</f>
        <v>27841358.540000003</v>
      </c>
      <c r="G287" s="13">
        <f t="shared" si="80"/>
        <v>12831949.42</v>
      </c>
      <c r="H287" s="13">
        <f t="shared" si="80"/>
        <v>12831949.42</v>
      </c>
      <c r="I287" s="13">
        <f t="shared" si="80"/>
        <v>24172944.829999998</v>
      </c>
      <c r="J287" s="13">
        <f t="shared" si="80"/>
        <v>24172944.829999998</v>
      </c>
      <c r="K287" s="13">
        <f t="shared" si="80"/>
        <v>34179340.82</v>
      </c>
      <c r="L287" s="13">
        <f t="shared" si="80"/>
        <v>31554922.640000001</v>
      </c>
      <c r="M287" s="14"/>
    </row>
    <row r="288" spans="1:13" ht="28.5" customHeight="1" x14ac:dyDescent="0.25">
      <c r="A288" s="48"/>
      <c r="B288" s="48"/>
      <c r="C288" s="48"/>
      <c r="D288" s="12" t="s">
        <v>22</v>
      </c>
      <c r="E288" s="13">
        <f>E222+E204+E186+E168+E132+E108+E96+E66+E48+E16+E246+E264</f>
        <v>604835310.91999996</v>
      </c>
      <c r="F288" s="13">
        <f t="shared" ref="F288:L288" si="81">F222+F204+F186+F168+F132+F108+F96+F66+F48+F16+F246+F264</f>
        <v>599042497.3599999</v>
      </c>
      <c r="G288" s="13">
        <f t="shared" si="81"/>
        <v>232152430.91999999</v>
      </c>
      <c r="H288" s="13">
        <f t="shared" si="81"/>
        <v>223847531.65000001</v>
      </c>
      <c r="I288" s="13">
        <f t="shared" si="81"/>
        <v>598084545.58000004</v>
      </c>
      <c r="J288" s="13">
        <f t="shared" si="81"/>
        <v>565940391.5</v>
      </c>
      <c r="K288" s="13">
        <f t="shared" si="81"/>
        <v>446107269.18000001</v>
      </c>
      <c r="L288" s="13">
        <f t="shared" si="81"/>
        <v>421202187.35999995</v>
      </c>
      <c r="M288" s="14"/>
    </row>
    <row r="289" spans="1:13" ht="28.5" customHeight="1" x14ac:dyDescent="0.25">
      <c r="A289" s="48"/>
      <c r="B289" s="48"/>
      <c r="C289" s="48"/>
      <c r="D289" s="12" t="s">
        <v>26</v>
      </c>
      <c r="E289" s="13">
        <f>E223+E205+E187+E169+E133+E109+E97+E67+E49+E17+E247+E265</f>
        <v>451991792.32999992</v>
      </c>
      <c r="F289" s="13">
        <f t="shared" ref="F289:L289" si="82">F223+F205+F187+F169+F133+F109+F97+F67+F49+F17+F247+F265</f>
        <v>449372969.54000002</v>
      </c>
      <c r="G289" s="13">
        <f t="shared" si="82"/>
        <v>237494883.63</v>
      </c>
      <c r="H289" s="13">
        <f t="shared" si="82"/>
        <v>235590094.52000004</v>
      </c>
      <c r="I289" s="13">
        <f t="shared" si="82"/>
        <v>551033623.83000004</v>
      </c>
      <c r="J289" s="13">
        <f t="shared" si="82"/>
        <v>547428094.78999996</v>
      </c>
      <c r="K289" s="13">
        <f t="shared" si="82"/>
        <v>482579580</v>
      </c>
      <c r="L289" s="13">
        <f t="shared" si="82"/>
        <v>475441180</v>
      </c>
      <c r="M289" s="14"/>
    </row>
    <row r="290" spans="1:13" ht="28.5" customHeight="1" x14ac:dyDescent="0.25">
      <c r="A290" s="48"/>
      <c r="B290" s="48"/>
      <c r="C290" s="48"/>
      <c r="D290" s="12" t="s">
        <v>24</v>
      </c>
      <c r="E290" s="13">
        <f>E224+E206+E188+E170+E134+E110+E98+E68+E50+E18+E248+E266</f>
        <v>34192795.549999997</v>
      </c>
      <c r="F290" s="13">
        <f t="shared" ref="F290:L290" si="83">F224+F206+F188+F170+F134+F110+F98+F68+F50+F18+F248+F266</f>
        <v>33165978.169999998</v>
      </c>
      <c r="G290" s="13">
        <f t="shared" si="83"/>
        <v>31164433.93</v>
      </c>
      <c r="H290" s="13">
        <f t="shared" si="83"/>
        <v>8134239.0099999998</v>
      </c>
      <c r="I290" s="13">
        <f t="shared" si="83"/>
        <v>42803963.07</v>
      </c>
      <c r="J290" s="13">
        <f t="shared" si="83"/>
        <v>40952983.610000007</v>
      </c>
      <c r="K290" s="13">
        <f t="shared" si="83"/>
        <v>31229164.240000002</v>
      </c>
      <c r="L290" s="13">
        <f t="shared" si="83"/>
        <v>31229164.240000002</v>
      </c>
      <c r="M290" s="14"/>
    </row>
    <row r="291" spans="1:13" ht="30" x14ac:dyDescent="0.25">
      <c r="A291" s="48"/>
      <c r="B291" s="48"/>
      <c r="C291" s="48"/>
      <c r="D291" s="21" t="s">
        <v>111</v>
      </c>
      <c r="E291" s="13">
        <f>E19</f>
        <v>0</v>
      </c>
      <c r="F291" s="13">
        <f t="shared" ref="F291:L291" si="84">F19</f>
        <v>0</v>
      </c>
      <c r="G291" s="13">
        <f t="shared" si="84"/>
        <v>0</v>
      </c>
      <c r="H291" s="13">
        <f t="shared" si="84"/>
        <v>0</v>
      </c>
      <c r="I291" s="13">
        <f t="shared" si="84"/>
        <v>0</v>
      </c>
      <c r="J291" s="13">
        <f t="shared" si="84"/>
        <v>0</v>
      </c>
      <c r="K291" s="13">
        <f t="shared" si="84"/>
        <v>0</v>
      </c>
      <c r="L291" s="13">
        <f t="shared" si="84"/>
        <v>0</v>
      </c>
      <c r="M291" s="13"/>
    </row>
    <row r="292" spans="1:13" x14ac:dyDescent="0.25">
      <c r="E292" s="6"/>
      <c r="F292" s="6"/>
      <c r="G292" s="6"/>
      <c r="H292" s="6"/>
      <c r="I292" s="6"/>
      <c r="J292" s="6"/>
      <c r="K292" s="6"/>
      <c r="L292" s="6"/>
      <c r="M292" s="3"/>
    </row>
    <row r="293" spans="1:13" x14ac:dyDescent="0.25">
      <c r="E293" s="6"/>
      <c r="F293" s="6"/>
      <c r="G293" s="6"/>
      <c r="H293" s="6"/>
      <c r="I293" s="6"/>
      <c r="J293" s="6"/>
      <c r="K293" s="6"/>
      <c r="L293" s="6"/>
      <c r="M293" s="3"/>
    </row>
    <row r="294" spans="1:13" x14ac:dyDescent="0.25">
      <c r="E294" s="6"/>
      <c r="F294" s="6"/>
      <c r="G294" s="6"/>
      <c r="H294" s="6"/>
      <c r="I294" s="6"/>
      <c r="J294" s="6"/>
      <c r="K294" s="6"/>
      <c r="L294" s="6"/>
      <c r="M294" s="3"/>
    </row>
    <row r="295" spans="1:13" ht="39.75" customHeight="1" x14ac:dyDescent="0.25">
      <c r="E295" s="6"/>
      <c r="F295" s="6"/>
      <c r="G295" s="6"/>
      <c r="H295" s="6"/>
      <c r="I295" s="6"/>
      <c r="J295" s="6"/>
      <c r="K295" s="6"/>
      <c r="L295" s="6"/>
      <c r="M295" s="3"/>
    </row>
    <row r="296" spans="1:13" x14ac:dyDescent="0.25">
      <c r="E296" s="6"/>
      <c r="F296" s="6"/>
      <c r="G296" s="6"/>
      <c r="H296" s="6"/>
      <c r="I296" s="6"/>
      <c r="J296" s="6"/>
      <c r="K296" s="6"/>
      <c r="L296" s="6"/>
      <c r="M296" s="3"/>
    </row>
    <row r="297" spans="1:13" x14ac:dyDescent="0.25">
      <c r="E297" s="6"/>
      <c r="F297" s="6"/>
      <c r="G297" s="6"/>
      <c r="H297" s="6"/>
      <c r="I297" s="6"/>
      <c r="J297" s="6"/>
      <c r="K297" s="6"/>
      <c r="L297" s="6"/>
      <c r="M297" s="3"/>
    </row>
    <row r="298" spans="1:13" x14ac:dyDescent="0.25">
      <c r="E298" s="6"/>
      <c r="F298" s="6"/>
      <c r="G298" s="6"/>
      <c r="H298" s="6"/>
      <c r="I298" s="6"/>
      <c r="J298" s="6"/>
      <c r="K298" s="6"/>
      <c r="L298" s="6"/>
      <c r="M298" s="3"/>
    </row>
    <row r="299" spans="1:13" x14ac:dyDescent="0.25">
      <c r="E299" s="6"/>
      <c r="F299" s="6"/>
      <c r="G299" s="6"/>
      <c r="H299" s="6"/>
      <c r="I299" s="6"/>
      <c r="J299" s="6"/>
      <c r="K299" s="6"/>
      <c r="L299" s="6"/>
      <c r="M299" s="3"/>
    </row>
    <row r="300" spans="1:13" x14ac:dyDescent="0.25">
      <c r="E300" s="6"/>
      <c r="F300" s="6"/>
      <c r="G300" s="6"/>
      <c r="H300" s="6"/>
      <c r="I300" s="6"/>
      <c r="J300" s="6"/>
      <c r="K300" s="6"/>
      <c r="L300" s="6"/>
      <c r="M300" s="3"/>
    </row>
    <row r="301" spans="1:13" x14ac:dyDescent="0.25">
      <c r="E301" s="6"/>
      <c r="F301" s="6"/>
      <c r="G301" s="6"/>
      <c r="H301" s="6"/>
      <c r="I301" s="6"/>
      <c r="J301" s="6"/>
      <c r="K301" s="6"/>
      <c r="L301" s="6"/>
      <c r="M301" s="3"/>
    </row>
    <row r="302" spans="1:13" x14ac:dyDescent="0.25">
      <c r="E302" s="6"/>
      <c r="F302" s="6"/>
      <c r="G302" s="6"/>
      <c r="H302" s="6"/>
      <c r="I302" s="6"/>
      <c r="J302" s="6"/>
      <c r="K302" s="6"/>
      <c r="L302" s="6"/>
      <c r="M302" s="3"/>
    </row>
    <row r="303" spans="1:13" x14ac:dyDescent="0.25">
      <c r="E303" s="6"/>
      <c r="F303" s="6"/>
      <c r="G303" s="6"/>
      <c r="H303" s="6"/>
      <c r="I303" s="6"/>
      <c r="J303" s="6"/>
      <c r="K303" s="6"/>
      <c r="L303" s="6"/>
      <c r="M303" s="3"/>
    </row>
    <row r="304" spans="1:13" x14ac:dyDescent="0.25">
      <c r="E304" s="6"/>
      <c r="F304" s="6"/>
      <c r="G304" s="6"/>
      <c r="H304" s="6"/>
      <c r="I304" s="6"/>
      <c r="J304" s="6"/>
      <c r="K304" s="6"/>
      <c r="L304" s="6"/>
      <c r="M304" s="3"/>
    </row>
    <row r="305" spans="5:13" x14ac:dyDescent="0.25">
      <c r="E305" s="6"/>
      <c r="F305" s="6"/>
      <c r="G305" s="6"/>
      <c r="H305" s="6"/>
      <c r="I305" s="6"/>
      <c r="J305" s="6"/>
      <c r="K305" s="6"/>
      <c r="L305" s="6"/>
      <c r="M305" s="3"/>
    </row>
    <row r="306" spans="5:13" x14ac:dyDescent="0.25">
      <c r="E306" s="6"/>
      <c r="F306" s="6"/>
      <c r="G306" s="6"/>
      <c r="H306" s="6"/>
      <c r="I306" s="6"/>
      <c r="J306" s="6"/>
      <c r="K306" s="6"/>
      <c r="L306" s="6"/>
      <c r="M306" s="3"/>
    </row>
    <row r="307" spans="5:13" x14ac:dyDescent="0.25">
      <c r="E307" s="6"/>
      <c r="F307" s="6"/>
      <c r="G307" s="6"/>
      <c r="H307" s="6"/>
      <c r="I307" s="6"/>
      <c r="J307" s="6"/>
      <c r="K307" s="6"/>
      <c r="L307" s="6"/>
      <c r="M307" s="3"/>
    </row>
    <row r="308" spans="5:13" x14ac:dyDescent="0.25">
      <c r="E308" s="6"/>
      <c r="F308" s="6"/>
      <c r="G308" s="6"/>
      <c r="H308" s="6"/>
      <c r="I308" s="6"/>
      <c r="J308" s="6"/>
      <c r="K308" s="6"/>
      <c r="L308" s="6"/>
      <c r="M308" s="3"/>
    </row>
    <row r="309" spans="5:13" x14ac:dyDescent="0.25">
      <c r="E309" s="6"/>
      <c r="F309" s="6"/>
      <c r="G309" s="6"/>
      <c r="H309" s="6"/>
      <c r="I309" s="6"/>
      <c r="J309" s="6"/>
      <c r="K309" s="6"/>
      <c r="L309" s="6"/>
      <c r="M309" s="3"/>
    </row>
    <row r="310" spans="5:13" x14ac:dyDescent="0.25">
      <c r="E310" s="6"/>
      <c r="F310" s="6"/>
      <c r="G310" s="6"/>
      <c r="H310" s="6"/>
      <c r="I310" s="6"/>
      <c r="J310" s="6"/>
      <c r="K310" s="6"/>
      <c r="L310" s="6"/>
      <c r="M310" s="3"/>
    </row>
    <row r="311" spans="5:13" x14ac:dyDescent="0.25">
      <c r="E311" s="6"/>
      <c r="F311" s="6"/>
      <c r="G311" s="6"/>
      <c r="H311" s="6"/>
      <c r="I311" s="6"/>
      <c r="J311" s="6"/>
      <c r="K311" s="6"/>
      <c r="L311" s="6"/>
      <c r="M311" s="3"/>
    </row>
    <row r="312" spans="5:13" x14ac:dyDescent="0.25">
      <c r="E312" s="6"/>
      <c r="F312" s="6"/>
      <c r="G312" s="6"/>
      <c r="H312" s="6"/>
      <c r="I312" s="6"/>
      <c r="J312" s="6"/>
      <c r="K312" s="6"/>
      <c r="L312" s="6"/>
      <c r="M312" s="3"/>
    </row>
    <row r="313" spans="5:13" x14ac:dyDescent="0.25">
      <c r="E313" s="6"/>
      <c r="F313" s="6"/>
      <c r="G313" s="6"/>
      <c r="H313" s="6"/>
      <c r="I313" s="6"/>
      <c r="J313" s="6"/>
      <c r="K313" s="6"/>
      <c r="L313" s="6"/>
      <c r="M313" s="3"/>
    </row>
    <row r="314" spans="5:13" x14ac:dyDescent="0.25">
      <c r="E314" s="6"/>
      <c r="F314" s="6"/>
      <c r="G314" s="6"/>
      <c r="H314" s="6"/>
      <c r="I314" s="6"/>
      <c r="J314" s="6"/>
      <c r="K314" s="6"/>
      <c r="L314" s="6"/>
      <c r="M314" s="3"/>
    </row>
    <row r="315" spans="5:13" x14ac:dyDescent="0.25">
      <c r="E315" s="6"/>
      <c r="F315" s="6"/>
      <c r="G315" s="6"/>
      <c r="H315" s="6"/>
      <c r="I315" s="6"/>
      <c r="J315" s="6"/>
      <c r="K315" s="6"/>
      <c r="L315" s="6"/>
      <c r="M315" s="3"/>
    </row>
    <row r="316" spans="5:13" x14ac:dyDescent="0.25">
      <c r="E316" s="6"/>
      <c r="F316" s="6"/>
      <c r="G316" s="6"/>
      <c r="H316" s="6"/>
      <c r="I316" s="6"/>
      <c r="J316" s="6"/>
      <c r="K316" s="6"/>
      <c r="L316" s="6"/>
      <c r="M316" s="3"/>
    </row>
    <row r="317" spans="5:13" x14ac:dyDescent="0.25">
      <c r="E317" s="6"/>
      <c r="F317" s="6"/>
      <c r="G317" s="6"/>
      <c r="H317" s="6"/>
      <c r="I317" s="6"/>
      <c r="J317" s="6"/>
      <c r="K317" s="6"/>
      <c r="L317" s="6"/>
      <c r="M317" s="3"/>
    </row>
    <row r="318" spans="5:13" x14ac:dyDescent="0.25">
      <c r="E318" s="6"/>
      <c r="F318" s="6"/>
      <c r="G318" s="6"/>
      <c r="H318" s="6"/>
      <c r="I318" s="6"/>
      <c r="J318" s="6"/>
      <c r="K318" s="6"/>
      <c r="L318" s="6"/>
      <c r="M318" s="3"/>
    </row>
    <row r="319" spans="5:13" x14ac:dyDescent="0.25">
      <c r="E319" s="6"/>
      <c r="F319" s="6"/>
      <c r="G319" s="6"/>
      <c r="H319" s="6"/>
      <c r="I319" s="6"/>
      <c r="J319" s="6"/>
      <c r="K319" s="6"/>
      <c r="L319" s="6"/>
      <c r="M319" s="3"/>
    </row>
    <row r="320" spans="5:13" x14ac:dyDescent="0.25">
      <c r="E320" s="6"/>
      <c r="F320" s="6"/>
      <c r="G320" s="6"/>
      <c r="H320" s="6"/>
      <c r="I320" s="6"/>
      <c r="J320" s="6"/>
      <c r="K320" s="6"/>
      <c r="L320" s="6"/>
      <c r="M320" s="3"/>
    </row>
    <row r="321" spans="5:13" x14ac:dyDescent="0.25">
      <c r="E321" s="6"/>
      <c r="F321" s="6"/>
      <c r="G321" s="6"/>
      <c r="H321" s="6"/>
      <c r="I321" s="6"/>
      <c r="J321" s="6"/>
      <c r="K321" s="6"/>
      <c r="L321" s="6"/>
      <c r="M321" s="3"/>
    </row>
    <row r="322" spans="5:13" x14ac:dyDescent="0.25">
      <c r="E322" s="6"/>
      <c r="F322" s="6"/>
      <c r="G322" s="6"/>
      <c r="H322" s="6"/>
      <c r="I322" s="6"/>
      <c r="J322" s="6"/>
      <c r="K322" s="6"/>
      <c r="L322" s="6"/>
      <c r="M322" s="3"/>
    </row>
    <row r="323" spans="5:13" x14ac:dyDescent="0.25">
      <c r="E323" s="6"/>
      <c r="F323" s="6"/>
      <c r="G323" s="6"/>
      <c r="H323" s="6"/>
      <c r="I323" s="6"/>
      <c r="J323" s="6"/>
      <c r="K323" s="6"/>
      <c r="L323" s="6"/>
      <c r="M323" s="3"/>
    </row>
    <row r="324" spans="5:13" x14ac:dyDescent="0.25">
      <c r="E324" s="6"/>
      <c r="F324" s="6"/>
      <c r="G324" s="6"/>
      <c r="H324" s="6"/>
      <c r="I324" s="6"/>
      <c r="J324" s="6"/>
      <c r="K324" s="6"/>
      <c r="L324" s="6"/>
      <c r="M324" s="3"/>
    </row>
    <row r="325" spans="5:13" x14ac:dyDescent="0.25">
      <c r="E325" s="6"/>
      <c r="F325" s="6"/>
      <c r="G325" s="6"/>
      <c r="H325" s="6"/>
      <c r="I325" s="6"/>
      <c r="J325" s="6"/>
      <c r="K325" s="6"/>
      <c r="L325" s="6"/>
      <c r="M325" s="3"/>
    </row>
    <row r="326" spans="5:13" x14ac:dyDescent="0.25">
      <c r="E326" s="6"/>
      <c r="F326" s="6"/>
      <c r="G326" s="6"/>
      <c r="H326" s="6"/>
      <c r="I326" s="6"/>
      <c r="J326" s="6"/>
      <c r="K326" s="6"/>
      <c r="L326" s="6"/>
      <c r="M326" s="3"/>
    </row>
    <row r="327" spans="5:13" x14ac:dyDescent="0.25">
      <c r="E327" s="6"/>
      <c r="F327" s="6"/>
      <c r="G327" s="6"/>
      <c r="H327" s="6"/>
      <c r="I327" s="6"/>
      <c r="J327" s="6"/>
      <c r="K327" s="6"/>
      <c r="L327" s="6"/>
      <c r="M327" s="3"/>
    </row>
    <row r="328" spans="5:13" x14ac:dyDescent="0.25">
      <c r="E328" s="6"/>
      <c r="F328" s="6"/>
      <c r="G328" s="6"/>
      <c r="H328" s="6"/>
      <c r="I328" s="6"/>
      <c r="J328" s="6"/>
      <c r="K328" s="6"/>
      <c r="L328" s="6"/>
      <c r="M328" s="3"/>
    </row>
    <row r="329" spans="5:13" x14ac:dyDescent="0.25">
      <c r="E329" s="6"/>
      <c r="F329" s="6"/>
      <c r="G329" s="6"/>
      <c r="H329" s="6"/>
      <c r="I329" s="6"/>
      <c r="J329" s="6"/>
      <c r="K329" s="6"/>
      <c r="L329" s="6"/>
      <c r="M329" s="3"/>
    </row>
    <row r="330" spans="5:13" x14ac:dyDescent="0.25">
      <c r="E330" s="6"/>
      <c r="F330" s="6"/>
      <c r="G330" s="6"/>
      <c r="H330" s="6"/>
      <c r="I330" s="6"/>
      <c r="J330" s="6"/>
      <c r="K330" s="6"/>
      <c r="L330" s="6"/>
      <c r="M330" s="3"/>
    </row>
    <row r="331" spans="5:13" x14ac:dyDescent="0.25">
      <c r="E331" s="6"/>
      <c r="F331" s="6"/>
      <c r="G331" s="6"/>
      <c r="H331" s="6"/>
      <c r="I331" s="6"/>
      <c r="J331" s="6"/>
      <c r="K331" s="6"/>
      <c r="L331" s="6"/>
      <c r="M331" s="3"/>
    </row>
    <row r="332" spans="5:13" x14ac:dyDescent="0.25">
      <c r="E332" s="6"/>
      <c r="F332" s="6"/>
      <c r="G332" s="6"/>
      <c r="H332" s="6"/>
      <c r="I332" s="6"/>
      <c r="J332" s="6"/>
      <c r="K332" s="6"/>
      <c r="L332" s="6"/>
      <c r="M332" s="3"/>
    </row>
    <row r="333" spans="5:13" x14ac:dyDescent="0.25">
      <c r="E333" s="6"/>
      <c r="F333" s="6"/>
      <c r="G333" s="6"/>
      <c r="H333" s="6"/>
      <c r="I333" s="6"/>
      <c r="J333" s="6"/>
      <c r="K333" s="6"/>
      <c r="L333" s="6"/>
      <c r="M333" s="3"/>
    </row>
    <row r="334" spans="5:13" x14ac:dyDescent="0.25">
      <c r="E334" s="6"/>
      <c r="F334" s="6"/>
      <c r="G334" s="6"/>
      <c r="H334" s="6"/>
      <c r="I334" s="6"/>
      <c r="J334" s="6"/>
      <c r="K334" s="6"/>
      <c r="L334" s="6"/>
      <c r="M334" s="3"/>
    </row>
    <row r="335" spans="5:13" x14ac:dyDescent="0.25">
      <c r="E335" s="6"/>
      <c r="F335" s="6"/>
      <c r="G335" s="6"/>
      <c r="H335" s="6"/>
      <c r="I335" s="6"/>
      <c r="J335" s="6"/>
      <c r="K335" s="6"/>
      <c r="L335" s="6"/>
      <c r="M335" s="3"/>
    </row>
    <row r="336" spans="5:13" x14ac:dyDescent="0.25">
      <c r="E336" s="6"/>
      <c r="F336" s="6"/>
      <c r="G336" s="6"/>
      <c r="H336" s="6"/>
      <c r="I336" s="6"/>
      <c r="J336" s="6"/>
      <c r="K336" s="6"/>
      <c r="L336" s="6"/>
      <c r="M336" s="3"/>
    </row>
    <row r="337" spans="5:13" x14ac:dyDescent="0.25">
      <c r="E337" s="6"/>
      <c r="F337" s="6"/>
      <c r="G337" s="6"/>
      <c r="H337" s="6"/>
      <c r="I337" s="6"/>
      <c r="J337" s="6"/>
      <c r="K337" s="6"/>
      <c r="L337" s="6"/>
      <c r="M337" s="3"/>
    </row>
    <row r="338" spans="5:13" x14ac:dyDescent="0.25">
      <c r="E338" s="6"/>
      <c r="F338" s="6"/>
      <c r="G338" s="6"/>
      <c r="H338" s="6"/>
      <c r="I338" s="6"/>
      <c r="J338" s="6"/>
      <c r="K338" s="6"/>
      <c r="L338" s="6"/>
      <c r="M338" s="3"/>
    </row>
    <row r="339" spans="5:13" x14ac:dyDescent="0.25">
      <c r="E339" s="6"/>
      <c r="F339" s="6"/>
      <c r="G339" s="6"/>
      <c r="H339" s="6"/>
      <c r="I339" s="6"/>
      <c r="J339" s="6"/>
      <c r="K339" s="6"/>
      <c r="L339" s="6"/>
      <c r="M339" s="3"/>
    </row>
    <row r="340" spans="5:13" x14ac:dyDescent="0.25">
      <c r="E340" s="6"/>
      <c r="F340" s="6"/>
      <c r="G340" s="6"/>
      <c r="H340" s="6"/>
      <c r="I340" s="6"/>
      <c r="J340" s="6"/>
      <c r="K340" s="6"/>
      <c r="L340" s="6"/>
      <c r="M340" s="3"/>
    </row>
    <row r="341" spans="5:13" x14ac:dyDescent="0.25">
      <c r="E341" s="6"/>
      <c r="F341" s="6"/>
      <c r="G341" s="6"/>
      <c r="H341" s="6"/>
      <c r="I341" s="6"/>
      <c r="J341" s="6"/>
      <c r="K341" s="6"/>
      <c r="L341" s="6"/>
      <c r="M341" s="3"/>
    </row>
    <row r="342" spans="5:13" x14ac:dyDescent="0.25">
      <c r="E342" s="6"/>
      <c r="F342" s="6"/>
      <c r="G342" s="6"/>
      <c r="H342" s="6"/>
      <c r="I342" s="6"/>
      <c r="J342" s="6"/>
      <c r="K342" s="6"/>
      <c r="L342" s="6"/>
      <c r="M342" s="3"/>
    </row>
    <row r="343" spans="5:13" x14ac:dyDescent="0.25">
      <c r="E343" s="6"/>
      <c r="F343" s="6"/>
      <c r="G343" s="6"/>
      <c r="H343" s="6"/>
      <c r="I343" s="6"/>
      <c r="J343" s="6"/>
      <c r="K343" s="6"/>
      <c r="L343" s="6"/>
      <c r="M343" s="3"/>
    </row>
    <row r="344" spans="5:13" x14ac:dyDescent="0.25">
      <c r="E344" s="6"/>
      <c r="F344" s="6"/>
      <c r="G344" s="6"/>
      <c r="H344" s="6"/>
      <c r="I344" s="6"/>
      <c r="J344" s="6"/>
      <c r="K344" s="6"/>
      <c r="L344" s="6"/>
      <c r="M344" s="3"/>
    </row>
    <row r="345" spans="5:13" x14ac:dyDescent="0.25">
      <c r="E345" s="6"/>
      <c r="F345" s="6"/>
      <c r="G345" s="6"/>
      <c r="H345" s="6"/>
      <c r="I345" s="6"/>
      <c r="J345" s="6"/>
      <c r="K345" s="6"/>
      <c r="L345" s="6"/>
      <c r="M345" s="3"/>
    </row>
    <row r="346" spans="5:13" x14ac:dyDescent="0.25">
      <c r="E346" s="6"/>
      <c r="F346" s="6"/>
      <c r="G346" s="6"/>
      <c r="H346" s="6"/>
      <c r="I346" s="6"/>
      <c r="J346" s="6"/>
      <c r="K346" s="6"/>
      <c r="L346" s="6"/>
      <c r="M346" s="3"/>
    </row>
    <row r="347" spans="5:13" x14ac:dyDescent="0.25">
      <c r="E347" s="6"/>
      <c r="F347" s="6"/>
      <c r="G347" s="6"/>
      <c r="H347" s="6"/>
      <c r="I347" s="6"/>
      <c r="J347" s="6"/>
      <c r="K347" s="6"/>
      <c r="L347" s="6"/>
      <c r="M347" s="3"/>
    </row>
    <row r="348" spans="5:13" x14ac:dyDescent="0.25">
      <c r="E348" s="6"/>
      <c r="F348" s="6"/>
      <c r="G348" s="6"/>
      <c r="H348" s="6"/>
      <c r="I348" s="6"/>
      <c r="J348" s="6"/>
      <c r="K348" s="6"/>
      <c r="L348" s="6"/>
      <c r="M348" s="3"/>
    </row>
    <row r="349" spans="5:13" x14ac:dyDescent="0.25">
      <c r="E349" s="6"/>
      <c r="F349" s="6"/>
      <c r="G349" s="6"/>
      <c r="H349" s="6"/>
      <c r="I349" s="6"/>
      <c r="J349" s="6"/>
      <c r="K349" s="6"/>
      <c r="L349" s="6"/>
      <c r="M349" s="3"/>
    </row>
    <row r="350" spans="5:13" x14ac:dyDescent="0.25">
      <c r="E350" s="6"/>
      <c r="F350" s="6"/>
      <c r="G350" s="6"/>
      <c r="H350" s="6"/>
      <c r="I350" s="6"/>
      <c r="J350" s="6"/>
      <c r="K350" s="6"/>
      <c r="L350" s="6"/>
      <c r="M350" s="3"/>
    </row>
    <row r="351" spans="5:13" x14ac:dyDescent="0.25">
      <c r="E351" s="6"/>
      <c r="F351" s="6"/>
      <c r="G351" s="6"/>
      <c r="H351" s="6"/>
      <c r="I351" s="6"/>
      <c r="J351" s="6"/>
      <c r="K351" s="6"/>
      <c r="L351" s="6"/>
      <c r="M351" s="3"/>
    </row>
    <row r="352" spans="5:13" x14ac:dyDescent="0.25">
      <c r="E352" s="6"/>
      <c r="F352" s="6"/>
      <c r="G352" s="6"/>
      <c r="H352" s="6"/>
      <c r="I352" s="6"/>
      <c r="J352" s="6"/>
      <c r="K352" s="6"/>
      <c r="L352" s="6"/>
      <c r="M352" s="3"/>
    </row>
    <row r="353" spans="5:13" x14ac:dyDescent="0.25">
      <c r="E353" s="6"/>
      <c r="F353" s="6"/>
      <c r="G353" s="6"/>
      <c r="H353" s="6"/>
      <c r="I353" s="6"/>
      <c r="J353" s="6"/>
      <c r="K353" s="6"/>
      <c r="L353" s="6"/>
      <c r="M353" s="3"/>
    </row>
    <row r="354" spans="5:13" x14ac:dyDescent="0.25">
      <c r="E354" s="6"/>
      <c r="F354" s="6"/>
      <c r="G354" s="6"/>
      <c r="H354" s="6"/>
      <c r="I354" s="6"/>
      <c r="J354" s="6"/>
      <c r="K354" s="6"/>
      <c r="L354" s="6"/>
      <c r="M354" s="3"/>
    </row>
    <row r="355" spans="5:13" x14ac:dyDescent="0.25">
      <c r="E355" s="6"/>
      <c r="F355" s="6"/>
      <c r="G355" s="6"/>
      <c r="H355" s="6"/>
      <c r="I355" s="6"/>
      <c r="J355" s="6"/>
      <c r="K355" s="6"/>
      <c r="L355" s="6"/>
      <c r="M355" s="3"/>
    </row>
    <row r="356" spans="5:13" x14ac:dyDescent="0.25">
      <c r="E356" s="6"/>
      <c r="F356" s="6"/>
      <c r="G356" s="6"/>
      <c r="H356" s="6"/>
      <c r="I356" s="6"/>
      <c r="J356" s="6"/>
      <c r="K356" s="6"/>
      <c r="L356" s="6"/>
      <c r="M356" s="3"/>
    </row>
    <row r="357" spans="5:13" x14ac:dyDescent="0.25">
      <c r="E357" s="6"/>
      <c r="F357" s="6"/>
      <c r="G357" s="6"/>
      <c r="H357" s="6"/>
      <c r="I357" s="6"/>
      <c r="J357" s="6"/>
      <c r="K357" s="6"/>
      <c r="L357" s="6"/>
      <c r="M357" s="3"/>
    </row>
    <row r="358" spans="5:13" x14ac:dyDescent="0.25">
      <c r="E358" s="6"/>
      <c r="F358" s="6"/>
      <c r="G358" s="6"/>
      <c r="H358" s="6"/>
      <c r="I358" s="6"/>
      <c r="J358" s="6"/>
      <c r="K358" s="6"/>
      <c r="L358" s="6"/>
      <c r="M358" s="3"/>
    </row>
    <row r="359" spans="5:13" x14ac:dyDescent="0.25">
      <c r="E359" s="6"/>
      <c r="F359" s="6"/>
      <c r="G359" s="6"/>
      <c r="H359" s="6"/>
      <c r="I359" s="6"/>
      <c r="J359" s="6"/>
      <c r="K359" s="6"/>
      <c r="L359" s="6"/>
      <c r="M359" s="3"/>
    </row>
    <row r="360" spans="5:13" x14ac:dyDescent="0.25">
      <c r="E360" s="6"/>
      <c r="F360" s="6"/>
      <c r="G360" s="6"/>
      <c r="H360" s="6"/>
      <c r="I360" s="6"/>
      <c r="J360" s="6"/>
      <c r="K360" s="6"/>
      <c r="L360" s="6"/>
      <c r="M360" s="3"/>
    </row>
    <row r="361" spans="5:13" x14ac:dyDescent="0.25">
      <c r="E361" s="6"/>
      <c r="F361" s="6"/>
      <c r="G361" s="6"/>
      <c r="H361" s="6"/>
      <c r="I361" s="6"/>
      <c r="J361" s="6"/>
      <c r="K361" s="6"/>
      <c r="L361" s="6"/>
      <c r="M361" s="3"/>
    </row>
    <row r="362" spans="5:13" x14ac:dyDescent="0.25">
      <c r="E362" s="6"/>
      <c r="F362" s="6"/>
      <c r="G362" s="6"/>
      <c r="H362" s="6"/>
      <c r="I362" s="6"/>
      <c r="J362" s="6"/>
      <c r="K362" s="6"/>
      <c r="L362" s="6"/>
      <c r="M362" s="3"/>
    </row>
    <row r="363" spans="5:13" x14ac:dyDescent="0.25">
      <c r="E363" s="6"/>
      <c r="F363" s="6"/>
      <c r="G363" s="6"/>
      <c r="H363" s="6"/>
      <c r="I363" s="6"/>
      <c r="J363" s="6"/>
      <c r="K363" s="6"/>
      <c r="L363" s="6"/>
      <c r="M363" s="3"/>
    </row>
    <row r="364" spans="5:13" x14ac:dyDescent="0.25">
      <c r="E364" s="6"/>
      <c r="F364" s="6"/>
      <c r="G364" s="6"/>
      <c r="H364" s="6"/>
      <c r="I364" s="6"/>
      <c r="J364" s="6"/>
      <c r="K364" s="6"/>
      <c r="L364" s="6"/>
      <c r="M364" s="3"/>
    </row>
    <row r="365" spans="5:13" x14ac:dyDescent="0.25">
      <c r="E365" s="6"/>
      <c r="F365" s="6"/>
      <c r="G365" s="6"/>
      <c r="H365" s="6"/>
      <c r="I365" s="6"/>
      <c r="J365" s="6"/>
      <c r="K365" s="6"/>
      <c r="L365" s="6"/>
      <c r="M365" s="3"/>
    </row>
    <row r="366" spans="5:13" x14ac:dyDescent="0.25">
      <c r="E366" s="6"/>
      <c r="F366" s="6"/>
      <c r="G366" s="6"/>
      <c r="H366" s="6"/>
      <c r="I366" s="6"/>
      <c r="J366" s="6"/>
      <c r="K366" s="6"/>
      <c r="L366" s="6"/>
      <c r="M366" s="3"/>
    </row>
    <row r="367" spans="5:13" x14ac:dyDescent="0.25">
      <c r="E367" s="6"/>
      <c r="F367" s="6"/>
      <c r="G367" s="6"/>
      <c r="H367" s="6"/>
      <c r="I367" s="6"/>
      <c r="J367" s="6"/>
      <c r="K367" s="6"/>
      <c r="L367" s="6"/>
      <c r="M367" s="3"/>
    </row>
    <row r="368" spans="5:13" x14ac:dyDescent="0.25">
      <c r="E368" s="6"/>
      <c r="F368" s="6"/>
      <c r="G368" s="6"/>
      <c r="H368" s="6"/>
      <c r="I368" s="6"/>
      <c r="J368" s="6"/>
      <c r="K368" s="6"/>
      <c r="L368" s="6"/>
      <c r="M368" s="3"/>
    </row>
    <row r="369" spans="5:13" x14ac:dyDescent="0.25">
      <c r="E369" s="6"/>
      <c r="F369" s="6"/>
      <c r="G369" s="6"/>
      <c r="H369" s="6"/>
      <c r="I369" s="6"/>
      <c r="J369" s="6"/>
      <c r="K369" s="6"/>
      <c r="L369" s="6"/>
      <c r="M369" s="3"/>
    </row>
    <row r="370" spans="5:13" x14ac:dyDescent="0.25">
      <c r="E370" s="6"/>
      <c r="F370" s="6"/>
      <c r="G370" s="6"/>
      <c r="H370" s="6"/>
      <c r="I370" s="6"/>
      <c r="J370" s="6"/>
      <c r="K370" s="6"/>
      <c r="L370" s="6"/>
      <c r="M370" s="3"/>
    </row>
    <row r="371" spans="5:13" x14ac:dyDescent="0.25">
      <c r="E371" s="6"/>
      <c r="F371" s="6"/>
      <c r="G371" s="6"/>
      <c r="H371" s="6"/>
      <c r="I371" s="6"/>
      <c r="J371" s="6"/>
      <c r="K371" s="6"/>
      <c r="L371" s="6"/>
      <c r="M371" s="3"/>
    </row>
    <row r="372" spans="5:13" x14ac:dyDescent="0.25">
      <c r="E372" s="6"/>
      <c r="F372" s="6"/>
      <c r="G372" s="6"/>
      <c r="H372" s="6"/>
      <c r="I372" s="6"/>
      <c r="J372" s="6"/>
      <c r="K372" s="6"/>
      <c r="L372" s="6"/>
      <c r="M372" s="3"/>
    </row>
    <row r="373" spans="5:13" x14ac:dyDescent="0.25">
      <c r="E373" s="6"/>
      <c r="F373" s="6"/>
      <c r="G373" s="6"/>
      <c r="H373" s="6"/>
      <c r="I373" s="6"/>
      <c r="J373" s="6"/>
      <c r="K373" s="6"/>
      <c r="L373" s="6"/>
      <c r="M373" s="3"/>
    </row>
    <row r="374" spans="5:13" x14ac:dyDescent="0.25">
      <c r="E374" s="6"/>
      <c r="F374" s="6"/>
      <c r="G374" s="6"/>
      <c r="H374" s="6"/>
      <c r="I374" s="6"/>
      <c r="J374" s="6"/>
      <c r="K374" s="6"/>
      <c r="L374" s="6"/>
      <c r="M374" s="3"/>
    </row>
    <row r="375" spans="5:13" x14ac:dyDescent="0.25">
      <c r="E375" s="6"/>
      <c r="F375" s="6"/>
      <c r="G375" s="6"/>
      <c r="H375" s="6"/>
      <c r="I375" s="6"/>
      <c r="J375" s="6"/>
      <c r="K375" s="6"/>
      <c r="L375" s="6"/>
      <c r="M375" s="3"/>
    </row>
    <row r="376" spans="5:13" x14ac:dyDescent="0.25">
      <c r="E376" s="6"/>
      <c r="F376" s="6"/>
      <c r="G376" s="6"/>
      <c r="H376" s="6"/>
      <c r="I376" s="6"/>
      <c r="J376" s="6"/>
      <c r="K376" s="6"/>
      <c r="L376" s="6"/>
      <c r="M376" s="3"/>
    </row>
    <row r="377" spans="5:13" x14ac:dyDescent="0.25">
      <c r="E377" s="6"/>
      <c r="F377" s="6"/>
      <c r="G377" s="6"/>
      <c r="H377" s="6"/>
      <c r="I377" s="6"/>
      <c r="J377" s="6"/>
      <c r="K377" s="6"/>
      <c r="L377" s="6"/>
      <c r="M377" s="3"/>
    </row>
    <row r="378" spans="5:13" x14ac:dyDescent="0.25">
      <c r="E378" s="6"/>
      <c r="F378" s="6"/>
      <c r="G378" s="6"/>
      <c r="H378" s="6"/>
      <c r="I378" s="6"/>
      <c r="J378" s="6"/>
      <c r="K378" s="6"/>
      <c r="L378" s="6"/>
      <c r="M378" s="3"/>
    </row>
    <row r="379" spans="5:13" x14ac:dyDescent="0.25">
      <c r="E379" s="6"/>
      <c r="F379" s="6"/>
      <c r="G379" s="6"/>
      <c r="H379" s="6"/>
      <c r="I379" s="6"/>
      <c r="J379" s="6"/>
      <c r="K379" s="6"/>
      <c r="L379" s="6"/>
      <c r="M379" s="3"/>
    </row>
    <row r="380" spans="5:13" x14ac:dyDescent="0.25">
      <c r="E380" s="6"/>
      <c r="F380" s="6"/>
      <c r="G380" s="6"/>
      <c r="H380" s="6"/>
      <c r="I380" s="6"/>
      <c r="J380" s="6"/>
      <c r="K380" s="6"/>
      <c r="L380" s="6"/>
      <c r="M380" s="3"/>
    </row>
    <row r="381" spans="5:13" x14ac:dyDescent="0.25">
      <c r="E381" s="6"/>
      <c r="F381" s="6"/>
      <c r="G381" s="6"/>
      <c r="H381" s="6"/>
      <c r="I381" s="6"/>
      <c r="J381" s="6"/>
      <c r="K381" s="6"/>
      <c r="L381" s="6"/>
      <c r="M381" s="3"/>
    </row>
    <row r="382" spans="5:13" x14ac:dyDescent="0.25">
      <c r="E382" s="6"/>
      <c r="F382" s="6"/>
      <c r="G382" s="6"/>
      <c r="H382" s="6"/>
      <c r="I382" s="6"/>
      <c r="J382" s="6"/>
      <c r="K382" s="6"/>
      <c r="L382" s="6"/>
      <c r="M382" s="3"/>
    </row>
    <row r="383" spans="5:13" x14ac:dyDescent="0.25">
      <c r="E383" s="6"/>
      <c r="F383" s="6"/>
      <c r="G383" s="6"/>
      <c r="H383" s="6"/>
      <c r="I383" s="6"/>
      <c r="J383" s="6"/>
      <c r="K383" s="6"/>
      <c r="L383" s="6"/>
      <c r="M383" s="3"/>
    </row>
    <row r="384" spans="5:13" x14ac:dyDescent="0.25">
      <c r="E384" s="6"/>
      <c r="F384" s="6"/>
      <c r="G384" s="6"/>
      <c r="H384" s="6"/>
      <c r="I384" s="6"/>
      <c r="J384" s="6"/>
      <c r="K384" s="6"/>
      <c r="L384" s="6"/>
      <c r="M384" s="3"/>
    </row>
    <row r="385" spans="5:13" x14ac:dyDescent="0.25">
      <c r="E385" s="6"/>
      <c r="F385" s="6"/>
      <c r="G385" s="6"/>
      <c r="H385" s="6"/>
      <c r="I385" s="6"/>
      <c r="J385" s="6"/>
      <c r="K385" s="6"/>
      <c r="L385" s="6"/>
      <c r="M385" s="3"/>
    </row>
    <row r="386" spans="5:13" x14ac:dyDescent="0.25">
      <c r="E386" s="6"/>
      <c r="F386" s="6"/>
      <c r="G386" s="6"/>
      <c r="H386" s="6"/>
      <c r="I386" s="6"/>
      <c r="J386" s="6"/>
      <c r="K386" s="6"/>
      <c r="L386" s="6"/>
      <c r="M386" s="3"/>
    </row>
    <row r="387" spans="5:13" x14ac:dyDescent="0.25">
      <c r="E387" s="6"/>
      <c r="F387" s="6"/>
      <c r="G387" s="6"/>
      <c r="H387" s="6"/>
      <c r="I387" s="6"/>
      <c r="J387" s="6"/>
      <c r="K387" s="6"/>
      <c r="L387" s="6"/>
      <c r="M387" s="3"/>
    </row>
    <row r="388" spans="5:13" x14ac:dyDescent="0.25">
      <c r="E388" s="6"/>
      <c r="F388" s="6"/>
      <c r="G388" s="6"/>
      <c r="H388" s="6"/>
      <c r="I388" s="6"/>
      <c r="J388" s="6"/>
      <c r="K388" s="6"/>
      <c r="L388" s="6"/>
      <c r="M388" s="3"/>
    </row>
    <row r="389" spans="5:13" x14ac:dyDescent="0.25">
      <c r="E389" s="6"/>
      <c r="F389" s="6"/>
      <c r="G389" s="6"/>
      <c r="H389" s="6"/>
      <c r="I389" s="6"/>
      <c r="J389" s="6"/>
      <c r="K389" s="6"/>
      <c r="L389" s="6"/>
      <c r="M389" s="3"/>
    </row>
    <row r="390" spans="5:13" x14ac:dyDescent="0.25">
      <c r="E390" s="6"/>
      <c r="F390" s="6"/>
      <c r="G390" s="6"/>
      <c r="H390" s="6"/>
      <c r="I390" s="6"/>
      <c r="J390" s="6"/>
      <c r="K390" s="6"/>
      <c r="L390" s="6"/>
      <c r="M390" s="3"/>
    </row>
    <row r="391" spans="5:13" x14ac:dyDescent="0.25">
      <c r="E391" s="6"/>
      <c r="F391" s="6"/>
      <c r="G391" s="6"/>
      <c r="H391" s="6"/>
      <c r="I391" s="6"/>
      <c r="J391" s="6"/>
      <c r="K391" s="6"/>
      <c r="L391" s="6"/>
      <c r="M391" s="3"/>
    </row>
    <row r="392" spans="5:13" x14ac:dyDescent="0.25">
      <c r="E392" s="6"/>
      <c r="F392" s="6"/>
      <c r="G392" s="6"/>
      <c r="H392" s="6"/>
      <c r="I392" s="6"/>
      <c r="J392" s="6"/>
      <c r="K392" s="6"/>
      <c r="L392" s="6"/>
      <c r="M392" s="3"/>
    </row>
    <row r="393" spans="5:13" x14ac:dyDescent="0.25">
      <c r="E393" s="6"/>
      <c r="F393" s="6"/>
      <c r="G393" s="6"/>
      <c r="H393" s="6"/>
      <c r="I393" s="6"/>
      <c r="J393" s="6"/>
      <c r="K393" s="6"/>
      <c r="L393" s="6"/>
      <c r="M393" s="3"/>
    </row>
    <row r="394" spans="5:13" x14ac:dyDescent="0.25">
      <c r="E394" s="6"/>
      <c r="F394" s="6"/>
      <c r="G394" s="6"/>
      <c r="H394" s="6"/>
      <c r="I394" s="6"/>
      <c r="J394" s="6"/>
      <c r="K394" s="6"/>
      <c r="L394" s="6"/>
      <c r="M394" s="3"/>
    </row>
    <row r="395" spans="5:13" x14ac:dyDescent="0.25">
      <c r="E395" s="6"/>
      <c r="F395" s="6"/>
      <c r="G395" s="6"/>
      <c r="H395" s="6"/>
      <c r="I395" s="6"/>
      <c r="J395" s="6"/>
      <c r="K395" s="6"/>
      <c r="L395" s="6"/>
      <c r="M395" s="3"/>
    </row>
    <row r="396" spans="5:13" x14ac:dyDescent="0.25">
      <c r="E396" s="6"/>
      <c r="F396" s="6"/>
      <c r="G396" s="6"/>
      <c r="H396" s="6"/>
      <c r="I396" s="6"/>
      <c r="J396" s="6"/>
      <c r="K396" s="6"/>
      <c r="L396" s="6"/>
      <c r="M396" s="3"/>
    </row>
    <row r="397" spans="5:13" x14ac:dyDescent="0.25">
      <c r="E397" s="6"/>
      <c r="F397" s="6"/>
      <c r="G397" s="6"/>
      <c r="H397" s="6"/>
      <c r="I397" s="6"/>
      <c r="J397" s="6"/>
      <c r="K397" s="6"/>
      <c r="L397" s="6"/>
      <c r="M397" s="3"/>
    </row>
    <row r="398" spans="5:13" x14ac:dyDescent="0.25">
      <c r="E398" s="6"/>
      <c r="F398" s="6"/>
      <c r="G398" s="6"/>
      <c r="H398" s="6"/>
      <c r="I398" s="6"/>
      <c r="J398" s="6"/>
      <c r="K398" s="6"/>
      <c r="L398" s="6"/>
      <c r="M398" s="3"/>
    </row>
    <row r="399" spans="5:13" x14ac:dyDescent="0.25">
      <c r="E399" s="6"/>
      <c r="F399" s="6"/>
      <c r="G399" s="6"/>
      <c r="H399" s="6"/>
      <c r="I399" s="6"/>
      <c r="J399" s="6"/>
      <c r="K399" s="6"/>
      <c r="L399" s="6"/>
      <c r="M399" s="3"/>
    </row>
    <row r="400" spans="5:13" x14ac:dyDescent="0.25">
      <c r="E400" s="6"/>
      <c r="F400" s="6"/>
      <c r="G400" s="6"/>
      <c r="H400" s="6"/>
      <c r="I400" s="6"/>
      <c r="J400" s="6"/>
      <c r="K400" s="6"/>
      <c r="L400" s="6"/>
      <c r="M400" s="3"/>
    </row>
    <row r="401" spans="5:13" x14ac:dyDescent="0.25">
      <c r="E401" s="6"/>
      <c r="F401" s="6"/>
      <c r="G401" s="6"/>
      <c r="H401" s="6"/>
      <c r="I401" s="6"/>
      <c r="J401" s="6"/>
      <c r="K401" s="6"/>
      <c r="L401" s="6"/>
      <c r="M401" s="3"/>
    </row>
    <row r="402" spans="5:13" x14ac:dyDescent="0.25">
      <c r="E402" s="6"/>
      <c r="F402" s="6"/>
      <c r="G402" s="6"/>
      <c r="H402" s="6"/>
      <c r="I402" s="6"/>
      <c r="J402" s="6"/>
      <c r="K402" s="6"/>
      <c r="L402" s="6"/>
      <c r="M402" s="3"/>
    </row>
    <row r="403" spans="5:13" x14ac:dyDescent="0.25">
      <c r="E403" s="6"/>
      <c r="F403" s="6"/>
      <c r="G403" s="6"/>
      <c r="H403" s="6"/>
      <c r="I403" s="6"/>
      <c r="J403" s="6"/>
      <c r="K403" s="6"/>
      <c r="L403" s="6"/>
      <c r="M403" s="3"/>
    </row>
    <row r="404" spans="5:13" x14ac:dyDescent="0.25">
      <c r="E404" s="6"/>
      <c r="F404" s="6"/>
      <c r="G404" s="6"/>
      <c r="H404" s="6"/>
      <c r="I404" s="6"/>
      <c r="J404" s="6"/>
      <c r="K404" s="6"/>
      <c r="L404" s="6"/>
      <c r="M404" s="3"/>
    </row>
    <row r="405" spans="5:13" x14ac:dyDescent="0.25">
      <c r="E405" s="6"/>
      <c r="F405" s="6"/>
      <c r="G405" s="6"/>
      <c r="H405" s="6"/>
      <c r="I405" s="6"/>
      <c r="J405" s="6"/>
      <c r="K405" s="6"/>
      <c r="L405" s="6"/>
      <c r="M405" s="3"/>
    </row>
    <row r="406" spans="5:13" x14ac:dyDescent="0.25">
      <c r="E406" s="6"/>
      <c r="F406" s="6"/>
      <c r="G406" s="6"/>
      <c r="H406" s="6"/>
      <c r="I406" s="6"/>
      <c r="J406" s="6"/>
      <c r="K406" s="6"/>
      <c r="L406" s="6"/>
      <c r="M406" s="3"/>
    </row>
    <row r="407" spans="5:13" x14ac:dyDescent="0.25">
      <c r="E407" s="6"/>
      <c r="F407" s="6"/>
      <c r="G407" s="6"/>
      <c r="H407" s="6"/>
      <c r="I407" s="6"/>
      <c r="J407" s="6"/>
      <c r="K407" s="6"/>
      <c r="L407" s="6"/>
      <c r="M407" s="3"/>
    </row>
    <row r="408" spans="5:13" x14ac:dyDescent="0.25">
      <c r="E408" s="6"/>
      <c r="F408" s="6"/>
      <c r="G408" s="6"/>
      <c r="H408" s="6"/>
      <c r="I408" s="6"/>
      <c r="J408" s="6"/>
      <c r="K408" s="6"/>
      <c r="L408" s="6"/>
      <c r="M408" s="3"/>
    </row>
    <row r="409" spans="5:13" x14ac:dyDescent="0.25">
      <c r="E409" s="6"/>
      <c r="F409" s="6"/>
      <c r="G409" s="6"/>
      <c r="H409" s="6"/>
      <c r="I409" s="6"/>
      <c r="J409" s="6"/>
      <c r="K409" s="6"/>
      <c r="L409" s="6"/>
      <c r="M409" s="3"/>
    </row>
    <row r="410" spans="5:13" x14ac:dyDescent="0.25">
      <c r="E410" s="6"/>
      <c r="F410" s="6"/>
      <c r="G410" s="6"/>
      <c r="H410" s="6"/>
      <c r="I410" s="6"/>
      <c r="J410" s="6"/>
      <c r="K410" s="6"/>
      <c r="L410" s="6"/>
      <c r="M410" s="3"/>
    </row>
    <row r="411" spans="5:13" x14ac:dyDescent="0.25">
      <c r="E411" s="6"/>
      <c r="F411" s="6"/>
      <c r="G411" s="6"/>
      <c r="H411" s="6"/>
      <c r="I411" s="6"/>
      <c r="J411" s="6"/>
      <c r="K411" s="6"/>
      <c r="L411" s="6"/>
      <c r="M411" s="3"/>
    </row>
    <row r="412" spans="5:13" x14ac:dyDescent="0.25">
      <c r="E412" s="6"/>
      <c r="F412" s="6"/>
      <c r="G412" s="6"/>
      <c r="H412" s="6"/>
      <c r="I412" s="6"/>
      <c r="J412" s="6"/>
      <c r="K412" s="6"/>
      <c r="L412" s="6"/>
      <c r="M412" s="3"/>
    </row>
    <row r="413" spans="5:13" x14ac:dyDescent="0.25">
      <c r="E413" s="6"/>
      <c r="F413" s="6"/>
      <c r="G413" s="6"/>
      <c r="H413" s="6"/>
      <c r="I413" s="6"/>
      <c r="J413" s="6"/>
      <c r="K413" s="6"/>
      <c r="L413" s="6"/>
      <c r="M413" s="3"/>
    </row>
    <row r="414" spans="5:13" x14ac:dyDescent="0.25">
      <c r="E414" s="6"/>
      <c r="F414" s="6"/>
      <c r="G414" s="6"/>
      <c r="H414" s="6"/>
      <c r="I414" s="6"/>
      <c r="J414" s="6"/>
      <c r="K414" s="6"/>
      <c r="L414" s="6"/>
      <c r="M414" s="3"/>
    </row>
    <row r="415" spans="5:13" x14ac:dyDescent="0.25">
      <c r="E415" s="6"/>
      <c r="F415" s="6"/>
      <c r="G415" s="6"/>
      <c r="H415" s="6"/>
      <c r="I415" s="6"/>
      <c r="J415" s="6"/>
      <c r="K415" s="6"/>
      <c r="L415" s="6"/>
      <c r="M415" s="3"/>
    </row>
    <row r="416" spans="5:13" x14ac:dyDescent="0.25">
      <c r="E416" s="6"/>
      <c r="F416" s="6"/>
      <c r="G416" s="6"/>
      <c r="H416" s="6"/>
      <c r="I416" s="6"/>
      <c r="J416" s="6"/>
      <c r="K416" s="6"/>
      <c r="L416" s="6"/>
      <c r="M416" s="3"/>
    </row>
    <row r="417" spans="5:13" x14ac:dyDescent="0.25">
      <c r="E417" s="6"/>
      <c r="F417" s="6"/>
      <c r="G417" s="6"/>
      <c r="H417" s="6"/>
      <c r="I417" s="6"/>
      <c r="J417" s="6"/>
      <c r="K417" s="6"/>
      <c r="L417" s="6"/>
      <c r="M417" s="3"/>
    </row>
    <row r="418" spans="5:13" x14ac:dyDescent="0.25">
      <c r="E418" s="6"/>
      <c r="F418" s="6"/>
      <c r="G418" s="6"/>
      <c r="H418" s="6"/>
      <c r="I418" s="6"/>
      <c r="J418" s="6"/>
      <c r="K418" s="6"/>
      <c r="L418" s="6"/>
      <c r="M418" s="3"/>
    </row>
    <row r="419" spans="5:13" x14ac:dyDescent="0.25">
      <c r="E419" s="6"/>
      <c r="F419" s="6"/>
      <c r="G419" s="6"/>
      <c r="H419" s="6"/>
      <c r="I419" s="6"/>
      <c r="J419" s="6"/>
      <c r="K419" s="6"/>
      <c r="L419" s="6"/>
      <c r="M419" s="3"/>
    </row>
    <row r="420" spans="5:13" x14ac:dyDescent="0.25">
      <c r="E420" s="6"/>
      <c r="F420" s="6"/>
      <c r="G420" s="6"/>
      <c r="H420" s="6"/>
      <c r="I420" s="6"/>
      <c r="J420" s="6"/>
      <c r="K420" s="6"/>
      <c r="L420" s="6"/>
      <c r="M420" s="3"/>
    </row>
    <row r="421" spans="5:13" x14ac:dyDescent="0.25">
      <c r="E421" s="6"/>
      <c r="F421" s="6"/>
      <c r="G421" s="6"/>
      <c r="H421" s="6"/>
      <c r="I421" s="6"/>
      <c r="J421" s="6"/>
      <c r="K421" s="6"/>
      <c r="L421" s="6"/>
      <c r="M421" s="3"/>
    </row>
    <row r="422" spans="5:13" x14ac:dyDescent="0.25">
      <c r="E422" s="6"/>
      <c r="F422" s="6"/>
      <c r="G422" s="6"/>
      <c r="H422" s="6"/>
      <c r="I422" s="6"/>
      <c r="J422" s="6"/>
      <c r="K422" s="6"/>
      <c r="L422" s="6"/>
      <c r="M422" s="3"/>
    </row>
    <row r="423" spans="5:13" x14ac:dyDescent="0.25">
      <c r="E423" s="6"/>
      <c r="F423" s="6"/>
      <c r="G423" s="6"/>
      <c r="H423" s="6"/>
      <c r="I423" s="6"/>
      <c r="J423" s="6"/>
      <c r="K423" s="6"/>
      <c r="L423" s="6"/>
      <c r="M423" s="3"/>
    </row>
    <row r="424" spans="5:13" x14ac:dyDescent="0.25">
      <c r="E424" s="6"/>
      <c r="F424" s="6"/>
      <c r="G424" s="6"/>
      <c r="H424" s="6"/>
      <c r="I424" s="6"/>
      <c r="J424" s="6"/>
      <c r="K424" s="6"/>
      <c r="L424" s="6"/>
      <c r="M424" s="3"/>
    </row>
    <row r="425" spans="5:13" x14ac:dyDescent="0.25">
      <c r="E425" s="6"/>
      <c r="F425" s="6"/>
      <c r="G425" s="6"/>
      <c r="H425" s="6"/>
      <c r="I425" s="6"/>
      <c r="J425" s="6"/>
      <c r="K425" s="6"/>
      <c r="L425" s="6"/>
      <c r="M425" s="3"/>
    </row>
    <row r="426" spans="5:13" x14ac:dyDescent="0.25">
      <c r="E426" s="6"/>
      <c r="F426" s="6"/>
      <c r="G426" s="6"/>
      <c r="H426" s="6"/>
      <c r="I426" s="6"/>
      <c r="J426" s="6"/>
      <c r="K426" s="6"/>
      <c r="L426" s="6"/>
      <c r="M426" s="3"/>
    </row>
    <row r="427" spans="5:13" x14ac:dyDescent="0.25">
      <c r="E427" s="6"/>
      <c r="F427" s="6"/>
      <c r="G427" s="6"/>
      <c r="H427" s="6"/>
      <c r="I427" s="6"/>
      <c r="J427" s="6"/>
      <c r="K427" s="6"/>
      <c r="L427" s="6"/>
      <c r="M427" s="3"/>
    </row>
    <row r="428" spans="5:13" x14ac:dyDescent="0.25">
      <c r="E428" s="6"/>
      <c r="F428" s="6"/>
      <c r="G428" s="6"/>
      <c r="H428" s="6"/>
      <c r="I428" s="6"/>
      <c r="J428" s="6"/>
      <c r="K428" s="6"/>
      <c r="L428" s="6"/>
      <c r="M428" s="3"/>
    </row>
    <row r="429" spans="5:13" x14ac:dyDescent="0.25">
      <c r="E429" s="6"/>
      <c r="F429" s="6"/>
      <c r="G429" s="6"/>
      <c r="H429" s="6"/>
      <c r="I429" s="6"/>
      <c r="J429" s="6"/>
      <c r="K429" s="6"/>
      <c r="L429" s="6"/>
      <c r="M429" s="3"/>
    </row>
    <row r="430" spans="5:13" x14ac:dyDescent="0.25">
      <c r="E430" s="6"/>
      <c r="F430" s="6"/>
      <c r="G430" s="6"/>
      <c r="H430" s="6"/>
      <c r="I430" s="6"/>
      <c r="J430" s="6"/>
      <c r="K430" s="6"/>
      <c r="L430" s="6"/>
      <c r="M430" s="3"/>
    </row>
    <row r="431" spans="5:13" x14ac:dyDescent="0.25">
      <c r="E431" s="6"/>
      <c r="F431" s="6"/>
      <c r="G431" s="6"/>
      <c r="H431" s="6"/>
      <c r="I431" s="6"/>
      <c r="J431" s="6"/>
      <c r="K431" s="6"/>
      <c r="L431" s="6"/>
      <c r="M431" s="3"/>
    </row>
    <row r="432" spans="5:13" x14ac:dyDescent="0.25">
      <c r="E432" s="6"/>
      <c r="F432" s="6"/>
      <c r="G432" s="6"/>
      <c r="H432" s="6"/>
      <c r="I432" s="6"/>
      <c r="J432" s="6"/>
      <c r="K432" s="6"/>
      <c r="L432" s="6"/>
      <c r="M432" s="3"/>
    </row>
    <row r="433" spans="5:13" x14ac:dyDescent="0.25">
      <c r="E433" s="6"/>
      <c r="F433" s="6"/>
      <c r="G433" s="6"/>
      <c r="H433" s="6"/>
      <c r="I433" s="6"/>
      <c r="J433" s="6"/>
      <c r="K433" s="6"/>
      <c r="L433" s="6"/>
      <c r="M433" s="3"/>
    </row>
    <row r="434" spans="5:13" x14ac:dyDescent="0.25">
      <c r="E434" s="6"/>
      <c r="F434" s="6"/>
      <c r="G434" s="6"/>
      <c r="H434" s="6"/>
      <c r="I434" s="6"/>
      <c r="J434" s="6"/>
      <c r="K434" s="6"/>
      <c r="L434" s="6"/>
      <c r="M434" s="3"/>
    </row>
    <row r="435" spans="5:13" x14ac:dyDescent="0.25">
      <c r="E435" s="6"/>
      <c r="F435" s="6"/>
      <c r="G435" s="6"/>
      <c r="H435" s="6"/>
      <c r="I435" s="6"/>
      <c r="J435" s="6"/>
      <c r="K435" s="6"/>
      <c r="L435" s="6"/>
      <c r="M435" s="3"/>
    </row>
  </sheetData>
  <mergeCells count="150">
    <mergeCell ref="A279:A284"/>
    <mergeCell ref="B279:B284"/>
    <mergeCell ref="C279:C284"/>
    <mergeCell ref="A267:A272"/>
    <mergeCell ref="B267:B272"/>
    <mergeCell ref="C267:C272"/>
    <mergeCell ref="A273:A278"/>
    <mergeCell ref="B273:B278"/>
    <mergeCell ref="C273:C278"/>
    <mergeCell ref="C255:C260"/>
    <mergeCell ref="A261:A266"/>
    <mergeCell ref="B261:B266"/>
    <mergeCell ref="C261:C266"/>
    <mergeCell ref="A243:A248"/>
    <mergeCell ref="B243:B248"/>
    <mergeCell ref="C243:C248"/>
    <mergeCell ref="A249:A254"/>
    <mergeCell ref="B249:B254"/>
    <mergeCell ref="C249:C254"/>
    <mergeCell ref="A45:A50"/>
    <mergeCell ref="B45:B50"/>
    <mergeCell ref="C45:C50"/>
    <mergeCell ref="A51:A56"/>
    <mergeCell ref="B51:B56"/>
    <mergeCell ref="C51:C56"/>
    <mergeCell ref="B20:B25"/>
    <mergeCell ref="C20:C25"/>
    <mergeCell ref="A33:A38"/>
    <mergeCell ref="B33:B38"/>
    <mergeCell ref="C33:C38"/>
    <mergeCell ref="A39:A44"/>
    <mergeCell ref="B39:B44"/>
    <mergeCell ref="C39:C44"/>
    <mergeCell ref="A26:A32"/>
    <mergeCell ref="B26:B32"/>
    <mergeCell ref="C26:C32"/>
    <mergeCell ref="A57:A62"/>
    <mergeCell ref="B57:B62"/>
    <mergeCell ref="C57:C62"/>
    <mergeCell ref="A63:A68"/>
    <mergeCell ref="B63:B68"/>
    <mergeCell ref="C63:C68"/>
    <mergeCell ref="H1:M1"/>
    <mergeCell ref="H2:M2"/>
    <mergeCell ref="A5:M5"/>
    <mergeCell ref="A6:M6"/>
    <mergeCell ref="A9:A11"/>
    <mergeCell ref="B9:B11"/>
    <mergeCell ref="C9:C11"/>
    <mergeCell ref="D9:D11"/>
    <mergeCell ref="E9:F10"/>
    <mergeCell ref="G9:J9"/>
    <mergeCell ref="K9:L10"/>
    <mergeCell ref="M9:M11"/>
    <mergeCell ref="G10:H10"/>
    <mergeCell ref="I10:J10"/>
    <mergeCell ref="A13:A19"/>
    <mergeCell ref="B13:B19"/>
    <mergeCell ref="C13:C19"/>
    <mergeCell ref="A20:A25"/>
    <mergeCell ref="A81:A86"/>
    <mergeCell ref="B81:B86"/>
    <mergeCell ref="C81:C86"/>
    <mergeCell ref="A87:A92"/>
    <mergeCell ref="B87:B92"/>
    <mergeCell ref="C87:C92"/>
    <mergeCell ref="A69:A74"/>
    <mergeCell ref="B69:B74"/>
    <mergeCell ref="C69:C74"/>
    <mergeCell ref="A75:A80"/>
    <mergeCell ref="B75:B80"/>
    <mergeCell ref="C75:C80"/>
    <mergeCell ref="A105:A110"/>
    <mergeCell ref="B105:B110"/>
    <mergeCell ref="C105:C110"/>
    <mergeCell ref="A111:A116"/>
    <mergeCell ref="B111:B116"/>
    <mergeCell ref="C111:C116"/>
    <mergeCell ref="A93:A98"/>
    <mergeCell ref="B93:B98"/>
    <mergeCell ref="C93:C98"/>
    <mergeCell ref="A99:A104"/>
    <mergeCell ref="B99:B104"/>
    <mergeCell ref="C99:C104"/>
    <mergeCell ref="A123:A128"/>
    <mergeCell ref="B123:B128"/>
    <mergeCell ref="C123:C128"/>
    <mergeCell ref="A117:A122"/>
    <mergeCell ref="B117:B122"/>
    <mergeCell ref="C117:C122"/>
    <mergeCell ref="A141:A146"/>
    <mergeCell ref="B141:B146"/>
    <mergeCell ref="C141:C146"/>
    <mergeCell ref="A147:A152"/>
    <mergeCell ref="B147:B152"/>
    <mergeCell ref="C147:C152"/>
    <mergeCell ref="A129:A134"/>
    <mergeCell ref="B129:B134"/>
    <mergeCell ref="C129:C134"/>
    <mergeCell ref="A135:A140"/>
    <mergeCell ref="B135:B140"/>
    <mergeCell ref="C135:C140"/>
    <mergeCell ref="A165:A170"/>
    <mergeCell ref="B165:B170"/>
    <mergeCell ref="C165:C170"/>
    <mergeCell ref="A171:A176"/>
    <mergeCell ref="B171:B176"/>
    <mergeCell ref="C171:C176"/>
    <mergeCell ref="A153:A158"/>
    <mergeCell ref="B153:B158"/>
    <mergeCell ref="C153:C158"/>
    <mergeCell ref="A159:A164"/>
    <mergeCell ref="B159:B164"/>
    <mergeCell ref="C159:C164"/>
    <mergeCell ref="A189:A194"/>
    <mergeCell ref="B189:B194"/>
    <mergeCell ref="C189:C194"/>
    <mergeCell ref="A195:A200"/>
    <mergeCell ref="B195:B200"/>
    <mergeCell ref="C195:C200"/>
    <mergeCell ref="A177:A182"/>
    <mergeCell ref="B177:B182"/>
    <mergeCell ref="C177:C182"/>
    <mergeCell ref="A183:A188"/>
    <mergeCell ref="B183:B188"/>
    <mergeCell ref="C183:C188"/>
    <mergeCell ref="A285:C291"/>
    <mergeCell ref="A213:A218"/>
    <mergeCell ref="B213:B218"/>
    <mergeCell ref="C213:C218"/>
    <mergeCell ref="A219:A224"/>
    <mergeCell ref="B219:B224"/>
    <mergeCell ref="C219:C224"/>
    <mergeCell ref="A201:A206"/>
    <mergeCell ref="B201:B206"/>
    <mergeCell ref="C201:C206"/>
    <mergeCell ref="A207:A212"/>
    <mergeCell ref="B207:B212"/>
    <mergeCell ref="C207:C212"/>
    <mergeCell ref="A237:A242"/>
    <mergeCell ref="B237:B242"/>
    <mergeCell ref="C237:C242"/>
    <mergeCell ref="A225:A230"/>
    <mergeCell ref="B225:B230"/>
    <mergeCell ref="C225:C230"/>
    <mergeCell ref="A231:A236"/>
    <mergeCell ref="B231:B236"/>
    <mergeCell ref="C231:C236"/>
    <mergeCell ref="A255:A260"/>
    <mergeCell ref="B255:B260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50" fitToHeight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2023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kom3</dc:creator>
  <cp:lastModifiedBy>user</cp:lastModifiedBy>
  <cp:lastPrinted>2024-04-22T04:27:30Z</cp:lastPrinted>
  <dcterms:created xsi:type="dcterms:W3CDTF">2015-06-05T18:19:34Z</dcterms:created>
  <dcterms:modified xsi:type="dcterms:W3CDTF">2024-04-23T08:21:54Z</dcterms:modified>
</cp:coreProperties>
</file>