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2022" sheetId="2" r:id="rId1"/>
  </sheets>
  <definedNames>
    <definedName name="_xlnm._FilterDatabase" localSheetId="0" hidden="1">'2022'!$A$6:$R$1023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3" i="2"/>
  <c r="O213"/>
  <c r="N213"/>
  <c r="M213"/>
  <c r="L213"/>
  <c r="K213"/>
  <c r="J213"/>
  <c r="I213"/>
  <c r="P220"/>
  <c r="O220"/>
  <c r="N220"/>
  <c r="M220"/>
  <c r="L220"/>
  <c r="K220"/>
  <c r="J220"/>
  <c r="I220"/>
  <c r="P217" l="1"/>
  <c r="O217"/>
  <c r="N217"/>
  <c r="M217"/>
  <c r="L217"/>
  <c r="K217"/>
  <c r="J217"/>
  <c r="I217"/>
  <c r="P204"/>
  <c r="O204"/>
  <c r="N204"/>
  <c r="M204"/>
  <c r="L204"/>
  <c r="K204"/>
  <c r="J204"/>
  <c r="I204"/>
  <c r="P208"/>
  <c r="O208"/>
  <c r="N208"/>
  <c r="M208"/>
  <c r="L208"/>
  <c r="K208"/>
  <c r="J208"/>
  <c r="I208"/>
  <c r="P153"/>
  <c r="O153"/>
  <c r="P91"/>
  <c r="O91"/>
  <c r="N91"/>
  <c r="M91"/>
  <c r="L91"/>
  <c r="K91"/>
  <c r="J91"/>
  <c r="I91"/>
  <c r="P98"/>
  <c r="O98"/>
  <c r="N98"/>
  <c r="M98"/>
  <c r="L98"/>
  <c r="K98"/>
  <c r="J98"/>
  <c r="I98"/>
  <c r="N95"/>
  <c r="P95"/>
  <c r="O95"/>
  <c r="M95"/>
  <c r="L95"/>
  <c r="K95"/>
  <c r="J95"/>
  <c r="I95"/>
  <c r="K92"/>
  <c r="P92"/>
  <c r="O92"/>
  <c r="N92"/>
  <c r="M92"/>
  <c r="L92"/>
  <c r="J92"/>
  <c r="I92"/>
  <c r="P79"/>
  <c r="O79"/>
  <c r="M79"/>
  <c r="L79"/>
  <c r="K79"/>
  <c r="J79"/>
  <c r="I79"/>
  <c r="N86"/>
  <c r="P86"/>
  <c r="O86"/>
  <c r="M86"/>
  <c r="L86"/>
  <c r="K86"/>
  <c r="J86"/>
  <c r="I86"/>
  <c r="N85"/>
  <c r="N83" s="1"/>
  <c r="P83"/>
  <c r="O83"/>
  <c r="M83"/>
  <c r="L83"/>
  <c r="K83"/>
  <c r="J83"/>
  <c r="I83"/>
  <c r="I80" s="1"/>
  <c r="P80"/>
  <c r="O80"/>
  <c r="N80"/>
  <c r="M80"/>
  <c r="L80"/>
  <c r="K80"/>
  <c r="J80"/>
  <c r="P28"/>
  <c r="O28"/>
  <c r="J28"/>
  <c r="I28"/>
  <c r="N76"/>
  <c r="L76"/>
  <c r="L74" s="1"/>
  <c r="P74"/>
  <c r="O74"/>
  <c r="N74"/>
  <c r="M74"/>
  <c r="K74"/>
  <c r="J74"/>
  <c r="I74"/>
  <c r="N73"/>
  <c r="N71" s="1"/>
  <c r="P71"/>
  <c r="O71"/>
  <c r="M71"/>
  <c r="L71"/>
  <c r="K71"/>
  <c r="J71"/>
  <c r="I71"/>
  <c r="N70"/>
  <c r="N68" s="1"/>
  <c r="L68"/>
  <c r="P68"/>
  <c r="O68"/>
  <c r="M68"/>
  <c r="K68"/>
  <c r="J68"/>
  <c r="I68"/>
  <c r="N67"/>
  <c r="N65" s="1"/>
  <c r="L67"/>
  <c r="L65" s="1"/>
  <c r="P65"/>
  <c r="O65"/>
  <c r="M65"/>
  <c r="K65"/>
  <c r="J65"/>
  <c r="I65"/>
  <c r="N64"/>
  <c r="N62" s="1"/>
  <c r="P62"/>
  <c r="O62"/>
  <c r="M62"/>
  <c r="L62"/>
  <c r="K62"/>
  <c r="J62"/>
  <c r="I62"/>
  <c r="N61"/>
  <c r="N59" s="1"/>
  <c r="P59"/>
  <c r="O59"/>
  <c r="M59"/>
  <c r="L59"/>
  <c r="K59"/>
  <c r="J59"/>
  <c r="I59"/>
  <c r="N58"/>
  <c r="N56" s="1"/>
  <c r="P56"/>
  <c r="O56"/>
  <c r="M56"/>
  <c r="L56"/>
  <c r="K56"/>
  <c r="J56"/>
  <c r="I56"/>
  <c r="N55"/>
  <c r="N53" s="1"/>
  <c r="P53"/>
  <c r="O53"/>
  <c r="M53"/>
  <c r="L53"/>
  <c r="K53"/>
  <c r="J53"/>
  <c r="I53"/>
  <c r="N52"/>
  <c r="N49"/>
  <c r="N46"/>
  <c r="N43"/>
  <c r="L43"/>
  <c r="N40"/>
  <c r="L40"/>
  <c r="L34"/>
  <c r="N19"/>
  <c r="L19"/>
  <c r="I303"/>
  <c r="I304"/>
  <c r="I259"/>
  <c r="I257" s="1"/>
  <c r="J348"/>
  <c r="K348"/>
  <c r="L348"/>
  <c r="M348"/>
  <c r="N348"/>
  <c r="O348"/>
  <c r="P348"/>
  <c r="J347"/>
  <c r="K347"/>
  <c r="L347"/>
  <c r="M347"/>
  <c r="N347"/>
  <c r="O347"/>
  <c r="P347"/>
  <c r="I347"/>
  <c r="I348"/>
  <c r="J303"/>
  <c r="K303"/>
  <c r="L303"/>
  <c r="M303"/>
  <c r="N303"/>
  <c r="O303"/>
  <c r="P303"/>
  <c r="J302"/>
  <c r="K302"/>
  <c r="L302"/>
  <c r="M302"/>
  <c r="N302"/>
  <c r="O302"/>
  <c r="P302"/>
  <c r="I302"/>
  <c r="J355"/>
  <c r="J353" s="1"/>
  <c r="K355"/>
  <c r="L355"/>
  <c r="M355"/>
  <c r="N355"/>
  <c r="O355"/>
  <c r="P355"/>
  <c r="I355"/>
  <c r="I353" s="1"/>
  <c r="J366"/>
  <c r="K366"/>
  <c r="L366"/>
  <c r="M366"/>
  <c r="N366"/>
  <c r="O366"/>
  <c r="P366"/>
  <c r="I366"/>
  <c r="J362"/>
  <c r="K362"/>
  <c r="L362"/>
  <c r="M362"/>
  <c r="N362"/>
  <c r="O362"/>
  <c r="P362"/>
  <c r="I362"/>
  <c r="J356"/>
  <c r="K356"/>
  <c r="L356"/>
  <c r="M356"/>
  <c r="N356"/>
  <c r="O356"/>
  <c r="P356"/>
  <c r="I356"/>
  <c r="J349"/>
  <c r="K349"/>
  <c r="L349"/>
  <c r="M349"/>
  <c r="N349"/>
  <c r="O349"/>
  <c r="P349"/>
  <c r="I349"/>
  <c r="J332"/>
  <c r="J330" s="1"/>
  <c r="K332"/>
  <c r="L332"/>
  <c r="M332"/>
  <c r="N332"/>
  <c r="O332"/>
  <c r="P332"/>
  <c r="I332"/>
  <c r="I330" s="1"/>
  <c r="I339"/>
  <c r="I333"/>
  <c r="I281"/>
  <c r="J324"/>
  <c r="K324"/>
  <c r="L324"/>
  <c r="M324"/>
  <c r="N324"/>
  <c r="O324"/>
  <c r="P324"/>
  <c r="I324"/>
  <c r="J317"/>
  <c r="K317"/>
  <c r="L317"/>
  <c r="M317"/>
  <c r="N317"/>
  <c r="O317"/>
  <c r="P317"/>
  <c r="I317"/>
  <c r="J311"/>
  <c r="K311"/>
  <c r="L311"/>
  <c r="M311"/>
  <c r="N311"/>
  <c r="O311"/>
  <c r="P311"/>
  <c r="I311"/>
  <c r="J314"/>
  <c r="K314"/>
  <c r="L314"/>
  <c r="M314"/>
  <c r="N314"/>
  <c r="O314"/>
  <c r="P314"/>
  <c r="I314"/>
  <c r="J327"/>
  <c r="K327"/>
  <c r="L327"/>
  <c r="M327"/>
  <c r="N327"/>
  <c r="O327"/>
  <c r="P327"/>
  <c r="I327"/>
  <c r="J304"/>
  <c r="K304"/>
  <c r="L304"/>
  <c r="M304"/>
  <c r="N304"/>
  <c r="O304"/>
  <c r="P304"/>
  <c r="J320"/>
  <c r="K320"/>
  <c r="L320"/>
  <c r="M320"/>
  <c r="N320"/>
  <c r="O320"/>
  <c r="P320"/>
  <c r="I320"/>
  <c r="J259"/>
  <c r="K259"/>
  <c r="L259"/>
  <c r="N259"/>
  <c r="O259"/>
  <c r="P259"/>
  <c r="M259"/>
  <c r="J278"/>
  <c r="K278"/>
  <c r="L278"/>
  <c r="M278"/>
  <c r="N278"/>
  <c r="O278"/>
  <c r="P278"/>
  <c r="I278"/>
  <c r="K281"/>
  <c r="L297"/>
  <c r="J285"/>
  <c r="K285"/>
  <c r="L285"/>
  <c r="M285"/>
  <c r="N285"/>
  <c r="O285"/>
  <c r="P285"/>
  <c r="I285"/>
  <c r="J336"/>
  <c r="I336"/>
  <c r="J342"/>
  <c r="I342"/>
  <c r="J339"/>
  <c r="J333"/>
  <c r="J281"/>
  <c r="J294"/>
  <c r="I294"/>
  <c r="J288"/>
  <c r="I288"/>
  <c r="J275"/>
  <c r="I275"/>
  <c r="J272"/>
  <c r="I272"/>
  <c r="J269"/>
  <c r="I269"/>
  <c r="J291"/>
  <c r="I291"/>
  <c r="J297"/>
  <c r="I297"/>
  <c r="J266"/>
  <c r="I266"/>
  <c r="J263"/>
  <c r="I263"/>
  <c r="J260"/>
  <c r="I260"/>
  <c r="J996"/>
  <c r="K996"/>
  <c r="I988"/>
  <c r="J988"/>
  <c r="L988"/>
  <c r="M988"/>
  <c r="N988"/>
  <c r="O988"/>
  <c r="P988"/>
  <c r="K988"/>
  <c r="N1010"/>
  <c r="J1006"/>
  <c r="K1006"/>
  <c r="L1006"/>
  <c r="O1006"/>
  <c r="P1006"/>
  <c r="J1010"/>
  <c r="K1010"/>
  <c r="L1010"/>
  <c r="O1010"/>
  <c r="P1010"/>
  <c r="I1010"/>
  <c r="I1006"/>
  <c r="J1014"/>
  <c r="I1014"/>
  <c r="J1000"/>
  <c r="I1000"/>
  <c r="I996"/>
  <c r="J985"/>
  <c r="I985"/>
  <c r="J982"/>
  <c r="I982"/>
  <c r="N79" l="1"/>
  <c r="L256"/>
  <c r="L1020" s="1"/>
  <c r="P256"/>
  <c r="P1020" s="1"/>
  <c r="L255"/>
  <c r="P345"/>
  <c r="M345"/>
  <c r="L300"/>
  <c r="I345"/>
  <c r="K300"/>
  <c r="K256"/>
  <c r="K1020" s="1"/>
  <c r="J256"/>
  <c r="J1020" s="1"/>
  <c r="L345"/>
  <c r="P255"/>
  <c r="I255"/>
  <c r="N255"/>
  <c r="M256"/>
  <c r="M1020" s="1"/>
  <c r="M255"/>
  <c r="O256"/>
  <c r="O1020" s="1"/>
  <c r="K345"/>
  <c r="N256"/>
  <c r="N1020" s="1"/>
  <c r="J255"/>
  <c r="O345"/>
  <c r="K255"/>
  <c r="P300"/>
  <c r="N345"/>
  <c r="N300"/>
  <c r="M300"/>
  <c r="I300"/>
  <c r="J345"/>
  <c r="I256"/>
  <c r="O300"/>
  <c r="O255"/>
  <c r="J300"/>
  <c r="J257"/>
  <c r="I1005"/>
  <c r="I1003" s="1"/>
  <c r="J995"/>
  <c r="J993" s="1"/>
  <c r="I995"/>
  <c r="I993" s="1"/>
  <c r="J1005"/>
  <c r="J1003" s="1"/>
  <c r="I253" l="1"/>
  <c r="I1020"/>
  <c r="M253"/>
  <c r="K253"/>
  <c r="L253"/>
  <c r="N253"/>
  <c r="O253"/>
  <c r="J253"/>
  <c r="P253"/>
  <c r="O918"/>
  <c r="K915" l="1"/>
  <c r="K911"/>
  <c r="O911" l="1"/>
  <c r="J911"/>
  <c r="L911"/>
  <c r="M911"/>
  <c r="N911"/>
  <c r="P911"/>
  <c r="I911"/>
  <c r="I939"/>
  <c r="J948"/>
  <c r="K948"/>
  <c r="L948"/>
  <c r="M948"/>
  <c r="N948"/>
  <c r="O948"/>
  <c r="P948"/>
  <c r="I948"/>
  <c r="J927"/>
  <c r="K927"/>
  <c r="L927"/>
  <c r="M927"/>
  <c r="N927"/>
  <c r="O927"/>
  <c r="P927"/>
  <c r="I927"/>
  <c r="J930"/>
  <c r="K930"/>
  <c r="L930"/>
  <c r="M930"/>
  <c r="N930"/>
  <c r="O930"/>
  <c r="P930"/>
  <c r="I930"/>
  <c r="J933"/>
  <c r="K933"/>
  <c r="L933"/>
  <c r="M933"/>
  <c r="N933"/>
  <c r="O933"/>
  <c r="P933"/>
  <c r="I933"/>
  <c r="I938" l="1"/>
  <c r="I936" s="1"/>
  <c r="J852"/>
  <c r="K852"/>
  <c r="L852"/>
  <c r="M852"/>
  <c r="N852"/>
  <c r="O852"/>
  <c r="P852"/>
  <c r="I852"/>
  <c r="J853"/>
  <c r="K853"/>
  <c r="L853"/>
  <c r="M853"/>
  <c r="N853"/>
  <c r="O853"/>
  <c r="P853"/>
  <c r="I853"/>
  <c r="J893"/>
  <c r="J891" s="1"/>
  <c r="K893"/>
  <c r="K891" s="1"/>
  <c r="L893"/>
  <c r="L891" s="1"/>
  <c r="M893"/>
  <c r="M891" s="1"/>
  <c r="N893"/>
  <c r="N891" s="1"/>
  <c r="O893"/>
  <c r="O891" s="1"/>
  <c r="P893"/>
  <c r="P891" s="1"/>
  <c r="I893"/>
  <c r="I891" s="1"/>
  <c r="J903"/>
  <c r="K903"/>
  <c r="L903"/>
  <c r="M903"/>
  <c r="N903"/>
  <c r="O903"/>
  <c r="P903"/>
  <c r="I903"/>
  <c r="I894"/>
  <c r="J894"/>
  <c r="K894"/>
  <c r="L894"/>
  <c r="M894"/>
  <c r="N894"/>
  <c r="O894"/>
  <c r="P894"/>
  <c r="I897"/>
  <c r="J897"/>
  <c r="K897"/>
  <c r="L897"/>
  <c r="M897"/>
  <c r="N897"/>
  <c r="O897"/>
  <c r="P897"/>
  <c r="J814"/>
  <c r="K814"/>
  <c r="L814"/>
  <c r="M814"/>
  <c r="N814"/>
  <c r="O814"/>
  <c r="P814"/>
  <c r="I814"/>
  <c r="J733"/>
  <c r="K733"/>
  <c r="L733"/>
  <c r="M733"/>
  <c r="N733"/>
  <c r="O733"/>
  <c r="P733"/>
  <c r="I733"/>
  <c r="J770"/>
  <c r="K770"/>
  <c r="L770"/>
  <c r="M770"/>
  <c r="N770"/>
  <c r="O770"/>
  <c r="P770"/>
  <c r="I770"/>
  <c r="J724"/>
  <c r="K724"/>
  <c r="L724"/>
  <c r="M724"/>
  <c r="N724"/>
  <c r="O724"/>
  <c r="P724"/>
  <c r="I724"/>
  <c r="J693"/>
  <c r="K693"/>
  <c r="L693"/>
  <c r="M693"/>
  <c r="N693"/>
  <c r="O693"/>
  <c r="P693"/>
  <c r="I693"/>
  <c r="I691" s="1"/>
  <c r="I694"/>
  <c r="J375"/>
  <c r="K375"/>
  <c r="L375"/>
  <c r="M375"/>
  <c r="N375"/>
  <c r="O375"/>
  <c r="P375"/>
  <c r="I375"/>
  <c r="I373" s="1"/>
  <c r="J842"/>
  <c r="K842"/>
  <c r="L842"/>
  <c r="M842"/>
  <c r="N842"/>
  <c r="O842"/>
  <c r="P842"/>
  <c r="I842"/>
  <c r="P839"/>
  <c r="O839"/>
  <c r="N839"/>
  <c r="M839"/>
  <c r="L839"/>
  <c r="K839"/>
  <c r="J839"/>
  <c r="I839"/>
  <c r="P836"/>
  <c r="O836"/>
  <c r="N836"/>
  <c r="M836"/>
  <c r="L836"/>
  <c r="K836"/>
  <c r="J836"/>
  <c r="I836"/>
  <c r="J832"/>
  <c r="K832"/>
  <c r="L832"/>
  <c r="M832"/>
  <c r="N832"/>
  <c r="O832"/>
  <c r="P832"/>
  <c r="I832"/>
  <c r="J823"/>
  <c r="K823"/>
  <c r="L823"/>
  <c r="M823"/>
  <c r="N823"/>
  <c r="O823"/>
  <c r="P823"/>
  <c r="I823"/>
  <c r="P809"/>
  <c r="O809"/>
  <c r="N809"/>
  <c r="M809"/>
  <c r="L809"/>
  <c r="K809"/>
  <c r="J809"/>
  <c r="I809"/>
  <c r="P806"/>
  <c r="O806"/>
  <c r="N806"/>
  <c r="M806"/>
  <c r="L806"/>
  <c r="K806"/>
  <c r="J806"/>
  <c r="I806"/>
  <c r="P803"/>
  <c r="O803"/>
  <c r="N803"/>
  <c r="M803"/>
  <c r="L803"/>
  <c r="K803"/>
  <c r="J803"/>
  <c r="I803"/>
  <c r="P800"/>
  <c r="O800"/>
  <c r="N800"/>
  <c r="M800"/>
  <c r="L800"/>
  <c r="K800"/>
  <c r="J800"/>
  <c r="I800"/>
  <c r="P797"/>
  <c r="O797"/>
  <c r="N797"/>
  <c r="M797"/>
  <c r="L797"/>
  <c r="K797"/>
  <c r="J797"/>
  <c r="I797"/>
  <c r="P794"/>
  <c r="O794"/>
  <c r="N794"/>
  <c r="M794"/>
  <c r="L794"/>
  <c r="K794"/>
  <c r="J794"/>
  <c r="I794"/>
  <c r="P791"/>
  <c r="O791"/>
  <c r="N791"/>
  <c r="M791"/>
  <c r="L791"/>
  <c r="K791"/>
  <c r="J791"/>
  <c r="I791"/>
  <c r="P788"/>
  <c r="O788"/>
  <c r="N788"/>
  <c r="M788"/>
  <c r="L788"/>
  <c r="K788"/>
  <c r="J788"/>
  <c r="I788"/>
  <c r="P785"/>
  <c r="O785"/>
  <c r="N785"/>
  <c r="M785"/>
  <c r="L785"/>
  <c r="K785"/>
  <c r="J785"/>
  <c r="I785"/>
  <c r="P782"/>
  <c r="O782"/>
  <c r="N782"/>
  <c r="M782"/>
  <c r="L782"/>
  <c r="K782"/>
  <c r="J782"/>
  <c r="I782"/>
  <c r="P719"/>
  <c r="O719"/>
  <c r="N719"/>
  <c r="M719"/>
  <c r="L719"/>
  <c r="K719"/>
  <c r="J719"/>
  <c r="I719"/>
  <c r="P716"/>
  <c r="O716"/>
  <c r="N716"/>
  <c r="M716"/>
  <c r="L716"/>
  <c r="K716"/>
  <c r="J716"/>
  <c r="I716"/>
  <c r="P713"/>
  <c r="O713"/>
  <c r="N713"/>
  <c r="M713"/>
  <c r="L713"/>
  <c r="K713"/>
  <c r="J713"/>
  <c r="I713"/>
  <c r="P710"/>
  <c r="O710"/>
  <c r="N710"/>
  <c r="M710"/>
  <c r="L710"/>
  <c r="K710"/>
  <c r="J710"/>
  <c r="I710"/>
  <c r="P707"/>
  <c r="O707"/>
  <c r="N707"/>
  <c r="M707"/>
  <c r="L707"/>
  <c r="K707"/>
  <c r="J707"/>
  <c r="I707"/>
  <c r="I908" l="1"/>
  <c r="L850"/>
  <c r="I850"/>
  <c r="M850"/>
  <c r="I848"/>
  <c r="P848"/>
  <c r="O850"/>
  <c r="N850"/>
  <c r="K848"/>
  <c r="J848"/>
  <c r="K850"/>
  <c r="J850"/>
  <c r="P850"/>
  <c r="O848"/>
  <c r="I849"/>
  <c r="N848"/>
  <c r="M848"/>
  <c r="L848"/>
  <c r="I372"/>
  <c r="I370" s="1"/>
  <c r="P688"/>
  <c r="O688"/>
  <c r="N688"/>
  <c r="M688"/>
  <c r="L688"/>
  <c r="K688"/>
  <c r="J688"/>
  <c r="I688"/>
  <c r="P685"/>
  <c r="O685"/>
  <c r="N685"/>
  <c r="M685"/>
  <c r="L685"/>
  <c r="K685"/>
  <c r="J685"/>
  <c r="I685"/>
  <c r="P682"/>
  <c r="O682"/>
  <c r="N682"/>
  <c r="M682"/>
  <c r="L682"/>
  <c r="K682"/>
  <c r="J682"/>
  <c r="I682"/>
  <c r="P679"/>
  <c r="O679"/>
  <c r="N679"/>
  <c r="M679"/>
  <c r="L679"/>
  <c r="K679"/>
  <c r="J679"/>
  <c r="I679"/>
  <c r="P676"/>
  <c r="O676"/>
  <c r="N676"/>
  <c r="M676"/>
  <c r="L676"/>
  <c r="K676"/>
  <c r="J676"/>
  <c r="I676"/>
  <c r="P673"/>
  <c r="O673"/>
  <c r="N673"/>
  <c r="M673"/>
  <c r="L673"/>
  <c r="K673"/>
  <c r="J673"/>
  <c r="I673"/>
  <c r="P670"/>
  <c r="O670"/>
  <c r="N670"/>
  <c r="M670"/>
  <c r="L670"/>
  <c r="K670"/>
  <c r="J670"/>
  <c r="I670"/>
  <c r="P667"/>
  <c r="O667"/>
  <c r="N667"/>
  <c r="M667"/>
  <c r="L667"/>
  <c r="K667"/>
  <c r="J667"/>
  <c r="I667"/>
  <c r="P664"/>
  <c r="O664"/>
  <c r="N664"/>
  <c r="M664"/>
  <c r="L664"/>
  <c r="K664"/>
  <c r="J664"/>
  <c r="I664"/>
  <c r="P661"/>
  <c r="O661"/>
  <c r="N661"/>
  <c r="M661"/>
  <c r="L661"/>
  <c r="K661"/>
  <c r="J661"/>
  <c r="I661"/>
  <c r="P658"/>
  <c r="O658"/>
  <c r="N658"/>
  <c r="M658"/>
  <c r="L658"/>
  <c r="K658"/>
  <c r="J658"/>
  <c r="I658"/>
  <c r="P655"/>
  <c r="O655"/>
  <c r="N655"/>
  <c r="M655"/>
  <c r="L655"/>
  <c r="K655"/>
  <c r="J655"/>
  <c r="I655"/>
  <c r="P652"/>
  <c r="O652"/>
  <c r="N652"/>
  <c r="M652"/>
  <c r="L652"/>
  <c r="K652"/>
  <c r="J652"/>
  <c r="I652"/>
  <c r="P649"/>
  <c r="O649"/>
  <c r="N649"/>
  <c r="M649"/>
  <c r="L649"/>
  <c r="K649"/>
  <c r="J649"/>
  <c r="I649"/>
  <c r="P646"/>
  <c r="O646"/>
  <c r="N646"/>
  <c r="M646"/>
  <c r="L646"/>
  <c r="K646"/>
  <c r="J646"/>
  <c r="I646"/>
  <c r="P643"/>
  <c r="O643"/>
  <c r="N643"/>
  <c r="M643"/>
  <c r="L643"/>
  <c r="K643"/>
  <c r="J643"/>
  <c r="I643"/>
  <c r="P640"/>
  <c r="O640"/>
  <c r="N640"/>
  <c r="M640"/>
  <c r="L640"/>
  <c r="K640"/>
  <c r="J640"/>
  <c r="I640"/>
  <c r="P637"/>
  <c r="O637"/>
  <c r="N637"/>
  <c r="M637"/>
  <c r="L637"/>
  <c r="K637"/>
  <c r="J637"/>
  <c r="I637"/>
  <c r="P634"/>
  <c r="O634"/>
  <c r="N634"/>
  <c r="M634"/>
  <c r="L634"/>
  <c r="K634"/>
  <c r="J634"/>
  <c r="I634"/>
  <c r="P631"/>
  <c r="O631"/>
  <c r="N631"/>
  <c r="M631"/>
  <c r="L631"/>
  <c r="K631"/>
  <c r="J631"/>
  <c r="I631"/>
  <c r="P628"/>
  <c r="O628"/>
  <c r="N628"/>
  <c r="M628"/>
  <c r="L628"/>
  <c r="K628"/>
  <c r="J628"/>
  <c r="I628"/>
  <c r="P625"/>
  <c r="O625"/>
  <c r="N625"/>
  <c r="M625"/>
  <c r="L625"/>
  <c r="K625"/>
  <c r="J625"/>
  <c r="I625"/>
  <c r="P622"/>
  <c r="O622"/>
  <c r="N622"/>
  <c r="M622"/>
  <c r="L622"/>
  <c r="K622"/>
  <c r="J622"/>
  <c r="I622"/>
  <c r="P619"/>
  <c r="O619"/>
  <c r="N619"/>
  <c r="M619"/>
  <c r="L619"/>
  <c r="K619"/>
  <c r="J619"/>
  <c r="I619"/>
  <c r="P616"/>
  <c r="O616"/>
  <c r="N616"/>
  <c r="M616"/>
  <c r="L616"/>
  <c r="K616"/>
  <c r="J616"/>
  <c r="I616"/>
  <c r="P613"/>
  <c r="O613"/>
  <c r="N613"/>
  <c r="M613"/>
  <c r="L613"/>
  <c r="K613"/>
  <c r="J613"/>
  <c r="I613"/>
  <c r="P610"/>
  <c r="O610"/>
  <c r="N610"/>
  <c r="M610"/>
  <c r="L610"/>
  <c r="K610"/>
  <c r="J610"/>
  <c r="I610"/>
  <c r="P607"/>
  <c r="O607"/>
  <c r="N607"/>
  <c r="M607"/>
  <c r="L607"/>
  <c r="K607"/>
  <c r="J607"/>
  <c r="I607"/>
  <c r="P604"/>
  <c r="O604"/>
  <c r="N604"/>
  <c r="M604"/>
  <c r="L604"/>
  <c r="K604"/>
  <c r="J604"/>
  <c r="I604"/>
  <c r="P601"/>
  <c r="O601"/>
  <c r="N601"/>
  <c r="M601"/>
  <c r="L601"/>
  <c r="K601"/>
  <c r="J601"/>
  <c r="I601"/>
  <c r="P598"/>
  <c r="O598"/>
  <c r="N598"/>
  <c r="M598"/>
  <c r="L598"/>
  <c r="K598"/>
  <c r="J598"/>
  <c r="I598"/>
  <c r="P595"/>
  <c r="O595"/>
  <c r="N595"/>
  <c r="M595"/>
  <c r="L595"/>
  <c r="K595"/>
  <c r="J595"/>
  <c r="I595"/>
  <c r="P592"/>
  <c r="O592"/>
  <c r="N592"/>
  <c r="M592"/>
  <c r="L592"/>
  <c r="K592"/>
  <c r="J592"/>
  <c r="I592"/>
  <c r="P589"/>
  <c r="O589"/>
  <c r="N589"/>
  <c r="M589"/>
  <c r="L589"/>
  <c r="K589"/>
  <c r="J589"/>
  <c r="I589"/>
  <c r="P586"/>
  <c r="O586"/>
  <c r="N586"/>
  <c r="M586"/>
  <c r="L586"/>
  <c r="K586"/>
  <c r="J586"/>
  <c r="I586"/>
  <c r="P583"/>
  <c r="O583"/>
  <c r="N583"/>
  <c r="M583"/>
  <c r="L583"/>
  <c r="K583"/>
  <c r="J583"/>
  <c r="I583"/>
  <c r="P580"/>
  <c r="O580"/>
  <c r="N580"/>
  <c r="M580"/>
  <c r="L580"/>
  <c r="K580"/>
  <c r="J580"/>
  <c r="I580"/>
  <c r="P577"/>
  <c r="O577"/>
  <c r="N577"/>
  <c r="M577"/>
  <c r="L577"/>
  <c r="K577"/>
  <c r="J577"/>
  <c r="I577"/>
  <c r="P574"/>
  <c r="O574"/>
  <c r="N574"/>
  <c r="M574"/>
  <c r="L574"/>
  <c r="K574"/>
  <c r="J574"/>
  <c r="I574"/>
  <c r="P571"/>
  <c r="O571"/>
  <c r="N571"/>
  <c r="M571"/>
  <c r="L571"/>
  <c r="K571"/>
  <c r="J571"/>
  <c r="I571"/>
  <c r="P568"/>
  <c r="O568"/>
  <c r="N568"/>
  <c r="M568"/>
  <c r="L568"/>
  <c r="K568"/>
  <c r="J568"/>
  <c r="I568"/>
  <c r="P565"/>
  <c r="O565"/>
  <c r="N565"/>
  <c r="M565"/>
  <c r="L565"/>
  <c r="K565"/>
  <c r="J565"/>
  <c r="I565"/>
  <c r="P562"/>
  <c r="O562"/>
  <c r="N562"/>
  <c r="M562"/>
  <c r="L562"/>
  <c r="K562"/>
  <c r="J562"/>
  <c r="I562"/>
  <c r="P559"/>
  <c r="O559"/>
  <c r="N559"/>
  <c r="M559"/>
  <c r="L559"/>
  <c r="K559"/>
  <c r="J559"/>
  <c r="I559"/>
  <c r="P556"/>
  <c r="O556"/>
  <c r="N556"/>
  <c r="M556"/>
  <c r="L556"/>
  <c r="K556"/>
  <c r="J556"/>
  <c r="I556"/>
  <c r="P553"/>
  <c r="O553"/>
  <c r="N553"/>
  <c r="M553"/>
  <c r="L553"/>
  <c r="K553"/>
  <c r="J553"/>
  <c r="I553"/>
  <c r="P550"/>
  <c r="O550"/>
  <c r="N550"/>
  <c r="M550"/>
  <c r="L550"/>
  <c r="K550"/>
  <c r="J550"/>
  <c r="I550"/>
  <c r="P547"/>
  <c r="O547"/>
  <c r="N547"/>
  <c r="M547"/>
  <c r="L547"/>
  <c r="K547"/>
  <c r="J547"/>
  <c r="I547"/>
  <c r="P544"/>
  <c r="O544"/>
  <c r="N544"/>
  <c r="M544"/>
  <c r="L544"/>
  <c r="K544"/>
  <c r="J544"/>
  <c r="I544"/>
  <c r="P541"/>
  <c r="O541"/>
  <c r="N541"/>
  <c r="M541"/>
  <c r="L541"/>
  <c r="K541"/>
  <c r="J541"/>
  <c r="I541"/>
  <c r="P538"/>
  <c r="O538"/>
  <c r="N538"/>
  <c r="M538"/>
  <c r="L538"/>
  <c r="K538"/>
  <c r="J538"/>
  <c r="I538"/>
  <c r="P535"/>
  <c r="O535"/>
  <c r="N535"/>
  <c r="M535"/>
  <c r="L535"/>
  <c r="K535"/>
  <c r="J535"/>
  <c r="I535"/>
  <c r="P532"/>
  <c r="O532"/>
  <c r="N532"/>
  <c r="M532"/>
  <c r="L532"/>
  <c r="K532"/>
  <c r="J532"/>
  <c r="I532"/>
  <c r="P529"/>
  <c r="O529"/>
  <c r="N529"/>
  <c r="M529"/>
  <c r="L529"/>
  <c r="K529"/>
  <c r="J529"/>
  <c r="I529"/>
  <c r="P526"/>
  <c r="O526"/>
  <c r="N526"/>
  <c r="M526"/>
  <c r="L526"/>
  <c r="K526"/>
  <c r="J526"/>
  <c r="I526"/>
  <c r="P523"/>
  <c r="O523"/>
  <c r="N523"/>
  <c r="M523"/>
  <c r="L523"/>
  <c r="K523"/>
  <c r="J523"/>
  <c r="I523"/>
  <c r="P520"/>
  <c r="O520"/>
  <c r="N520"/>
  <c r="M520"/>
  <c r="L520"/>
  <c r="K520"/>
  <c r="J520"/>
  <c r="I520"/>
  <c r="P517"/>
  <c r="O517"/>
  <c r="N517"/>
  <c r="M517"/>
  <c r="L517"/>
  <c r="K517"/>
  <c r="J517"/>
  <c r="I517"/>
  <c r="P514"/>
  <c r="O514"/>
  <c r="N514"/>
  <c r="M514"/>
  <c r="L514"/>
  <c r="K514"/>
  <c r="J514"/>
  <c r="I514"/>
  <c r="P511"/>
  <c r="O511"/>
  <c r="N511"/>
  <c r="M511"/>
  <c r="L511"/>
  <c r="K511"/>
  <c r="J511"/>
  <c r="I511"/>
  <c r="P508"/>
  <c r="O508"/>
  <c r="N508"/>
  <c r="M508"/>
  <c r="L508"/>
  <c r="K508"/>
  <c r="J508"/>
  <c r="I508"/>
  <c r="P505"/>
  <c r="O505"/>
  <c r="N505"/>
  <c r="M505"/>
  <c r="L505"/>
  <c r="K505"/>
  <c r="J505"/>
  <c r="I505"/>
  <c r="P502"/>
  <c r="O502"/>
  <c r="N502"/>
  <c r="M502"/>
  <c r="L502"/>
  <c r="K502"/>
  <c r="J502"/>
  <c r="I502"/>
  <c r="P499"/>
  <c r="O499"/>
  <c r="N499"/>
  <c r="M499"/>
  <c r="L499"/>
  <c r="K499"/>
  <c r="J499"/>
  <c r="I499"/>
  <c r="P496"/>
  <c r="O496"/>
  <c r="N496"/>
  <c r="M496"/>
  <c r="L496"/>
  <c r="K496"/>
  <c r="J496"/>
  <c r="I496"/>
  <c r="P493"/>
  <c r="O493"/>
  <c r="N493"/>
  <c r="M493"/>
  <c r="L493"/>
  <c r="K493"/>
  <c r="J493"/>
  <c r="I493"/>
  <c r="P490"/>
  <c r="O490"/>
  <c r="N490"/>
  <c r="M490"/>
  <c r="L490"/>
  <c r="K490"/>
  <c r="J490"/>
  <c r="I490"/>
  <c r="P487"/>
  <c r="O487"/>
  <c r="N487"/>
  <c r="M487"/>
  <c r="L487"/>
  <c r="K487"/>
  <c r="J487"/>
  <c r="I487"/>
  <c r="P484"/>
  <c r="O484"/>
  <c r="N484"/>
  <c r="M484"/>
  <c r="L484"/>
  <c r="K484"/>
  <c r="J484"/>
  <c r="I484"/>
  <c r="P481"/>
  <c r="O481"/>
  <c r="N481"/>
  <c r="M481"/>
  <c r="L481"/>
  <c r="K481"/>
  <c r="J481"/>
  <c r="I481"/>
  <c r="P478"/>
  <c r="O478"/>
  <c r="N478"/>
  <c r="M478"/>
  <c r="L478"/>
  <c r="K478"/>
  <c r="J478"/>
  <c r="I478"/>
  <c r="P475"/>
  <c r="O475"/>
  <c r="N475"/>
  <c r="M475"/>
  <c r="L475"/>
  <c r="K475"/>
  <c r="J475"/>
  <c r="I475"/>
  <c r="P472"/>
  <c r="O472"/>
  <c r="N472"/>
  <c r="M472"/>
  <c r="L472"/>
  <c r="K472"/>
  <c r="J472"/>
  <c r="I472"/>
  <c r="P469"/>
  <c r="O469"/>
  <c r="N469"/>
  <c r="M469"/>
  <c r="L469"/>
  <c r="K469"/>
  <c r="J469"/>
  <c r="I469"/>
  <c r="P466"/>
  <c r="O466"/>
  <c r="N466"/>
  <c r="M466"/>
  <c r="L466"/>
  <c r="K466"/>
  <c r="J466"/>
  <c r="I466"/>
  <c r="P463"/>
  <c r="O463"/>
  <c r="N463"/>
  <c r="M463"/>
  <c r="L463"/>
  <c r="K463"/>
  <c r="J463"/>
  <c r="I463"/>
  <c r="P460"/>
  <c r="O460"/>
  <c r="N460"/>
  <c r="M460"/>
  <c r="L460"/>
  <c r="K460"/>
  <c r="J460"/>
  <c r="I460"/>
  <c r="P457"/>
  <c r="O457"/>
  <c r="N457"/>
  <c r="M457"/>
  <c r="L457"/>
  <c r="K457"/>
  <c r="J457"/>
  <c r="I457"/>
  <c r="P454"/>
  <c r="O454"/>
  <c r="N454"/>
  <c r="M454"/>
  <c r="L454"/>
  <c r="K454"/>
  <c r="J454"/>
  <c r="I454"/>
  <c r="P451"/>
  <c r="O451"/>
  <c r="N451"/>
  <c r="M451"/>
  <c r="L451"/>
  <c r="K451"/>
  <c r="J451"/>
  <c r="I451"/>
  <c r="P448"/>
  <c r="O448"/>
  <c r="N448"/>
  <c r="M448"/>
  <c r="L448"/>
  <c r="K448"/>
  <c r="J448"/>
  <c r="I448"/>
  <c r="P445"/>
  <c r="O445"/>
  <c r="N445"/>
  <c r="M445"/>
  <c r="L445"/>
  <c r="K445"/>
  <c r="J445"/>
  <c r="I445"/>
  <c r="P442"/>
  <c r="O442"/>
  <c r="N442"/>
  <c r="M442"/>
  <c r="L442"/>
  <c r="K442"/>
  <c r="J442"/>
  <c r="I442"/>
  <c r="P439"/>
  <c r="O439"/>
  <c r="N439"/>
  <c r="M439"/>
  <c r="L439"/>
  <c r="K439"/>
  <c r="J439"/>
  <c r="I439"/>
  <c r="P436"/>
  <c r="O436"/>
  <c r="N436"/>
  <c r="M436"/>
  <c r="L436"/>
  <c r="K436"/>
  <c r="J436"/>
  <c r="I436"/>
  <c r="P433"/>
  <c r="O433"/>
  <c r="N433"/>
  <c r="M433"/>
  <c r="L433"/>
  <c r="K433"/>
  <c r="J433"/>
  <c r="I433"/>
  <c r="P430"/>
  <c r="O430"/>
  <c r="N430"/>
  <c r="M430"/>
  <c r="L430"/>
  <c r="K430"/>
  <c r="J430"/>
  <c r="I430"/>
  <c r="P427"/>
  <c r="O427"/>
  <c r="N427"/>
  <c r="M427"/>
  <c r="L427"/>
  <c r="K427"/>
  <c r="J427"/>
  <c r="I427"/>
  <c r="P424"/>
  <c r="O424"/>
  <c r="N424"/>
  <c r="M424"/>
  <c r="L424"/>
  <c r="K424"/>
  <c r="J424"/>
  <c r="I424"/>
  <c r="P421"/>
  <c r="O421"/>
  <c r="N421"/>
  <c r="M421"/>
  <c r="L421"/>
  <c r="K421"/>
  <c r="J421"/>
  <c r="I421"/>
  <c r="P418"/>
  <c r="O418"/>
  <c r="N418"/>
  <c r="M418"/>
  <c r="L418"/>
  <c r="K418"/>
  <c r="J418"/>
  <c r="I418"/>
  <c r="P415"/>
  <c r="O415"/>
  <c r="N415"/>
  <c r="M415"/>
  <c r="L415"/>
  <c r="K415"/>
  <c r="J415"/>
  <c r="I415"/>
  <c r="P412"/>
  <c r="O412"/>
  <c r="N412"/>
  <c r="M412"/>
  <c r="L412"/>
  <c r="K412"/>
  <c r="J412"/>
  <c r="I412"/>
  <c r="P409"/>
  <c r="O409"/>
  <c r="N409"/>
  <c r="M409"/>
  <c r="L409"/>
  <c r="K409"/>
  <c r="J409"/>
  <c r="I409"/>
  <c r="P406"/>
  <c r="O406"/>
  <c r="N406"/>
  <c r="M406"/>
  <c r="L406"/>
  <c r="K406"/>
  <c r="J406"/>
  <c r="I406"/>
  <c r="P403"/>
  <c r="O403"/>
  <c r="N403"/>
  <c r="M403"/>
  <c r="L403"/>
  <c r="K403"/>
  <c r="J403"/>
  <c r="I403"/>
  <c r="P400"/>
  <c r="O400"/>
  <c r="N400"/>
  <c r="M400"/>
  <c r="L400"/>
  <c r="K400"/>
  <c r="J400"/>
  <c r="I400"/>
  <c r="P397"/>
  <c r="O397"/>
  <c r="N397"/>
  <c r="M397"/>
  <c r="L397"/>
  <c r="K397"/>
  <c r="J397"/>
  <c r="I397"/>
  <c r="P394"/>
  <c r="O394"/>
  <c r="N394"/>
  <c r="M394"/>
  <c r="L394"/>
  <c r="K394"/>
  <c r="J394"/>
  <c r="I394"/>
  <c r="P391"/>
  <c r="O391"/>
  <c r="N391"/>
  <c r="M391"/>
  <c r="L391"/>
  <c r="K391"/>
  <c r="J391"/>
  <c r="I391"/>
  <c r="P388"/>
  <c r="O388"/>
  <c r="N388"/>
  <c r="M388"/>
  <c r="L388"/>
  <c r="K388"/>
  <c r="J388"/>
  <c r="I388"/>
  <c r="P385"/>
  <c r="O385"/>
  <c r="N385"/>
  <c r="M385"/>
  <c r="L385"/>
  <c r="K385"/>
  <c r="J385"/>
  <c r="I385"/>
  <c r="P382"/>
  <c r="O382"/>
  <c r="N382"/>
  <c r="M382"/>
  <c r="L382"/>
  <c r="K382"/>
  <c r="J382"/>
  <c r="I382"/>
  <c r="P379"/>
  <c r="O379"/>
  <c r="N379"/>
  <c r="M379"/>
  <c r="L379"/>
  <c r="K379"/>
  <c r="J379"/>
  <c r="I379"/>
  <c r="I846" l="1"/>
  <c r="I241"/>
  <c r="J238"/>
  <c r="K238"/>
  <c r="L238"/>
  <c r="M238"/>
  <c r="N238"/>
  <c r="O238"/>
  <c r="P238"/>
  <c r="I238"/>
  <c r="J235"/>
  <c r="K235"/>
  <c r="L235"/>
  <c r="M235"/>
  <c r="N235"/>
  <c r="O235"/>
  <c r="P235"/>
  <c r="I235"/>
  <c r="K247"/>
  <c r="L247"/>
  <c r="M247"/>
  <c r="N247"/>
  <c r="O247"/>
  <c r="P247"/>
  <c r="J229"/>
  <c r="K229"/>
  <c r="L229"/>
  <c r="M229"/>
  <c r="N229"/>
  <c r="O229"/>
  <c r="P229"/>
  <c r="I229"/>
  <c r="J113" l="1"/>
  <c r="K113"/>
  <c r="L113"/>
  <c r="M113"/>
  <c r="N113"/>
  <c r="O113"/>
  <c r="P113"/>
  <c r="I113"/>
  <c r="I112" l="1"/>
  <c r="I110"/>
  <c r="P110"/>
  <c r="P112"/>
  <c r="O112"/>
  <c r="O110"/>
  <c r="N110"/>
  <c r="N112"/>
  <c r="L112"/>
  <c r="L110"/>
  <c r="M110"/>
  <c r="M112"/>
  <c r="K112"/>
  <c r="K110"/>
  <c r="J112"/>
  <c r="J110"/>
  <c r="J124"/>
  <c r="K124"/>
  <c r="L124"/>
  <c r="M124"/>
  <c r="N124"/>
  <c r="O124"/>
  <c r="P124"/>
  <c r="I124"/>
  <c r="J160"/>
  <c r="K160"/>
  <c r="L160"/>
  <c r="M160"/>
  <c r="N160"/>
  <c r="O160"/>
  <c r="P160"/>
  <c r="I160"/>
  <c r="J178"/>
  <c r="K178"/>
  <c r="L178"/>
  <c r="M178"/>
  <c r="N178"/>
  <c r="O178"/>
  <c r="P178"/>
  <c r="I178"/>
  <c r="J127"/>
  <c r="J122" s="1"/>
  <c r="K127"/>
  <c r="K122" s="1"/>
  <c r="L127"/>
  <c r="L122" s="1"/>
  <c r="M127"/>
  <c r="M122" s="1"/>
  <c r="N127"/>
  <c r="N122" s="1"/>
  <c r="O127"/>
  <c r="O122" s="1"/>
  <c r="P127"/>
  <c r="P122" s="1"/>
  <c r="I127"/>
  <c r="I122" s="1"/>
  <c r="J171"/>
  <c r="K171"/>
  <c r="L171"/>
  <c r="M171"/>
  <c r="N171"/>
  <c r="O171"/>
  <c r="P171"/>
  <c r="I171"/>
  <c r="J164"/>
  <c r="K164"/>
  <c r="L164"/>
  <c r="M164"/>
  <c r="N164"/>
  <c r="O164"/>
  <c r="P164"/>
  <c r="I164"/>
  <c r="J153"/>
  <c r="K153"/>
  <c r="L153"/>
  <c r="I153"/>
  <c r="P214"/>
  <c r="P211" s="1"/>
  <c r="O214"/>
  <c r="O211" s="1"/>
  <c r="N214"/>
  <c r="N211" s="1"/>
  <c r="M214"/>
  <c r="M211" s="1"/>
  <c r="L214"/>
  <c r="L211" s="1"/>
  <c r="K214"/>
  <c r="K211" s="1"/>
  <c r="J214"/>
  <c r="J211" s="1"/>
  <c r="I214"/>
  <c r="I211" s="1"/>
  <c r="P205"/>
  <c r="O205"/>
  <c r="N205"/>
  <c r="M205"/>
  <c r="L205"/>
  <c r="K205"/>
  <c r="J205"/>
  <c r="I205"/>
  <c r="P199"/>
  <c r="O199"/>
  <c r="N199"/>
  <c r="M199"/>
  <c r="L199"/>
  <c r="K199"/>
  <c r="J199"/>
  <c r="I199"/>
  <c r="P196"/>
  <c r="O196"/>
  <c r="N196"/>
  <c r="M196"/>
  <c r="L196"/>
  <c r="K196"/>
  <c r="J196"/>
  <c r="I196"/>
  <c r="P193"/>
  <c r="O193"/>
  <c r="N193"/>
  <c r="M193"/>
  <c r="L193"/>
  <c r="K193"/>
  <c r="J193"/>
  <c r="I193"/>
  <c r="P190"/>
  <c r="O190"/>
  <c r="N190"/>
  <c r="M190"/>
  <c r="L190"/>
  <c r="K190"/>
  <c r="J190"/>
  <c r="I190"/>
  <c r="P187"/>
  <c r="O187"/>
  <c r="N187"/>
  <c r="M187"/>
  <c r="L187"/>
  <c r="K187"/>
  <c r="J187"/>
  <c r="I187"/>
  <c r="P184"/>
  <c r="O184"/>
  <c r="N184"/>
  <c r="M184"/>
  <c r="L184"/>
  <c r="K184"/>
  <c r="J184"/>
  <c r="I184"/>
  <c r="P168"/>
  <c r="O168"/>
  <c r="N168"/>
  <c r="M168"/>
  <c r="L168"/>
  <c r="K168"/>
  <c r="J168"/>
  <c r="I168"/>
  <c r="P157"/>
  <c r="O157"/>
  <c r="N157"/>
  <c r="M157"/>
  <c r="L157"/>
  <c r="K157"/>
  <c r="J157"/>
  <c r="I157"/>
  <c r="P150"/>
  <c r="O150"/>
  <c r="N150"/>
  <c r="M150"/>
  <c r="L150"/>
  <c r="K150"/>
  <c r="J150"/>
  <c r="I150"/>
  <c r="P147"/>
  <c r="O147"/>
  <c r="N147"/>
  <c r="M147"/>
  <c r="L147"/>
  <c r="K147"/>
  <c r="J147"/>
  <c r="I147"/>
  <c r="P144"/>
  <c r="O144"/>
  <c r="N144"/>
  <c r="M144"/>
  <c r="L144"/>
  <c r="K144"/>
  <c r="J144"/>
  <c r="I144"/>
  <c r="P141"/>
  <c r="O141"/>
  <c r="N141"/>
  <c r="M141"/>
  <c r="L141"/>
  <c r="K141"/>
  <c r="J141"/>
  <c r="I141"/>
  <c r="P138"/>
  <c r="O138"/>
  <c r="N138"/>
  <c r="M138"/>
  <c r="L138"/>
  <c r="K138"/>
  <c r="J138"/>
  <c r="I138"/>
  <c r="P135"/>
  <c r="O135"/>
  <c r="N135"/>
  <c r="M135"/>
  <c r="L135"/>
  <c r="K135"/>
  <c r="J135"/>
  <c r="I135"/>
  <c r="P132"/>
  <c r="O132"/>
  <c r="N132"/>
  <c r="M132"/>
  <c r="L132"/>
  <c r="K132"/>
  <c r="J132"/>
  <c r="I132"/>
  <c r="J129"/>
  <c r="K129"/>
  <c r="L129"/>
  <c r="M129"/>
  <c r="N129"/>
  <c r="O129"/>
  <c r="P129"/>
  <c r="I129"/>
  <c r="P202" l="1"/>
  <c r="L183"/>
  <c r="L181" s="1"/>
  <c r="I128"/>
  <c r="I125" s="1"/>
  <c r="N183"/>
  <c r="N181" s="1"/>
  <c r="O183"/>
  <c r="O181" s="1"/>
  <c r="K202"/>
  <c r="K128"/>
  <c r="K125" s="1"/>
  <c r="J128"/>
  <c r="I183"/>
  <c r="I181" s="1"/>
  <c r="J183"/>
  <c r="J181" s="1"/>
  <c r="M183"/>
  <c r="M181" s="1"/>
  <c r="K183"/>
  <c r="K181" s="1"/>
  <c r="P183"/>
  <c r="P181" s="1"/>
  <c r="I202"/>
  <c r="L128"/>
  <c r="O202"/>
  <c r="N202"/>
  <c r="M202"/>
  <c r="L202"/>
  <c r="J202"/>
  <c r="P128"/>
  <c r="N153"/>
  <c r="M153"/>
  <c r="J89"/>
  <c r="K89"/>
  <c r="L89"/>
  <c r="M89"/>
  <c r="N89"/>
  <c r="O89"/>
  <c r="P89"/>
  <c r="I89"/>
  <c r="J26"/>
  <c r="O26"/>
  <c r="P26"/>
  <c r="I26"/>
  <c r="P50"/>
  <c r="O50"/>
  <c r="N50"/>
  <c r="M50"/>
  <c r="L50"/>
  <c r="K50"/>
  <c r="J50"/>
  <c r="I50"/>
  <c r="P47"/>
  <c r="O47"/>
  <c r="N47"/>
  <c r="M47"/>
  <c r="L47"/>
  <c r="K47"/>
  <c r="J47"/>
  <c r="I47"/>
  <c r="P44"/>
  <c r="O44"/>
  <c r="N44"/>
  <c r="M44"/>
  <c r="L44"/>
  <c r="K44"/>
  <c r="J44"/>
  <c r="I44"/>
  <c r="P41"/>
  <c r="O41"/>
  <c r="N41"/>
  <c r="M41"/>
  <c r="L41"/>
  <c r="L28" s="1"/>
  <c r="L26" s="1"/>
  <c r="K41"/>
  <c r="J41"/>
  <c r="I41"/>
  <c r="P38"/>
  <c r="O38"/>
  <c r="N38"/>
  <c r="M38"/>
  <c r="L38"/>
  <c r="K38"/>
  <c r="J38"/>
  <c r="I38"/>
  <c r="P35"/>
  <c r="O35"/>
  <c r="M35"/>
  <c r="J35"/>
  <c r="I35"/>
  <c r="I32"/>
  <c r="P32"/>
  <c r="O32"/>
  <c r="N32"/>
  <c r="M32"/>
  <c r="L32"/>
  <c r="K32"/>
  <c r="J32"/>
  <c r="J29"/>
  <c r="K29"/>
  <c r="L29"/>
  <c r="M29"/>
  <c r="N29"/>
  <c r="O29"/>
  <c r="P29"/>
  <c r="I29"/>
  <c r="M28" l="1"/>
  <c r="M26" s="1"/>
  <c r="L35"/>
  <c r="N28"/>
  <c r="N26" s="1"/>
  <c r="K28"/>
  <c r="K26" s="1"/>
  <c r="N35"/>
  <c r="K35"/>
  <c r="K123"/>
  <c r="P123"/>
  <c r="L123"/>
  <c r="O128"/>
  <c r="O123" s="1"/>
  <c r="I123"/>
  <c r="J123"/>
  <c r="J125"/>
  <c r="N128"/>
  <c r="M128"/>
  <c r="M123" s="1"/>
  <c r="L125"/>
  <c r="P125"/>
  <c r="L77"/>
  <c r="J77"/>
  <c r="N77"/>
  <c r="M77"/>
  <c r="O77"/>
  <c r="K77"/>
  <c r="I77"/>
  <c r="P77"/>
  <c r="J16"/>
  <c r="J14" s="1"/>
  <c r="K16"/>
  <c r="K14" s="1"/>
  <c r="L16"/>
  <c r="L14" s="1"/>
  <c r="M16"/>
  <c r="M14" s="1"/>
  <c r="N16"/>
  <c r="N14" s="1"/>
  <c r="O16"/>
  <c r="O14" s="1"/>
  <c r="P16"/>
  <c r="P14" s="1"/>
  <c r="I16"/>
  <c r="I14" s="1"/>
  <c r="J17"/>
  <c r="K17"/>
  <c r="L17"/>
  <c r="M17"/>
  <c r="N17"/>
  <c r="O17"/>
  <c r="P17"/>
  <c r="I17"/>
  <c r="J20"/>
  <c r="K20"/>
  <c r="L20"/>
  <c r="M20"/>
  <c r="N20"/>
  <c r="O20"/>
  <c r="P20"/>
  <c r="I20"/>
  <c r="J23"/>
  <c r="K23"/>
  <c r="L23"/>
  <c r="M23"/>
  <c r="N23"/>
  <c r="O23"/>
  <c r="P23"/>
  <c r="I23"/>
  <c r="O120" l="1"/>
  <c r="O1021"/>
  <c r="I120"/>
  <c r="I1021"/>
  <c r="L120"/>
  <c r="M120"/>
  <c r="K120"/>
  <c r="J120"/>
  <c r="P120"/>
  <c r="O125"/>
  <c r="N123"/>
  <c r="N125"/>
  <c r="M125"/>
  <c r="K13"/>
  <c r="K1019" s="1"/>
  <c r="I13"/>
  <c r="I1019" s="1"/>
  <c r="O13"/>
  <c r="O1019" s="1"/>
  <c r="L13"/>
  <c r="L1019" s="1"/>
  <c r="M13"/>
  <c r="M1019" s="1"/>
  <c r="J13"/>
  <c r="J1019" s="1"/>
  <c r="P13"/>
  <c r="P1019" s="1"/>
  <c r="N13"/>
  <c r="N1019" s="1"/>
  <c r="K353"/>
  <c r="L353"/>
  <c r="M353"/>
  <c r="N353"/>
  <c r="O353"/>
  <c r="P353"/>
  <c r="K330"/>
  <c r="L330"/>
  <c r="M330"/>
  <c r="N330"/>
  <c r="O330"/>
  <c r="P330"/>
  <c r="P336"/>
  <c r="O336"/>
  <c r="N336"/>
  <c r="M336"/>
  <c r="L336"/>
  <c r="K336"/>
  <c r="P342"/>
  <c r="O342"/>
  <c r="N342"/>
  <c r="M342"/>
  <c r="L342"/>
  <c r="K342"/>
  <c r="P339"/>
  <c r="O339"/>
  <c r="N339"/>
  <c r="M339"/>
  <c r="L339"/>
  <c r="K339"/>
  <c r="K333"/>
  <c r="L333"/>
  <c r="M333"/>
  <c r="N333"/>
  <c r="O333"/>
  <c r="P333"/>
  <c r="K257"/>
  <c r="L257"/>
  <c r="M257"/>
  <c r="O257"/>
  <c r="P257"/>
  <c r="L281"/>
  <c r="M281"/>
  <c r="N281"/>
  <c r="O281"/>
  <c r="P281"/>
  <c r="P294"/>
  <c r="O294"/>
  <c r="N294"/>
  <c r="M294"/>
  <c r="L294"/>
  <c r="K294"/>
  <c r="O288"/>
  <c r="L288"/>
  <c r="P288"/>
  <c r="N288"/>
  <c r="M288"/>
  <c r="K288"/>
  <c r="P275"/>
  <c r="O275"/>
  <c r="N275"/>
  <c r="M275"/>
  <c r="L275"/>
  <c r="K275"/>
  <c r="P272"/>
  <c r="O272"/>
  <c r="N272"/>
  <c r="M272"/>
  <c r="L272"/>
  <c r="K272"/>
  <c r="P269"/>
  <c r="O269"/>
  <c r="N269"/>
  <c r="M269"/>
  <c r="L269"/>
  <c r="K269"/>
  <c r="P291"/>
  <c r="O291"/>
  <c r="N291"/>
  <c r="M291"/>
  <c r="L291"/>
  <c r="K291"/>
  <c r="K297"/>
  <c r="M297"/>
  <c r="N297"/>
  <c r="O297"/>
  <c r="P297"/>
  <c r="L266"/>
  <c r="M266"/>
  <c r="N266"/>
  <c r="O266"/>
  <c r="P266"/>
  <c r="K266"/>
  <c r="L263"/>
  <c r="M263"/>
  <c r="N263"/>
  <c r="O263"/>
  <c r="P263"/>
  <c r="K263"/>
  <c r="L260"/>
  <c r="M260"/>
  <c r="N260"/>
  <c r="O260"/>
  <c r="P260"/>
  <c r="K260"/>
  <c r="K982"/>
  <c r="L982"/>
  <c r="M982"/>
  <c r="N982"/>
  <c r="O982"/>
  <c r="P982"/>
  <c r="K985"/>
  <c r="L985"/>
  <c r="M985"/>
  <c r="N985"/>
  <c r="O985"/>
  <c r="P985"/>
  <c r="K1000"/>
  <c r="L1000"/>
  <c r="M1000"/>
  <c r="N1000"/>
  <c r="O1000"/>
  <c r="P1000"/>
  <c r="K1014"/>
  <c r="L1014"/>
  <c r="M1014"/>
  <c r="N1014"/>
  <c r="O1014"/>
  <c r="P1014"/>
  <c r="L996"/>
  <c r="M996"/>
  <c r="N996"/>
  <c r="O996"/>
  <c r="P996"/>
  <c r="J970"/>
  <c r="J969" s="1"/>
  <c r="K970"/>
  <c r="K969" s="1"/>
  <c r="L970"/>
  <c r="L969" s="1"/>
  <c r="M970"/>
  <c r="M969" s="1"/>
  <c r="N970"/>
  <c r="N969" s="1"/>
  <c r="O970"/>
  <c r="O969" s="1"/>
  <c r="O967" s="1"/>
  <c r="P970"/>
  <c r="P969" s="1"/>
  <c r="I970"/>
  <c r="I969" s="1"/>
  <c r="I955" s="1"/>
  <c r="I1022" s="1"/>
  <c r="J959"/>
  <c r="J958" s="1"/>
  <c r="J956" s="1"/>
  <c r="K959"/>
  <c r="K958" s="1"/>
  <c r="K956" s="1"/>
  <c r="L959"/>
  <c r="L958" s="1"/>
  <c r="L956" s="1"/>
  <c r="M959"/>
  <c r="M958" s="1"/>
  <c r="M956" s="1"/>
  <c r="N959"/>
  <c r="N958" s="1"/>
  <c r="N956" s="1"/>
  <c r="O959"/>
  <c r="O958" s="1"/>
  <c r="O956" s="1"/>
  <c r="P959"/>
  <c r="P958" s="1"/>
  <c r="P956" s="1"/>
  <c r="I959"/>
  <c r="I958" s="1"/>
  <c r="J939"/>
  <c r="K939"/>
  <c r="L939"/>
  <c r="M939"/>
  <c r="M938" s="1"/>
  <c r="M908" s="1"/>
  <c r="N939"/>
  <c r="O939"/>
  <c r="P939"/>
  <c r="J909"/>
  <c r="K909"/>
  <c r="L909"/>
  <c r="M909"/>
  <c r="N909"/>
  <c r="O909"/>
  <c r="P909"/>
  <c r="I909"/>
  <c r="J912"/>
  <c r="K912"/>
  <c r="L912"/>
  <c r="M912"/>
  <c r="N912"/>
  <c r="O912"/>
  <c r="P912"/>
  <c r="I912"/>
  <c r="J915"/>
  <c r="L915"/>
  <c r="M915"/>
  <c r="N915"/>
  <c r="O915"/>
  <c r="P915"/>
  <c r="I915"/>
  <c r="J918"/>
  <c r="K918"/>
  <c r="L918"/>
  <c r="M918"/>
  <c r="N918"/>
  <c r="P918"/>
  <c r="I918"/>
  <c r="J921"/>
  <c r="K921"/>
  <c r="L921"/>
  <c r="M921"/>
  <c r="N921"/>
  <c r="O921"/>
  <c r="P921"/>
  <c r="I921"/>
  <c r="J924"/>
  <c r="K924"/>
  <c r="L924"/>
  <c r="M924"/>
  <c r="N924"/>
  <c r="O924"/>
  <c r="P924"/>
  <c r="I924"/>
  <c r="J849"/>
  <c r="J1021" s="1"/>
  <c r="K849"/>
  <c r="K1021" s="1"/>
  <c r="L849"/>
  <c r="L1021" s="1"/>
  <c r="M849"/>
  <c r="M1021" s="1"/>
  <c r="N849"/>
  <c r="O849"/>
  <c r="P849"/>
  <c r="P1021" s="1"/>
  <c r="J885"/>
  <c r="K885"/>
  <c r="L885"/>
  <c r="M885"/>
  <c r="N885"/>
  <c r="O885"/>
  <c r="P885"/>
  <c r="I885"/>
  <c r="J882"/>
  <c r="K882"/>
  <c r="L882"/>
  <c r="M882"/>
  <c r="N882"/>
  <c r="O882"/>
  <c r="P882"/>
  <c r="I882"/>
  <c r="I879"/>
  <c r="J879"/>
  <c r="K879"/>
  <c r="L879"/>
  <c r="M879"/>
  <c r="N879"/>
  <c r="O879"/>
  <c r="P879"/>
  <c r="J876"/>
  <c r="K876"/>
  <c r="L876"/>
  <c r="M876"/>
  <c r="N876"/>
  <c r="O876"/>
  <c r="P876"/>
  <c r="I876"/>
  <c r="J873"/>
  <c r="K873"/>
  <c r="L873"/>
  <c r="M873"/>
  <c r="N873"/>
  <c r="O873"/>
  <c r="P873"/>
  <c r="I873"/>
  <c r="J870"/>
  <c r="K870"/>
  <c r="L870"/>
  <c r="M870"/>
  <c r="N870"/>
  <c r="O870"/>
  <c r="P870"/>
  <c r="I870"/>
  <c r="J867"/>
  <c r="K867"/>
  <c r="L867"/>
  <c r="M867"/>
  <c r="N867"/>
  <c r="O867"/>
  <c r="P867"/>
  <c r="I867"/>
  <c r="J863"/>
  <c r="K863"/>
  <c r="L863"/>
  <c r="M863"/>
  <c r="N863"/>
  <c r="O863"/>
  <c r="P863"/>
  <c r="I863"/>
  <c r="J860"/>
  <c r="K860"/>
  <c r="L860"/>
  <c r="M860"/>
  <c r="N860"/>
  <c r="O860"/>
  <c r="P860"/>
  <c r="I860"/>
  <c r="J857"/>
  <c r="K857"/>
  <c r="L857"/>
  <c r="M857"/>
  <c r="N857"/>
  <c r="O857"/>
  <c r="P857"/>
  <c r="I857"/>
  <c r="J854"/>
  <c r="K854"/>
  <c r="L854"/>
  <c r="M854"/>
  <c r="N854"/>
  <c r="O854"/>
  <c r="P854"/>
  <c r="I854"/>
  <c r="J812"/>
  <c r="K812"/>
  <c r="L812"/>
  <c r="M812"/>
  <c r="N812"/>
  <c r="O812"/>
  <c r="P812"/>
  <c r="I812"/>
  <c r="J820"/>
  <c r="K820"/>
  <c r="L820"/>
  <c r="M820"/>
  <c r="N820"/>
  <c r="O820"/>
  <c r="P820"/>
  <c r="I820"/>
  <c r="J815"/>
  <c r="K815"/>
  <c r="L815"/>
  <c r="M815"/>
  <c r="N815"/>
  <c r="O815"/>
  <c r="P815"/>
  <c r="I815"/>
  <c r="I731"/>
  <c r="J731"/>
  <c r="K731"/>
  <c r="L731"/>
  <c r="N731"/>
  <c r="O731"/>
  <c r="P731"/>
  <c r="M731"/>
  <c r="P779"/>
  <c r="O779"/>
  <c r="N779"/>
  <c r="M779"/>
  <c r="L779"/>
  <c r="K779"/>
  <c r="J779"/>
  <c r="I779"/>
  <c r="P776"/>
  <c r="O776"/>
  <c r="N776"/>
  <c r="M776"/>
  <c r="L776"/>
  <c r="K776"/>
  <c r="J776"/>
  <c r="I776"/>
  <c r="P773"/>
  <c r="O773"/>
  <c r="N773"/>
  <c r="M773"/>
  <c r="L773"/>
  <c r="K773"/>
  <c r="J773"/>
  <c r="I773"/>
  <c r="P767"/>
  <c r="O767"/>
  <c r="N767"/>
  <c r="M767"/>
  <c r="L767"/>
  <c r="K767"/>
  <c r="J767"/>
  <c r="I767"/>
  <c r="P764"/>
  <c r="O764"/>
  <c r="N764"/>
  <c r="M764"/>
  <c r="L764"/>
  <c r="K764"/>
  <c r="J764"/>
  <c r="I764"/>
  <c r="P761"/>
  <c r="O761"/>
  <c r="N761"/>
  <c r="M761"/>
  <c r="L761"/>
  <c r="K761"/>
  <c r="J761"/>
  <c r="I761"/>
  <c r="P758"/>
  <c r="O758"/>
  <c r="N758"/>
  <c r="M758"/>
  <c r="L758"/>
  <c r="K758"/>
  <c r="J758"/>
  <c r="I758"/>
  <c r="P755"/>
  <c r="O755"/>
  <c r="N755"/>
  <c r="M755"/>
  <c r="L755"/>
  <c r="K755"/>
  <c r="J755"/>
  <c r="I755"/>
  <c r="P752"/>
  <c r="O752"/>
  <c r="N752"/>
  <c r="M752"/>
  <c r="L752"/>
  <c r="K752"/>
  <c r="J752"/>
  <c r="I752"/>
  <c r="P749"/>
  <c r="O749"/>
  <c r="N749"/>
  <c r="M749"/>
  <c r="L749"/>
  <c r="K749"/>
  <c r="J749"/>
  <c r="I749"/>
  <c r="P746"/>
  <c r="O746"/>
  <c r="N746"/>
  <c r="M746"/>
  <c r="L746"/>
  <c r="K746"/>
  <c r="J746"/>
  <c r="I746"/>
  <c r="P743"/>
  <c r="O743"/>
  <c r="N743"/>
  <c r="M743"/>
  <c r="L743"/>
  <c r="K743"/>
  <c r="J743"/>
  <c r="I743"/>
  <c r="P740"/>
  <c r="O740"/>
  <c r="N740"/>
  <c r="M740"/>
  <c r="L740"/>
  <c r="K740"/>
  <c r="J740"/>
  <c r="I740"/>
  <c r="P737"/>
  <c r="O737"/>
  <c r="N737"/>
  <c r="M737"/>
  <c r="L737"/>
  <c r="K737"/>
  <c r="J737"/>
  <c r="I737"/>
  <c r="J734"/>
  <c r="K734"/>
  <c r="L734"/>
  <c r="M734"/>
  <c r="N734"/>
  <c r="O734"/>
  <c r="P734"/>
  <c r="I734"/>
  <c r="N120" l="1"/>
  <c r="N1021"/>
  <c r="K981"/>
  <c r="K979" s="1"/>
  <c r="I956"/>
  <c r="I954"/>
  <c r="P938"/>
  <c r="P908" s="1"/>
  <c r="O938"/>
  <c r="O908" s="1"/>
  <c r="N938"/>
  <c r="N908" s="1"/>
  <c r="L938"/>
  <c r="L908" s="1"/>
  <c r="K938"/>
  <c r="K908" s="1"/>
  <c r="J938"/>
  <c r="J908" s="1"/>
  <c r="P846"/>
  <c r="N11"/>
  <c r="P11"/>
  <c r="J11"/>
  <c r="M11"/>
  <c r="L11"/>
  <c r="O11"/>
  <c r="I11"/>
  <c r="K11"/>
  <c r="K846"/>
  <c r="N257"/>
  <c r="L995"/>
  <c r="L993" s="1"/>
  <c r="O995"/>
  <c r="O993" s="1"/>
  <c r="M995"/>
  <c r="M993" s="1"/>
  <c r="N1005"/>
  <c r="N1003" s="1"/>
  <c r="K995"/>
  <c r="K993" s="1"/>
  <c r="J846"/>
  <c r="P1005"/>
  <c r="P1003" s="1"/>
  <c r="K1005"/>
  <c r="K1003" s="1"/>
  <c r="J981"/>
  <c r="J979" s="1"/>
  <c r="N981"/>
  <c r="N979" s="1"/>
  <c r="N995"/>
  <c r="N993" s="1"/>
  <c r="M981"/>
  <c r="M979" s="1"/>
  <c r="I981"/>
  <c r="O1005"/>
  <c r="O1003" s="1"/>
  <c r="M1005"/>
  <c r="M1003" s="1"/>
  <c r="L981"/>
  <c r="L979" s="1"/>
  <c r="P981"/>
  <c r="P979" s="1"/>
  <c r="P995"/>
  <c r="P993" s="1"/>
  <c r="L1005"/>
  <c r="L1003" s="1"/>
  <c r="O981"/>
  <c r="O952"/>
  <c r="J967"/>
  <c r="J952" s="1"/>
  <c r="J955"/>
  <c r="J1022" s="1"/>
  <c r="I967"/>
  <c r="P967"/>
  <c r="P952" s="1"/>
  <c r="P955"/>
  <c r="P1022" s="1"/>
  <c r="K967"/>
  <c r="K952" s="1"/>
  <c r="K955"/>
  <c r="K1022" s="1"/>
  <c r="N967"/>
  <c r="N952" s="1"/>
  <c r="N955"/>
  <c r="N1022" s="1"/>
  <c r="M967"/>
  <c r="M952" s="1"/>
  <c r="M955"/>
  <c r="M1022" s="1"/>
  <c r="L967"/>
  <c r="L952" s="1"/>
  <c r="L955"/>
  <c r="L1022" s="1"/>
  <c r="M954"/>
  <c r="L954"/>
  <c r="O955"/>
  <c r="O1022" s="1"/>
  <c r="K954"/>
  <c r="J954"/>
  <c r="P954"/>
  <c r="O954"/>
  <c r="N954"/>
  <c r="M846"/>
  <c r="I906"/>
  <c r="M936"/>
  <c r="M906" s="1"/>
  <c r="K888"/>
  <c r="P888"/>
  <c r="O888"/>
  <c r="N888"/>
  <c r="M888"/>
  <c r="N846"/>
  <c r="J888"/>
  <c r="L846"/>
  <c r="O846"/>
  <c r="I888"/>
  <c r="L888"/>
  <c r="J722"/>
  <c r="K722"/>
  <c r="L722"/>
  <c r="M722"/>
  <c r="N722"/>
  <c r="O722"/>
  <c r="P722"/>
  <c r="I722"/>
  <c r="J728"/>
  <c r="K728"/>
  <c r="L728"/>
  <c r="M728"/>
  <c r="N728"/>
  <c r="O728"/>
  <c r="P728"/>
  <c r="I728"/>
  <c r="J725"/>
  <c r="K725"/>
  <c r="L725"/>
  <c r="M725"/>
  <c r="N725"/>
  <c r="O725"/>
  <c r="P725"/>
  <c r="I725"/>
  <c r="J691"/>
  <c r="K691"/>
  <c r="L691"/>
  <c r="M691"/>
  <c r="N691"/>
  <c r="O691"/>
  <c r="P691"/>
  <c r="J704"/>
  <c r="K704"/>
  <c r="L704"/>
  <c r="M704"/>
  <c r="N704"/>
  <c r="O704"/>
  <c r="P704"/>
  <c r="I704"/>
  <c r="J701"/>
  <c r="K701"/>
  <c r="L701"/>
  <c r="M701"/>
  <c r="N701"/>
  <c r="O701"/>
  <c r="P701"/>
  <c r="I701"/>
  <c r="J698"/>
  <c r="K698"/>
  <c r="L698"/>
  <c r="M698"/>
  <c r="N698"/>
  <c r="O698"/>
  <c r="P698"/>
  <c r="I698"/>
  <c r="J694"/>
  <c r="K694"/>
  <c r="L694"/>
  <c r="M694"/>
  <c r="N694"/>
  <c r="O694"/>
  <c r="P694"/>
  <c r="J373"/>
  <c r="J372" s="1"/>
  <c r="J370" s="1"/>
  <c r="K373"/>
  <c r="K372" s="1"/>
  <c r="K370" s="1"/>
  <c r="L373"/>
  <c r="L372" s="1"/>
  <c r="L370" s="1"/>
  <c r="M373"/>
  <c r="M372" s="1"/>
  <c r="M370" s="1"/>
  <c r="N373"/>
  <c r="N372" s="1"/>
  <c r="N370" s="1"/>
  <c r="O373"/>
  <c r="O372" s="1"/>
  <c r="O370" s="1"/>
  <c r="P373"/>
  <c r="P372" s="1"/>
  <c r="P370" s="1"/>
  <c r="I376"/>
  <c r="J376"/>
  <c r="K376"/>
  <c r="L376"/>
  <c r="M376"/>
  <c r="N376"/>
  <c r="O376"/>
  <c r="P376"/>
  <c r="I952" l="1"/>
  <c r="J936"/>
  <c r="J906" s="1"/>
  <c r="K936"/>
  <c r="K906" s="1"/>
  <c r="L936"/>
  <c r="L906" s="1"/>
  <c r="N936"/>
  <c r="N906" s="1"/>
  <c r="O936"/>
  <c r="O906" s="1"/>
  <c r="P936"/>
  <c r="P906" s="1"/>
  <c r="K978"/>
  <c r="K976" s="1"/>
  <c r="P978"/>
  <c r="P976" s="1"/>
  <c r="J978"/>
  <c r="J976" s="1"/>
  <c r="N978"/>
  <c r="N976" s="1"/>
  <c r="I978"/>
  <c r="I976" s="1"/>
  <c r="O978"/>
  <c r="O976" s="1"/>
  <c r="O979"/>
  <c r="M978"/>
  <c r="M976" s="1"/>
  <c r="L978"/>
  <c r="L976" s="1"/>
  <c r="I979"/>
  <c r="J244"/>
  <c r="K244"/>
  <c r="L244"/>
  <c r="M244"/>
  <c r="N244"/>
  <c r="O244"/>
  <c r="P244"/>
  <c r="I244"/>
  <c r="J241"/>
  <c r="K241"/>
  <c r="L241"/>
  <c r="M241"/>
  <c r="N241"/>
  <c r="O241"/>
  <c r="P241"/>
  <c r="I250"/>
  <c r="J250"/>
  <c r="K250"/>
  <c r="L250"/>
  <c r="M250"/>
  <c r="N250"/>
  <c r="O250"/>
  <c r="P250"/>
  <c r="J232"/>
  <c r="K232"/>
  <c r="L232"/>
  <c r="M232"/>
  <c r="N232"/>
  <c r="O232"/>
  <c r="P232"/>
  <c r="I232"/>
  <c r="J247"/>
  <c r="I247"/>
  <c r="O228" l="1"/>
  <c r="O226" s="1"/>
  <c r="I228"/>
  <c r="I225" s="1"/>
  <c r="I223" s="1"/>
  <c r="M228"/>
  <c r="M226" s="1"/>
  <c r="P228"/>
  <c r="P225" s="1"/>
  <c r="P223" s="1"/>
  <c r="K228"/>
  <c r="K226" s="1"/>
  <c r="N228"/>
  <c r="N226" s="1"/>
  <c r="J228"/>
  <c r="J226" s="1"/>
  <c r="L228"/>
  <c r="L226" s="1"/>
  <c r="J106"/>
  <c r="K106"/>
  <c r="L106"/>
  <c r="M106"/>
  <c r="N106"/>
  <c r="O106"/>
  <c r="P106"/>
  <c r="I106"/>
  <c r="J107"/>
  <c r="J104" s="1"/>
  <c r="K107"/>
  <c r="K104" s="1"/>
  <c r="L107"/>
  <c r="L104" s="1"/>
  <c r="M107"/>
  <c r="M104" s="1"/>
  <c r="N107"/>
  <c r="N104" s="1"/>
  <c r="O107"/>
  <c r="O104" s="1"/>
  <c r="P107"/>
  <c r="P104" s="1"/>
  <c r="I107"/>
  <c r="I104" s="1"/>
  <c r="M225" l="1"/>
  <c r="M223" s="1"/>
  <c r="I226"/>
  <c r="N225"/>
  <c r="N223" s="1"/>
  <c r="O225"/>
  <c r="O223" s="1"/>
  <c r="L225"/>
  <c r="L223" s="1"/>
  <c r="P226"/>
  <c r="J225"/>
  <c r="J223" s="1"/>
  <c r="K225"/>
  <c r="K223" s="1"/>
  <c r="J103"/>
  <c r="K103"/>
  <c r="K1023" s="1"/>
  <c r="L103"/>
  <c r="M103"/>
  <c r="N103"/>
  <c r="O103"/>
  <c r="O1023" s="1"/>
  <c r="P103"/>
  <c r="P1023" s="1"/>
  <c r="I103"/>
  <c r="I1023" s="1"/>
  <c r="N1023" l="1"/>
  <c r="J1023"/>
  <c r="L1023"/>
  <c r="M1023"/>
  <c r="P101"/>
  <c r="P1017" s="1"/>
  <c r="N101"/>
  <c r="N1017" s="1"/>
  <c r="O101"/>
  <c r="O1017" s="1"/>
  <c r="M101"/>
  <c r="M1017" s="1"/>
  <c r="K101"/>
  <c r="K1017" s="1"/>
  <c r="I101"/>
  <c r="I1017" s="1"/>
  <c r="L101"/>
  <c r="L1017" s="1"/>
  <c r="J101"/>
  <c r="J1017" s="1"/>
</calcChain>
</file>

<file path=xl/sharedStrings.xml><?xml version="1.0" encoding="utf-8"?>
<sst xmlns="http://schemas.openxmlformats.org/spreadsheetml/2006/main" count="3005" uniqueCount="1107">
  <si>
    <t>Приложение № 11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</si>
  <si>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</si>
  <si>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(рублей)</t>
  </si>
  <si>
    <t>№ п/п</t>
  </si>
  <si>
    <t>Статус (муниципальная программа, подпрограмма, мероприятие)</t>
  </si>
  <si>
    <t xml:space="preserve">Наименование муниципальной программы, подпрограммы, мероприятия </t>
  </si>
  <si>
    <t>ГРБС</t>
  </si>
  <si>
    <t>Код бюджетной классификации</t>
  </si>
  <si>
    <t>Расходы по годам</t>
  </si>
  <si>
    <t>Примечание</t>
  </si>
  <si>
    <t>год, предшествующий отчетному году реализации программы</t>
  </si>
  <si>
    <t xml:space="preserve">отчетный год реализации муниципальной программы </t>
  </si>
  <si>
    <t>плановый период</t>
  </si>
  <si>
    <t>РзПр</t>
  </si>
  <si>
    <t>ЦСР</t>
  </si>
  <si>
    <t>ВР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</si>
  <si>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</si>
  <si>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</si>
  <si>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</si>
  <si>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</si>
  <si>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</si>
  <si>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</si>
  <si>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 расходные обязательства</t>
  </si>
  <si>
    <t>в том числе по ГРБС:</t>
  </si>
  <si>
    <t>Подпрограмма 1</t>
  </si>
  <si>
    <t>Основное мероприятие 1</t>
  </si>
  <si>
    <t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и подпрограмм с указанием плановых и фактических значений (с расшифровкой по главным распорядителям средств бюджета округа, подпрограммам, отдельным мероприятиям муниципальной программы Шарыповского муниципального округа, а также по годам реализации муниципальной программы Шарыповского муниципального округа)</t>
  </si>
  <si>
    <t xml:space="preserve">Муниципальная программа 2 </t>
  </si>
  <si>
    <t>"Обеспечение доступным жильем граждан, молодых семей и молодых специалистов в сельской местности"</t>
  </si>
  <si>
    <t>"Развитие сельского хозяйства"</t>
  </si>
  <si>
    <t>Администрация Шарыповского муниципального округа</t>
  </si>
  <si>
    <t>02100S4530</t>
  </si>
  <si>
    <t>"Обеспечение реализации муниципальной программы и прочие мероприятия"</t>
  </si>
  <si>
    <t>Подпрограмма 2</t>
  </si>
  <si>
    <t>408</t>
  </si>
  <si>
    <t>122</t>
  </si>
  <si>
    <t>129</t>
  </si>
  <si>
    <t>244</t>
  </si>
  <si>
    <t>247</t>
  </si>
  <si>
    <t>0405</t>
  </si>
  <si>
    <t>0220075170</t>
  </si>
  <si>
    <t>811</t>
  </si>
  <si>
    <t>Основное мероприятие 1.1</t>
  </si>
  <si>
    <t>Основное мероприятие 1.2</t>
  </si>
  <si>
    <t>Выполнение отдельных переданных государственных полномочий по решению вопросов поддержки сельскохозяйственного производства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</si>
  <si>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</t>
  </si>
  <si>
    <t>2.</t>
  </si>
  <si>
    <t>2.1</t>
  </si>
  <si>
    <t>2.1.1</t>
  </si>
  <si>
    <t>2.2</t>
  </si>
  <si>
    <t>2.2.1</t>
  </si>
  <si>
    <t>4.</t>
  </si>
  <si>
    <t>0412</t>
  </si>
  <si>
    <t>04100S6071</t>
  </si>
  <si>
    <t>04100S6072</t>
  </si>
  <si>
    <t>Основное мероприятие 1.3</t>
  </si>
  <si>
    <t>Основное мероприятие 1.4</t>
  </si>
  <si>
    <t>Субсидии на поддержку субъектов малого и среднего предпринимательства, занимающихся деятельностью в приоритетных отраслях экономики округа, связанных с развитием сельского хозяйства.</t>
  </si>
  <si>
    <t>Основное мероприятие 1.5</t>
  </si>
  <si>
    <t>Основное мероприятие 2.1</t>
  </si>
  <si>
    <t>Ежегодное проведение конкурса «Лучший предприниматель года» и конференции представителей малого и среднего предпринимательства Шарыповского округа</t>
  </si>
  <si>
    <t>0410084030</t>
  </si>
  <si>
    <t>Реализация мер, направленных на формирование положительного образа предпринимателя, популяризации роли предпринимательства</t>
  </si>
  <si>
    <t>Основное мероприятие 2.2</t>
  </si>
  <si>
    <t>0410084040</t>
  </si>
  <si>
    <t>5.</t>
  </si>
  <si>
    <t>4.1</t>
  </si>
  <si>
    <t xml:space="preserve">Муниципальная программа 5 </t>
  </si>
  <si>
    <t>«Развитие туризма»</t>
  </si>
  <si>
    <t>«Улучшение жилищных условий отдельных категорий граждан»</t>
  </si>
  <si>
    <t>«Обеспечение реализации муниципальной программы»</t>
  </si>
  <si>
    <t>Подпрограмма 3</t>
  </si>
  <si>
    <t>Подпрограмма 4</t>
  </si>
  <si>
    <t>Подпрограмма 5</t>
  </si>
  <si>
    <t xml:space="preserve">6. </t>
  </si>
  <si>
    <t>0502</t>
  </si>
  <si>
    <t>0610086570</t>
  </si>
  <si>
    <t>Совершенствование территориальной организации местного самоуправления</t>
  </si>
  <si>
    <t>0610086870</t>
  </si>
  <si>
    <t>0610086880</t>
  </si>
  <si>
    <t>0610086890</t>
  </si>
  <si>
    <t>0610086900</t>
  </si>
  <si>
    <t>0610086910</t>
  </si>
  <si>
    <t>0610086920</t>
  </si>
  <si>
    <t>0610086930</t>
  </si>
  <si>
    <t>0610086940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</si>
  <si>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</si>
  <si>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06100S5710</t>
  </si>
  <si>
    <t>0610086650</t>
  </si>
  <si>
    <t>0610086660</t>
  </si>
  <si>
    <t>0610086670</t>
  </si>
  <si>
    <t>0610086680</t>
  </si>
  <si>
    <t>0610086690</t>
  </si>
  <si>
    <t>0610086700</t>
  </si>
  <si>
    <t>0610086710</t>
  </si>
  <si>
    <t>0610086720</t>
  </si>
  <si>
    <t>0610086580</t>
  </si>
  <si>
    <t>0610086610</t>
  </si>
  <si>
    <t>Отогрев водопровода по ул. Центральная в с. Малое Озеро</t>
  </si>
  <si>
    <t>0610086640</t>
  </si>
  <si>
    <t>0610086770</t>
  </si>
  <si>
    <t>0610086780</t>
  </si>
  <si>
    <t>0610086790</t>
  </si>
  <si>
    <t>0610086800</t>
  </si>
  <si>
    <t>0610086810</t>
  </si>
  <si>
    <t>0610086820</t>
  </si>
  <si>
    <t>0610086830</t>
  </si>
  <si>
    <t>0610086840</t>
  </si>
  <si>
    <t>06100S4610</t>
  </si>
  <si>
    <t>0610086330</t>
  </si>
  <si>
    <t>0610086340</t>
  </si>
  <si>
    <t>0610086350</t>
  </si>
  <si>
    <t>0610086360</t>
  </si>
  <si>
    <t>Текущий ремонт сетей водоснабжения по ул. Калинина в с. Темра</t>
  </si>
  <si>
    <t>0610086370</t>
  </si>
  <si>
    <t>0610086380</t>
  </si>
  <si>
    <t>0610086390</t>
  </si>
  <si>
    <t>0610086400</t>
  </si>
  <si>
    <t>0610086470</t>
  </si>
  <si>
    <t>0610086480</t>
  </si>
  <si>
    <t>0610086490</t>
  </si>
  <si>
    <t>0610086500</t>
  </si>
  <si>
    <t>0610086510</t>
  </si>
  <si>
    <t>0610086520</t>
  </si>
  <si>
    <t>0610086530</t>
  </si>
  <si>
    <t>0610086540</t>
  </si>
  <si>
    <t>0610086550</t>
  </si>
  <si>
    <t>0610086560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</si>
  <si>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</si>
  <si>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</si>
  <si>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</si>
  <si>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</si>
  <si>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</si>
  <si>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</si>
  <si>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</si>
  <si>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</si>
  <si>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</si>
  <si>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</si>
  <si>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</si>
  <si>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</si>
  <si>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</si>
  <si>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</si>
  <si>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</si>
  <si>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</si>
  <si>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</si>
  <si>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</si>
  <si>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</si>
  <si>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</si>
  <si>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</si>
  <si>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</si>
  <si>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</si>
  <si>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</si>
  <si>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</si>
  <si>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</si>
  <si>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</si>
  <si>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</si>
  <si>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</si>
  <si>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</si>
  <si>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</si>
  <si>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6.1.31</t>
  </si>
  <si>
    <t>6.1.32</t>
  </si>
  <si>
    <t>6.1.33</t>
  </si>
  <si>
    <t>6.1.34</t>
  </si>
  <si>
    <t>6.1.35</t>
  </si>
  <si>
    <t>6.1.36</t>
  </si>
  <si>
    <t>6.1.37</t>
  </si>
  <si>
    <t>6.1.38</t>
  </si>
  <si>
    <t>6.1.39</t>
  </si>
  <si>
    <t>6.1.40</t>
  </si>
  <si>
    <t>6.1.41</t>
  </si>
  <si>
    <t>6.1.42</t>
  </si>
  <si>
    <t>6.1.43</t>
  </si>
  <si>
    <t>6.1.44</t>
  </si>
  <si>
    <t>6.1.45</t>
  </si>
  <si>
    <t>6.1.46</t>
  </si>
  <si>
    <t>6.1.47</t>
  </si>
  <si>
    <t>6.1.48</t>
  </si>
  <si>
    <t>6.1.49</t>
  </si>
  <si>
    <t>6.1.50</t>
  </si>
  <si>
    <t>6.1.51</t>
  </si>
  <si>
    <t>6.1.52</t>
  </si>
  <si>
    <t>6.1.53</t>
  </si>
  <si>
    <t>6.1.54</t>
  </si>
  <si>
    <t>6.1.55</t>
  </si>
  <si>
    <t>6.1.56</t>
  </si>
  <si>
    <t>6.1.57</t>
  </si>
  <si>
    <t>6.1.58</t>
  </si>
  <si>
    <t>6.1.59</t>
  </si>
  <si>
    <t>6.2</t>
  </si>
  <si>
    <t xml:space="preserve"> Содержание и ремонт уличного освещения </t>
  </si>
  <si>
    <t>Основное мероприятие 1.6</t>
  </si>
  <si>
    <t>Основное мероприятие 1.7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</si>
  <si>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</si>
  <si>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</si>
  <si>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</si>
  <si>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</si>
  <si>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</si>
  <si>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>Основное мероприятие 1.13</t>
  </si>
  <si>
    <t>Основное мероприятие 1.14</t>
  </si>
  <si>
    <t>Основное мероприятие 1.15</t>
  </si>
  <si>
    <t>Основное мероприятие 1.16</t>
  </si>
  <si>
    <t>Основное мероприятие 1.17</t>
  </si>
  <si>
    <t>Основное мероприятие 1.18</t>
  </si>
  <si>
    <t>Основное мероприятие 1.19</t>
  </si>
  <si>
    <t>Основное мероприятие 1.20</t>
  </si>
  <si>
    <t>Основное мероприятие 1.21</t>
  </si>
  <si>
    <t>Основное мероприятие 1.22</t>
  </si>
  <si>
    <t>Основное мероприятие 1.23</t>
  </si>
  <si>
    <t>Основное мероприятие 1.24</t>
  </si>
  <si>
    <t>Основное мероприятие 1.25</t>
  </si>
  <si>
    <t>Основное мероприятие 1.26</t>
  </si>
  <si>
    <t>Основное мероприятие 1.27</t>
  </si>
  <si>
    <t>Основное мероприятие 1.28</t>
  </si>
  <si>
    <t>Основное мероприятие 1.29</t>
  </si>
  <si>
    <t>Основное мероприятие 1.30</t>
  </si>
  <si>
    <t>Основное мероприятие 1.31</t>
  </si>
  <si>
    <t>Основное мероприятие 1.32</t>
  </si>
  <si>
    <t>Основное мероприятие 1.33</t>
  </si>
  <si>
    <t>Основное мероприятие 1.34</t>
  </si>
  <si>
    <t>Основное мероприятие 1.35</t>
  </si>
  <si>
    <t>Основное мероприятие 1.36</t>
  </si>
  <si>
    <t>Основное мероприятие 1.37</t>
  </si>
  <si>
    <t>Основное мероприятие 1.38</t>
  </si>
  <si>
    <t>Основное мероприятие 1.39</t>
  </si>
  <si>
    <t>Основное мероприятие 1.40</t>
  </si>
  <si>
    <t>Основное мероприятие 1.41</t>
  </si>
  <si>
    <t>Основное мероприятие 1.42</t>
  </si>
  <si>
    <t>Основное мероприятие 1.43</t>
  </si>
  <si>
    <t>Основное мероприятие 1.44</t>
  </si>
  <si>
    <t>Основное мероприятие 1.45</t>
  </si>
  <si>
    <t>Основное мероприятие 1.46</t>
  </si>
  <si>
    <t>Основное мероприятие 1.47</t>
  </si>
  <si>
    <t>Основное мероприятие 1.48</t>
  </si>
  <si>
    <t>Основное мероприятие 1.49</t>
  </si>
  <si>
    <t>Основное мероприятие 1.50</t>
  </si>
  <si>
    <t>Основное мероприятие 1.51</t>
  </si>
  <si>
    <t>Основное мероприятие 1.52</t>
  </si>
  <si>
    <t>Основное мероприятие 1.53</t>
  </si>
  <si>
    <t>Основное мероприятие 1.54</t>
  </si>
  <si>
    <t>Основное мероприятие 1.55</t>
  </si>
  <si>
    <t>Основное мероприятие 1.56</t>
  </si>
  <si>
    <t>Основное мероприятие 1.57</t>
  </si>
  <si>
    <t>Основное мероприятие 1.58</t>
  </si>
  <si>
    <t>Основное мероприятие 1.59</t>
  </si>
  <si>
    <t>0503</t>
  </si>
  <si>
    <t>0620086040</t>
  </si>
  <si>
    <t>0620077400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</si>
  <si>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</si>
  <si>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06200S7490</t>
  </si>
  <si>
    <t xml:space="preserve">Текущий ремонт электроосвещения в с. Ораки ул. Центральная, с. Малое Озеро ул. Центральная </t>
  </si>
  <si>
    <t>0620086630</t>
  </si>
  <si>
    <t>6.2.1</t>
  </si>
  <si>
    <t>6.2.2</t>
  </si>
  <si>
    <t>6.2.3</t>
  </si>
  <si>
    <t>6.2.4</t>
  </si>
  <si>
    <t>6.3</t>
  </si>
  <si>
    <t xml:space="preserve"> Организация деятельности по сбору, обработке, утилизации, обезвреживанию, захоронению твердых коммунальных отходов </t>
  </si>
  <si>
    <t>0630086010</t>
  </si>
  <si>
    <t>Обустройство мест (площадок) накопления отходов потребления и (или) приобретение контейнерного оборудования</t>
  </si>
  <si>
    <t>0605</t>
  </si>
  <si>
    <t>06300S4630</t>
  </si>
  <si>
    <t>6.3.1</t>
  </si>
  <si>
    <t>6.4</t>
  </si>
  <si>
    <t xml:space="preserve"> Содержание мест захоронения</t>
  </si>
  <si>
    <t>0640086070</t>
  </si>
  <si>
    <t xml:space="preserve">Прочие мероприятия по благоустройству территории сельских населенных пунктов </t>
  </si>
  <si>
    <t>0640086080</t>
  </si>
  <si>
    <t xml:space="preserve">Совершенствование территориальной организации местного самоуправления </t>
  </si>
  <si>
    <t>0640077400</t>
  </si>
  <si>
    <t xml:space="preserve">Содействие развитию налогового потенциала </t>
  </si>
  <si>
    <t>0640077450</t>
  </si>
  <si>
    <t>Осуществление расходов, направленных на реализацию мероприятий по поддержке местных инициатив (Обустройство территории кладбища с. Березовское)</t>
  </si>
  <si>
    <t>06400S6411</t>
  </si>
  <si>
    <t xml:space="preserve"> Осуществление расходов, направленных на реализацию мероприятий по поддержке местных инициатив (Благоустройство территории кладбища с. Ивановка) </t>
  </si>
  <si>
    <t>06400S6412</t>
  </si>
  <si>
    <t>Осуществление расходов, направленных на реализацию мероприятий по поддержке местных инициатив (Благоустройство территории кладбища д. Косые Ложки)</t>
  </si>
  <si>
    <t>06400S6413</t>
  </si>
  <si>
    <t>Осуществление расходов, направленных на реализацию мероприятий по поддержке местных инициатив (Благоустройство территории сельского дома культуры с. Темра)</t>
  </si>
  <si>
    <t>06400S6414</t>
  </si>
  <si>
    <t xml:space="preserve">Осуществление расходов, направленных на реализацию мероприятий по поддержке местных инициатив (Создание и благоустройство спортивно-оздоровительной площадки "Здоровое село" с. Шушь) </t>
  </si>
  <si>
    <t>06400S6415</t>
  </si>
  <si>
    <t>06400S7410</t>
  </si>
  <si>
    <t xml:space="preserve"> Реализация комплексных проектов по благоустройству территорий</t>
  </si>
  <si>
    <t>06400S7420</t>
  </si>
  <si>
    <t>06400S7490</t>
  </si>
  <si>
    <t>Приобретение монумента "Советскому солдату" и изготовление пьедестала по ул. Советская в с. Брезовское Шарыповского муниципального округа за счет средств целевого благотворительного пожертвования</t>
  </si>
  <si>
    <t>0640086850</t>
  </si>
  <si>
    <t>Приобретение трпммеров</t>
  </si>
  <si>
    <t>0640086590</t>
  </si>
  <si>
    <t>Приобретение пиломатериала для выполнения работ по благоустройству территории в с. Парная ул. Советская, ул. Набережная</t>
  </si>
  <si>
    <t>0640086600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</si>
  <si>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</si>
  <si>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</si>
  <si>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</si>
  <si>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</si>
  <si>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</si>
  <si>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</si>
  <si>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</si>
  <si>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</si>
  <si>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</si>
  <si>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</si>
  <si>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</si>
  <si>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</si>
  <si>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</si>
  <si>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</si>
  <si>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6.4.15</t>
  </si>
  <si>
    <t>6.4.16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</si>
  <si>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</t>
  </si>
  <si>
    <t>6.5</t>
  </si>
  <si>
    <t xml:space="preserve">Выполнение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</si>
  <si>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0603</t>
  </si>
  <si>
    <t>0650075180</t>
  </si>
  <si>
    <t>0650075700</t>
  </si>
  <si>
    <t>0505</t>
  </si>
  <si>
    <t>0650086980</t>
  </si>
  <si>
    <t>6.5.1</t>
  </si>
  <si>
    <t>6.5.2</t>
  </si>
  <si>
    <t>6.5.3</t>
  </si>
  <si>
    <t>"Развитие транспотрной системы"</t>
  </si>
  <si>
    <t>7.</t>
  </si>
  <si>
    <t>7.1</t>
  </si>
  <si>
    <t>Содержание автомобильных дорог общего пользования местного значения в границах муниципального округа и искусственных сооружений на них за счет средств дорожного фонда Шарыповского муниципального округа</t>
  </si>
  <si>
    <t>0409</t>
  </si>
  <si>
    <t>0710087010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</si>
  <si>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</t>
  </si>
  <si>
    <t>07100S5090</t>
  </si>
  <si>
    <t>Содержание автомобильных дорог общего пользования местного значения за счет средств дорожного фонда Шарыповского муниципального округа</t>
  </si>
  <si>
    <t>07100S5080</t>
  </si>
  <si>
    <t xml:space="preserve"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</t>
  </si>
  <si>
    <t>071R310601</t>
  </si>
  <si>
    <t xml:space="preserve"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</t>
  </si>
  <si>
    <t>07100S5070</t>
  </si>
  <si>
    <t xml:space="preserve"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Шарыповского муниципального округа </t>
  </si>
  <si>
    <t>071R374270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</si>
  <si>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</t>
  </si>
  <si>
    <t>0710087030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</si>
  <si>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</t>
  </si>
  <si>
    <t>07100S3950</t>
  </si>
  <si>
    <t xml:space="preserve">Проведение мероприятий, направленных на обеспечение безопасного участия детей в дорожном движении </t>
  </si>
  <si>
    <t>078</t>
  </si>
  <si>
    <t>0702</t>
  </si>
  <si>
    <t>071R373980</t>
  </si>
  <si>
    <t>МКУ УО ШМО</t>
  </si>
  <si>
    <t xml:space="preserve">Разработка проектно - сметной документации и проведение государственной экспертизы проектной документации на проектные работы на капитальный ремонт автомобильной дороги по ул. Комсомольская, ул. Дружбы с. Ажинское протяженностью 2,1 км за счет дорожного фонда Шарыповского муниципального округа </t>
  </si>
  <si>
    <t>0710087040</t>
  </si>
  <si>
    <t>Содействие развитию налогового потенциала</t>
  </si>
  <si>
    <t>0710077450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</si>
  <si>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</si>
  <si>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</si>
  <si>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</si>
  <si>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</si>
  <si>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</si>
  <si>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</si>
  <si>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</si>
  <si>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</si>
  <si>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</si>
  <si>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</si>
  <si>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</si>
  <si>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</si>
  <si>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</t>
  </si>
  <si>
    <t>0408</t>
  </si>
  <si>
    <t>0720087020</t>
  </si>
  <si>
    <t xml:space="preserve"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</t>
  </si>
  <si>
    <t>0720076470</t>
  </si>
  <si>
    <t>7.2.1</t>
  </si>
  <si>
    <t>7.2.2</t>
  </si>
  <si>
    <t>Информационно-пропагандистское обеспечение профилактики правонарушений, терроризма и экстремизма</t>
  </si>
  <si>
    <t>08100L0651</t>
  </si>
  <si>
    <t>0314</t>
  </si>
  <si>
    <t>0810088030</t>
  </si>
  <si>
    <t>0406</t>
  </si>
  <si>
    <t>08100S4120</t>
  </si>
  <si>
    <t>Устройство минерализованных полос</t>
  </si>
  <si>
    <t>Обеспечение первичных мер пожарной безопасности</t>
  </si>
  <si>
    <t>Изготовление листовок, баннеров по профилактике пожарной безопасности и безопасности на водных объектах</t>
  </si>
  <si>
    <t>Обязательное страхование гражданской ответственности владельца опасного объекта</t>
  </si>
  <si>
    <t>Руководство и управление в сфере установленных функций и полномочий, осуществляемых казенными учреждениями</t>
  </si>
  <si>
    <t>0310</t>
  </si>
  <si>
    <t>0820088980</t>
  </si>
  <si>
    <t>0113</t>
  </si>
  <si>
    <t>0910089980</t>
  </si>
  <si>
    <t>111</t>
  </si>
  <si>
    <t>112</t>
  </si>
  <si>
    <t>119</t>
  </si>
  <si>
    <t>852</t>
  </si>
  <si>
    <t>853</t>
  </si>
  <si>
    <t>ФЭУ администрации Шарыповского муниципального округа</t>
  </si>
  <si>
    <t>094</t>
  </si>
  <si>
    <t>9.</t>
  </si>
  <si>
    <t>Руководство и управление в сфере установленных функций и полномочий органов местного самоуправления</t>
  </si>
  <si>
    <t>0106</t>
  </si>
  <si>
    <t>0920089970</t>
  </si>
  <si>
    <t>121</t>
  </si>
  <si>
    <t>10.</t>
  </si>
  <si>
    <t>1010081020</t>
  </si>
  <si>
    <t>1010081030</t>
  </si>
  <si>
    <t>1010081220</t>
  </si>
  <si>
    <t>1020081080</t>
  </si>
  <si>
    <t>245</t>
  </si>
  <si>
    <t>1020081090</t>
  </si>
  <si>
    <t>0501</t>
  </si>
  <si>
    <t>103F367483</t>
  </si>
  <si>
    <t>412</t>
  </si>
  <si>
    <t>103F367484</t>
  </si>
  <si>
    <t>103F36748S</t>
  </si>
  <si>
    <t>10.1</t>
  </si>
  <si>
    <t>10.1.1</t>
  </si>
  <si>
    <t>10.1.2</t>
  </si>
  <si>
    <t>10.1.3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</si>
  <si>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</t>
  </si>
  <si>
    <t>Проведение рыночной оценки муниципального имущества</t>
  </si>
  <si>
    <t>Содержание муниципального имущества, находящегося в собственности муниципального образования Шарыповский муниципальный округ</t>
  </si>
  <si>
    <t>10.2</t>
  </si>
  <si>
    <t>10.2.1</t>
  </si>
  <si>
    <t>10.2.2</t>
  </si>
  <si>
    <t>10.3</t>
  </si>
  <si>
    <t>10.3.1</t>
  </si>
  <si>
    <t>10.3.2</t>
  </si>
  <si>
    <t>10.3.3</t>
  </si>
  <si>
    <t>066</t>
  </si>
  <si>
    <t>1101</t>
  </si>
  <si>
    <t>0510085020</t>
  </si>
  <si>
    <t>Организация и проведение спортивно-оздоровительных мероприятий</t>
  </si>
  <si>
    <t>0510085990</t>
  </si>
  <si>
    <t>0510085040</t>
  </si>
  <si>
    <t>0510085030</t>
  </si>
  <si>
    <t>0510085050</t>
  </si>
  <si>
    <t>0510085010</t>
  </si>
  <si>
    <t>0000000000</t>
  </si>
  <si>
    <t>000</t>
  </si>
  <si>
    <t>05100S4180</t>
  </si>
  <si>
    <t>05100S6500</t>
  </si>
  <si>
    <t>612</t>
  </si>
  <si>
    <t>0510085100</t>
  </si>
  <si>
    <t>113</t>
  </si>
  <si>
    <t>0707</t>
  </si>
  <si>
    <t>0520085150</t>
  </si>
  <si>
    <t>0520085990</t>
  </si>
  <si>
    <t>05200S4560</t>
  </si>
  <si>
    <t>0530085300</t>
  </si>
  <si>
    <t>05300S4800</t>
  </si>
  <si>
    <t>0530085310</t>
  </si>
  <si>
    <t>1105</t>
  </si>
  <si>
    <t>0550085980</t>
  </si>
  <si>
    <t>Обеспечение деятельности (оказание услуг) подведомственных учреждений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</si>
  <si>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</t>
  </si>
  <si>
    <t>Проведение мероприятий по устранению предписаний надзорных органов</t>
  </si>
  <si>
    <t>Приобретение основных средств</t>
  </si>
  <si>
    <t>Расходы на организацию и проведение тестирования комплекса ГТО</t>
  </si>
  <si>
    <t>Обеспечение деятельности подведомственных учреждений за счет средств от оказания платных услуг</t>
  </si>
  <si>
    <t>Безвозмездные пожертвования (СШ Шарыповского МО)</t>
  </si>
  <si>
    <t>Поддержка физкультурно-спортивных клубов по месту жительства</t>
  </si>
  <si>
    <t>Выполнение требований федеральных стандартов спортивной подготовки</t>
  </si>
  <si>
    <t>Обеспечение участия спортсменов - членов сборных команд округа в соревнованиях различного уровня</t>
  </si>
  <si>
    <t>Поощрение талантливой молодежи Шарыповского муниципального округа</t>
  </si>
  <si>
    <t>Предоставление субсидии  муниципальному бюджетному  учреждению муниципального округа в сфере молодежной политики на финансовое обеспечение выполнения муниципального задания</t>
  </si>
  <si>
    <t>Безвозмездные пожертвования (трудовые отряды старшеклассников)</t>
  </si>
  <si>
    <t>Организация проведения семинаров, форумов</t>
  </si>
  <si>
    <t>Организация туристско-рекреационных зон на территории Красноярского края</t>
  </si>
  <si>
    <t>Визуальное обследование технического состояния объекта туристско-рекреационной зоны</t>
  </si>
  <si>
    <t>Проведение активной рекламной деятельности, направленной на формирование имиджа Шарыповского муниципального округа</t>
  </si>
  <si>
    <t>Предоставление социальных выплат молодым семьям на строительство (приобретение) жилья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</si>
  <si>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</si>
  <si>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</si>
  <si>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</si>
  <si>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</si>
  <si>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</si>
  <si>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</si>
  <si>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</si>
  <si>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</si>
  <si>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</si>
  <si>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</si>
  <si>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</si>
  <si>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</si>
  <si>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</t>
  </si>
  <si>
    <t>5.2.1</t>
  </si>
  <si>
    <t>5.2.2</t>
  </si>
  <si>
    <t>5.2.3</t>
  </si>
  <si>
    <t>5.3</t>
  </si>
  <si>
    <t xml:space="preserve">Муниципальная программа 4 </t>
  </si>
  <si>
    <t>"Развитие культуры "</t>
  </si>
  <si>
    <t>3.</t>
  </si>
  <si>
    <t>Муниципальная программа 3</t>
  </si>
  <si>
    <t>"Сохранение культурного наследия"</t>
  </si>
  <si>
    <t>062</t>
  </si>
  <si>
    <t>0801</t>
  </si>
  <si>
    <t>611</t>
  </si>
  <si>
    <t>Обеспечение деятельности (оказание услуг) подведомственных учреждений за счет внебюджетных источников</t>
  </si>
  <si>
    <t>Муниципальная программа 1</t>
  </si>
  <si>
    <t>1.</t>
  </si>
  <si>
    <t>"Поддержка народного творчества"</t>
  </si>
  <si>
    <t>Предоставление субсидии МБУК  "ЦКС" ШМО на финансовое обеспечение выполнения муниципального задания</t>
  </si>
  <si>
    <t>01200L4670</t>
  </si>
  <si>
    <t>0120081080</t>
  </si>
  <si>
    <t>0120081050</t>
  </si>
  <si>
    <t>633</t>
  </si>
  <si>
    <t>0120081100</t>
  </si>
  <si>
    <t>0120081110</t>
  </si>
  <si>
    <t>Поддержка и развитие общественного движения "Волонтеры культуры"</t>
  </si>
  <si>
    <t>Организация тематической выставки-ярмарки народных художественных промыслов на территории с. Парная</t>
  </si>
  <si>
    <t xml:space="preserve">Обеспечение деятельности (оказание услуг) подведомственных учреждений за счет внебюджетных источников
</t>
  </si>
  <si>
    <t>"Развитие архивного дела"</t>
  </si>
  <si>
    <t>Руководство и управление в сфере установленных функций и полномочий, осуществляемых казёнными учреждениями</t>
  </si>
  <si>
    <t>0130081980</t>
  </si>
  <si>
    <t xml:space="preserve">Осуществление государственных полномочий в области архивного дела 
</t>
  </si>
  <si>
    <t>0130075190</t>
  </si>
  <si>
    <t>0804</t>
  </si>
  <si>
    <t>0140081980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</si>
  <si>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</si>
  <si>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</si>
  <si>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</si>
  <si>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</si>
  <si>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</si>
  <si>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</si>
  <si>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</si>
  <si>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</si>
  <si>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</si>
  <si>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</si>
  <si>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</si>
  <si>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</si>
  <si>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</si>
  <si>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1.3</t>
  </si>
  <si>
    <t>1.3.1</t>
  </si>
  <si>
    <t>1.3.2</t>
  </si>
  <si>
    <t>1.4</t>
  </si>
  <si>
    <t>1.4.1</t>
  </si>
  <si>
    <t>"Развитие образования"</t>
  </si>
  <si>
    <t>Предоставление субсидии  на муниципальное задание  муниципальным образовательным учреждениям, реализующих  основную общеобразовательную программу дошкольного образования детей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</si>
  <si>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</si>
  <si>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1004</t>
  </si>
  <si>
    <t>0310075560</t>
  </si>
  <si>
    <t>Обеспечение деятельности подведомственных учреждений за счет средств внебюджетных источников</t>
  </si>
  <si>
    <t>0701</t>
  </si>
  <si>
    <t>Предоставление субсидии  на муниципальное задание  муниципальным образовательным учреждениям, реализующие  основные  общеобразовательные программы начального общего, основного общего и (или) среднего общего образования  детей</t>
  </si>
  <si>
    <t>0702 1003</t>
  </si>
  <si>
    <t>Компенсация взамен горячего завтрака и горячего обеда обучающимся с ограниченными возможностями здоровья и выплата денежной компенсации взамен горячего завтрака и горячего обеда обучающимся с ограниченными возможностями здоровья в муниципальных и частных общеобразовательных учреждениях, расположенных на территории Шарыповского муниципального округа по имеющим государственную аккредитацию основным общеобразовательным программам, осваивающим основные общеобразовательные программы на дому</t>
  </si>
  <si>
    <t>1003</t>
  </si>
  <si>
    <t>0310075660</t>
  </si>
  <si>
    <t xml:space="preserve">Обеспечение деятельности подведомственных учреждений за счет средств внебюджетных источников
</t>
  </si>
  <si>
    <t>Предоставление субсидий муниципальным  общеобразовательным учреждениям на иные цели</t>
  </si>
  <si>
    <t>Предоставление субсидии  на муниципальное задание  муниципальным образовательным учреждениям, реализующим программы дополнительного образования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</si>
  <si>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</si>
  <si>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</si>
  <si>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0310083020</t>
  </si>
  <si>
    <t>Предоставление субсидий муниципальным   учреждениям дополнительного образования на иные цели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</si>
  <si>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</t>
  </si>
  <si>
    <t>0310083220</t>
  </si>
  <si>
    <t>Денежные премии победителям конкурсного отбора на грант главы округа</t>
  </si>
  <si>
    <t>0310083170</t>
  </si>
  <si>
    <t>0709</t>
  </si>
  <si>
    <t>340</t>
  </si>
  <si>
    <t>350</t>
  </si>
  <si>
    <t>870</t>
  </si>
  <si>
    <t>Предоставление субсидии бюджетным  образовательным учреждениям на  выполнение муниципального задания</t>
  </si>
  <si>
    <t>Предоставление опекунам (попечителям), приемным родителям детей –сирот и детей, оставшихся без попечения родителей, или лицам из числа детей – сирот и детей, оставшихся без попечения родителей, компенсации стоимости путевок в организации отдыха детей и их оздоровления (в санаторно-курортные организации – при наличии медицинских показаний), расположенные на территории края, проезда к месту лечения (отдыха) и обратно в случае самостоятельного приобретения ими путевок и оплаты проезда, оплата почтовой связи или российских кредитных организаций</t>
  </si>
  <si>
    <t>0320076490</t>
  </si>
  <si>
    <t>Обеспечение деятельности специалистов, реализующих переданные государственные полномочия по организации и обеспечению отдыха и оздоровления детей</t>
  </si>
  <si>
    <t>Организация отдыха детей и их оздоровления за счет внебюджетных источников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</si>
  <si>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</si>
  <si>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0320083150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</si>
  <si>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</si>
  <si>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0330075520</t>
  </si>
  <si>
    <t>0340083980</t>
  </si>
  <si>
    <t>Организация и участие детей в олимпиадах, конференциях, фестивалях, конкурсах и соревнованиях различных уровней и материальная поддержка с целью финансирования проезда участников и их сопровождающих к месту проведения данных мероприятий</t>
  </si>
  <si>
    <t>0310083190</t>
  </si>
  <si>
    <t>Основное мероприятие 4.1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</si>
  <si>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</si>
  <si>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</si>
  <si>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</si>
  <si>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</si>
  <si>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</si>
  <si>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</si>
  <si>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</si>
  <si>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</si>
  <si>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</si>
  <si>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</si>
  <si>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</si>
  <si>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</si>
  <si>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</si>
  <si>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</si>
  <si>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</si>
  <si>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</si>
  <si>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3.2</t>
  </si>
  <si>
    <t>3.2.1</t>
  </si>
  <si>
    <t>3.2.2</t>
  </si>
  <si>
    <t>3.2.3</t>
  </si>
  <si>
    <t>3.2.4</t>
  </si>
  <si>
    <t>3.2.5</t>
  </si>
  <si>
    <t>3.2.6</t>
  </si>
  <si>
    <t>3.3</t>
  </si>
  <si>
    <t>3.3.1</t>
  </si>
  <si>
    <t>3.4</t>
  </si>
  <si>
    <t>3.4.1</t>
  </si>
  <si>
    <t>5.3.1</t>
  </si>
  <si>
    <t>5.3.2</t>
  </si>
  <si>
    <t>5.3.3</t>
  </si>
  <si>
    <t>5.3.4</t>
  </si>
  <si>
    <t>5.4</t>
  </si>
  <si>
    <t>5.4.1</t>
  </si>
  <si>
    <t>5.5</t>
  </si>
  <si>
    <t>5.5.1</t>
  </si>
  <si>
    <t>8.</t>
  </si>
  <si>
    <t>8.1</t>
  </si>
  <si>
    <t>8.1.1</t>
  </si>
  <si>
    <t>8.1.3</t>
  </si>
  <si>
    <t>8.1.4</t>
  </si>
  <si>
    <t>8.1.5</t>
  </si>
  <si>
    <t>8.1.6</t>
  </si>
  <si>
    <t>8.2</t>
  </si>
  <si>
    <t>8.2.1</t>
  </si>
  <si>
    <t>9.1</t>
  </si>
  <si>
    <t>9.1.1</t>
  </si>
  <si>
    <t>9.2</t>
  </si>
  <si>
    <t>9.2.1</t>
  </si>
  <si>
    <t>"Государственная поддержка детей-сирот и детей, оставшихся без попечения родителей"</t>
  </si>
  <si>
    <t>"Обеспечение реализации муниципальной программы"</t>
  </si>
  <si>
    <t>"Организация отдыха и оздоровления детей"</t>
  </si>
  <si>
    <t>"Развитие дошкольного, общего и дополнительного образования детей"</t>
  </si>
  <si>
    <t>"Развитие малого и среднего предпринимательства"</t>
  </si>
  <si>
    <t>"Развитие субъектов малого и среднего предпринимательства"</t>
  </si>
  <si>
    <t xml:space="preserve">"Развитие массовой физической культуры, спорта, туризма и молодежной политики" </t>
  </si>
  <si>
    <t>"Развитие массовой физической культуры и спорта"</t>
  </si>
  <si>
    <t>"Развитие молодежной политики"</t>
  </si>
  <si>
    <t>"Реформирование и модернизация жилищно-коммунального хозяйства и повышение энергетической эффективности"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</si>
  <si>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</si>
  <si>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</si>
  <si>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</si>
  <si>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</si>
  <si>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</si>
  <si>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"Защита от чрезвычайных ситуаций природного и техногенного характера, обеспечение безопасности населения"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</si>
  <si>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</si>
  <si>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"Обеспечение вызова экстренных служб по единому номеру «112» в Шарыповском муниципальном округе"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</si>
  <si>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</si>
  <si>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</si>
  <si>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 xml:space="preserve">"Обеспечение реализации муниципальной программы"
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</si>
  <si>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</si>
  <si>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</si>
  <si>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</si>
  <si>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</si>
  <si>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 xml:space="preserve">Субсидии  субъектам малого или  среднего предпринимательства, осуществившим расходы на строительство (реконструкцию) для собственных нужд производственных зданий, строений, сооружений и (или) приобретение  оборудования за счет собственных средств и (или) привлеченных целевых заемных средств, предоставляемых  на условиях платности  и возвратности,  в целях создания и (или) развития, либо модернизации производства товаров (работ, услуг). </t>
  </si>
  <si>
    <t>Проведение работ по формированию и постановке на государственный кадастровый учет земельных участков</t>
  </si>
  <si>
    <t>Проведение работ по определению рыночной стоимости земельных участков и рыночной стоимости права аренды земельных участков</t>
  </si>
  <si>
    <t>0410084020</t>
  </si>
  <si>
    <t>Основное мероприятие</t>
  </si>
  <si>
    <t>Субсидии субъектам малого и среднего предпринимательства на реализацию инвестиционных проектов  в приоритетных отраслях</t>
  </si>
  <si>
    <t>04100S6610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</si>
  <si>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</t>
  </si>
  <si>
    <t xml:space="preserve">Грантовая поддержка субъектов малого и среднего предпринимательства на начало ведения предпринимательской деятельности </t>
  </si>
  <si>
    <t>04100S6680</t>
  </si>
  <si>
    <t>813</t>
  </si>
  <si>
    <t xml:space="preserve"> Предоставление грантовой поддержки субъектам малого и среднего предпринимательства, постарадавшим в результате пожаров, возникших на территорииКрасноярского края 7 мая 2022 года</t>
  </si>
  <si>
    <t>04100Ы7860</t>
  </si>
  <si>
    <t>6.1.60</t>
  </si>
  <si>
    <t>6.1.61</t>
  </si>
  <si>
    <t>6.1.62</t>
  </si>
  <si>
    <t>6.1.63</t>
  </si>
  <si>
    <t>6.1.64</t>
  </si>
  <si>
    <t>6.1.65</t>
  </si>
  <si>
    <t>6.1.66</t>
  </si>
  <si>
    <t>6.1.67</t>
  </si>
  <si>
    <t>6.1.68</t>
  </si>
  <si>
    <t>6.1.69</t>
  </si>
  <si>
    <t>6.1.70</t>
  </si>
  <si>
    <t>6.1.71</t>
  </si>
  <si>
    <t>6.1.72</t>
  </si>
  <si>
    <t>6.1.73</t>
  </si>
  <si>
    <t>6.1.74</t>
  </si>
  <si>
    <t>6.1.75</t>
  </si>
  <si>
    <t>6.1.76</t>
  </si>
  <si>
    <t>6.1.77</t>
  </si>
  <si>
    <t>6.1.78</t>
  </si>
  <si>
    <t>6.1.79</t>
  </si>
  <si>
    <t>6.1.80</t>
  </si>
  <si>
    <t>6.1.81</t>
  </si>
  <si>
    <t>6.1.82</t>
  </si>
  <si>
    <t>6.1.83</t>
  </si>
  <si>
    <t>6.1.84</t>
  </si>
  <si>
    <t>6.1.85</t>
  </si>
  <si>
    <t>6.1.86</t>
  </si>
  <si>
    <t>6.1.87</t>
  </si>
  <si>
    <t>6.1.88</t>
  </si>
  <si>
    <t>6.1.89</t>
  </si>
  <si>
    <t>6.1.90</t>
  </si>
  <si>
    <t>6.1.91</t>
  </si>
  <si>
    <t>6.1.92</t>
  </si>
  <si>
    <t>6.1.93</t>
  </si>
  <si>
    <t>6.1.94</t>
  </si>
  <si>
    <t>6.1.95</t>
  </si>
  <si>
    <t>6.1.96</t>
  </si>
  <si>
    <t>6.1.97</t>
  </si>
  <si>
    <t>6.1.98</t>
  </si>
  <si>
    <t>6.1.99</t>
  </si>
  <si>
    <t>6.1.100</t>
  </si>
  <si>
    <t>6.1.101</t>
  </si>
  <si>
    <t>6.1.102</t>
  </si>
  <si>
    <t>6.1.103</t>
  </si>
  <si>
    <t>6.1.104</t>
  </si>
  <si>
    <t>6.1.105</t>
  </si>
  <si>
    <t>Модернизация, реконструкция и капитальный ремонт объектов коммунальной инфраструктуры</t>
  </si>
  <si>
    <t>Текущий ремонт котла №3 в котельной по ул. Советская 61/1 в с. Березовское</t>
  </si>
  <si>
    <t>0610086105</t>
  </si>
  <si>
    <t>Установка прибора учета тепловой энергии в котельной в с. Новоалтатка по ул. Школьная, 29</t>
  </si>
  <si>
    <t>0610086104</t>
  </si>
  <si>
    <t>Замена трубопровода холодного водоснабжения ул. Рабочая 9 в с. Березовское</t>
  </si>
  <si>
    <t>0610086100</t>
  </si>
  <si>
    <t>Замена трубопровода отопления ул. Школьная 2 в с. Березовское</t>
  </si>
  <si>
    <t>0610086110</t>
  </si>
  <si>
    <t>Замена приборов контроля в котельной ул. Советская 61/1 в с. Березовское</t>
  </si>
  <si>
    <t>0610086120</t>
  </si>
  <si>
    <t>Ремонтные работы по креплению проема ворот подачи угля в котельной ул. Советская 61/1 в с. Березовское</t>
  </si>
  <si>
    <t>0610086130</t>
  </si>
  <si>
    <t xml:space="preserve">Ремонт кровли в котельной ул. Советская 61/1 в с. Березовское </t>
  </si>
  <si>
    <t>0610086140</t>
  </si>
  <si>
    <t>Текущий ремонт на водонапорной башне по ул. Советская 2Е в с. Березовское</t>
  </si>
  <si>
    <t>0610086150</t>
  </si>
  <si>
    <t>Текущий ремонт сетей водоснабжения у водонапорной башни по ул. Больничная 77 в с. Березовское</t>
  </si>
  <si>
    <t>0610086160</t>
  </si>
  <si>
    <t>Замена трубопровода холодного водоснабжения по ул. Больничная 58-2, в с. Березовское</t>
  </si>
  <si>
    <t>0610086170</t>
  </si>
  <si>
    <t>Замена глубинного насоса на водонапорной башне по ул. Советская 25 Б, в с. Березовское</t>
  </si>
  <si>
    <t>0610086180</t>
  </si>
  <si>
    <t>Замена отсечного крана на котле № 2 по ул. Советская, 61-1, в с. Березовское</t>
  </si>
  <si>
    <t>0610086190</t>
  </si>
  <si>
    <t xml:space="preserve">Замена трубопровода подачи воздуха на водонапорной башне в д. Новокурск </t>
  </si>
  <si>
    <t>0610086200</t>
  </si>
  <si>
    <t xml:space="preserve">Текущий ремонт сетей водоснабжения по ул. Верхняя-4 в д. Скрипачи </t>
  </si>
  <si>
    <t>0610086210</t>
  </si>
  <si>
    <t>Ремонтные работы в котельной по ул. Школьная, 29 в с. Новоалтатка</t>
  </si>
  <si>
    <t>0610086220</t>
  </si>
  <si>
    <t xml:space="preserve">Замена приборов контроля в котельной по ул. Школьная, 29 в с. Новоалтатка </t>
  </si>
  <si>
    <t>0610086230</t>
  </si>
  <si>
    <t>Ремонт крышного вентилятора в котельной по ул. Школьная, 29 в с. Новоалтатка</t>
  </si>
  <si>
    <t>0610086240</t>
  </si>
  <si>
    <t xml:space="preserve">Замена трубопровода отопления по ул. Восточная 2-2 в с. Новоалтатка </t>
  </si>
  <si>
    <t>0610086250</t>
  </si>
  <si>
    <t>Текущий ремонт сетей теплоснабжения по ул. Советская в с. Новоалтатка</t>
  </si>
  <si>
    <t>0610086260</t>
  </si>
  <si>
    <t>Текущий ремонт сетей теплоснабжения по ул. Западная №23 и №25 в с. Новоалтатка</t>
  </si>
  <si>
    <t>0610086270</t>
  </si>
  <si>
    <t xml:space="preserve">Текущий ремонт сетей водоснабжения по ул. Советская в с. Новоалтатка </t>
  </si>
  <si>
    <t>0610086280</t>
  </si>
  <si>
    <t>Электромонтажные работы в котельной по ул. Школьная, 29 в с. Новоалтатка</t>
  </si>
  <si>
    <t>0610086290</t>
  </si>
  <si>
    <t>Восстановление теплоизоляции сетей водоснабжения в котельной квартал Путейский, 41 п. Инголь</t>
  </si>
  <si>
    <t>0610086300</t>
  </si>
  <si>
    <t>Замена задвижек в котельной квартал Путейский, 41 в п. Инголь</t>
  </si>
  <si>
    <t>0610086310</t>
  </si>
  <si>
    <t>Замена приборов контроля в котельной квартал Путейский, 41 в п. Инголь</t>
  </si>
  <si>
    <t>0610086320</t>
  </si>
  <si>
    <t xml:space="preserve">Замена ролика углеподачи в котельной квартал Путейский, 41 в п. Инголь </t>
  </si>
  <si>
    <t xml:space="preserve">Замена дренажного насоса в котельной квартал Путейский, 41в п. Инголь </t>
  </si>
  <si>
    <t>Замена подшипников на двигателе на канализационной насосной станции в п. Инголь</t>
  </si>
  <si>
    <t>Замена приборов контроля в котельной по ул. Труда, стр. 1Б в с. Ивановка</t>
  </si>
  <si>
    <t xml:space="preserve">Ремонтные работы в котельной по ул. Труда, стр. 1Б в с. Ивановка </t>
  </si>
  <si>
    <t>Ремонтные работы трубопровода холодного водоснабжения по ул. Строителей жилой дом №4-1 в с. Ивановка</t>
  </si>
  <si>
    <t>Ремонт тепловой камеры №12 по ул. Строителей в с. Ивановка</t>
  </si>
  <si>
    <t>Замена трубопровода холодного водоснабжения напротив жилого дома № 9, кв. Путейский, в п. Инголь</t>
  </si>
  <si>
    <t>Строительство муниципальных объектов коммунальной и транспортной инфраструктуры</t>
  </si>
  <si>
    <t>0610077450</t>
  </si>
  <si>
    <t>Текущий ремонт котла №2 и замена запорной арматуры в котельной по ул. Советская61/1 в с. Березовское</t>
  </si>
  <si>
    <t xml:space="preserve">Текущий ремонт колонок по ул. Новая,3 и ул. Советская,6 в д. Ершово </t>
  </si>
  <si>
    <t>Текущий ремонт водонапорной башни по ул. Советская, 2е в с. Березовское</t>
  </si>
  <si>
    <t>Текущий ремонт сетей теплоснабжения по ул. Школьная и ул. Советская в с. Березовское</t>
  </si>
  <si>
    <t>Замена вариатора в котельной квартал Путейский, 41 п. Инголь</t>
  </si>
  <si>
    <t>Замена сетей водоотведения квартал Путейский, 10 п. Инголь</t>
  </si>
  <si>
    <t>Установка теплофонов на канализационной насосной станции и насосной станции в п. Инголь</t>
  </si>
  <si>
    <t>Текущий ремонт частотного преобразователя в котельной по ул. Труда, 1Б в с. Ивановка</t>
  </si>
  <si>
    <t>Замена прибора учета электроэнергии в здании котельной по ул. Труда 1 Б в с. Ивановка</t>
  </si>
  <si>
    <t xml:space="preserve">Электромонтажные работы в котельной по ул. Труда, 1Б в с. Ивановка </t>
  </si>
  <si>
    <t>Замена подъемного трубопровода на водонапорных башнях по ул. Западная и ул. Советская в с. Новоалтатка</t>
  </si>
  <si>
    <t>Замена глубинного насоса на водонапорной башне по ул. Верхняя с. Новоалтатка</t>
  </si>
  <si>
    <t xml:space="preserve">Замена глубинного насоса на водонапорной башне по ул. Советская в п. Крутоярский </t>
  </si>
  <si>
    <t>0610086590</t>
  </si>
  <si>
    <t>Текущий ремонт сетей теплоснабжения и водоснабжения по ул. Кольцевая в с. Новоалтатка</t>
  </si>
  <si>
    <t>0610086600</t>
  </si>
  <si>
    <t>Текущий ремонт сетей теплоснабжения по ул. Школьная и ул. Советская в с. Новоалтатка</t>
  </si>
  <si>
    <t>Текущий ремонт колонки по ул. Центральная, 8 в д. Глинка</t>
  </si>
  <si>
    <t>0610086620</t>
  </si>
  <si>
    <t xml:space="preserve">Текущий ремонт сетей электроснабжения в котельной по ул. Школьная, 29 в с. Новоалтатка </t>
  </si>
  <si>
    <t>0610086630</t>
  </si>
  <si>
    <t>Замена кабеля на водонапорной башне по ул. Верхняя в д. Скрипачи</t>
  </si>
  <si>
    <t>Замена предохранительного клапана в котельной по ул. Школьная, 29 в с. Новоалтатка</t>
  </si>
  <si>
    <t>Замена крана на сетях водоснабжения по ул. Восточная, 8а в с. Новоалтатка</t>
  </si>
  <si>
    <t>Замена глубинного насоса на водонапорной башне по ул. Березовская, 12а в с. Родники</t>
  </si>
  <si>
    <t xml:space="preserve">Текущий ремонт котла в котельной с. Парная, пер. Школьный, 3д/2 </t>
  </si>
  <si>
    <t>Основное мероприятие 1.60</t>
  </si>
  <si>
    <t>Основное мероприятие 1.61</t>
  </si>
  <si>
    <t>Основное мероприятие 1.62</t>
  </si>
  <si>
    <t>Основное мероприятие 1.63</t>
  </si>
  <si>
    <t>Основное мероприятие 1.64</t>
  </si>
  <si>
    <t>Основное мероприятие 1.65</t>
  </si>
  <si>
    <t>Основное мероприятие 1.66</t>
  </si>
  <si>
    <t>Основное мероприятие 1.67</t>
  </si>
  <si>
    <t>Основное мероприятие 1.68</t>
  </si>
  <si>
    <t>Основное мероприятие 1.69</t>
  </si>
  <si>
    <t>Основное мероприятие 1.70</t>
  </si>
  <si>
    <t>Основное мероприятие 1.71</t>
  </si>
  <si>
    <t>Основное мероприятие 1.72</t>
  </si>
  <si>
    <t>Основное мероприятие 1.73</t>
  </si>
  <si>
    <t>Основное мероприятие 1.74</t>
  </si>
  <si>
    <t>Основное мероприятие 1.75</t>
  </si>
  <si>
    <t>Основное мероприятие 1.76</t>
  </si>
  <si>
    <t>Основное мероприятие 1.77</t>
  </si>
  <si>
    <t>Основное мероприятие 1.78</t>
  </si>
  <si>
    <t>Основное мероприятие 1.79</t>
  </si>
  <si>
    <t>Основное мероприятие 1.80</t>
  </si>
  <si>
    <t>Основное мероприятие 1.81</t>
  </si>
  <si>
    <t>Основное мероприятие 1.82</t>
  </si>
  <si>
    <t>Основное мероприятие 1.83</t>
  </si>
  <si>
    <t>Основное мероприятие 1.84</t>
  </si>
  <si>
    <t>Основное мероприятие 1.85</t>
  </si>
  <si>
    <t>Основное мероприятие 1.86</t>
  </si>
  <si>
    <t>Основное мероприятие 1.87</t>
  </si>
  <si>
    <t>Основное мероприятие 1.88</t>
  </si>
  <si>
    <t>Основное мероприятие 1.89</t>
  </si>
  <si>
    <t>Основное мероприятие 1.90</t>
  </si>
  <si>
    <t>Основное мероприятие 1.91</t>
  </si>
  <si>
    <t>Основное мероприятие 1.92</t>
  </si>
  <si>
    <t>Основное мероприятие 1.93</t>
  </si>
  <si>
    <t>Основное мероприятие 1.94</t>
  </si>
  <si>
    <t>Основное мероприятие 1.95</t>
  </si>
  <si>
    <t>Основное мероприятие 1.96</t>
  </si>
  <si>
    <t>Основное мероприятие 1.97</t>
  </si>
  <si>
    <t>Основное мероприятие 1.98</t>
  </si>
  <si>
    <t>Основное мероприятие 1.99</t>
  </si>
  <si>
    <t>Основное мероприятие 1.100</t>
  </si>
  <si>
    <t>Основное мероприятие 1.101</t>
  </si>
  <si>
    <t>Основное мероприятие 1.102</t>
  </si>
  <si>
    <t>Основное мероприятие 1.103</t>
  </si>
  <si>
    <t>Текущий ремонт сетей водоснабжения по ул. Степная в д. Скворцово</t>
  </si>
  <si>
    <t>Утепление технических помещений на водонапорных башнях по ул. Октябрьская и ул. Гоголя в с. Родники</t>
  </si>
  <si>
    <t>Замена насоса на канализационной насосной станции ул. Кадатская, 13а с. Холмогорское</t>
  </si>
  <si>
    <t>Замена глубинного насоса на водонапорной башне по ул. Лесная, 1а в с. Шушь</t>
  </si>
  <si>
    <t>0610086730</t>
  </si>
  <si>
    <t xml:space="preserve">Текущий ремонт сетей водоснабжения по ул. Октябрьская в с. Шушь </t>
  </si>
  <si>
    <t>0610086740</t>
  </si>
  <si>
    <t>Текущий ремонт сетей водоснабжения по ул. Центральная 37 в д. Гудково</t>
  </si>
  <si>
    <t>Осуществление расходов, направленных на реализацию мероприятий по поддержке местных инициатив (Ремонт водонапорной башни в д. Глинка)</t>
  </si>
  <si>
    <t>06100S6413</t>
  </si>
  <si>
    <t>0610086101</t>
  </si>
  <si>
    <t>Текущий ремонт сетей водоотведения по ул. Подгорная и ул. Пограничная в с. Холмогорское</t>
  </si>
  <si>
    <t>0610086102</t>
  </si>
  <si>
    <t>Текущий ремонт сетей водоснабжения по ул. Лесная и ул. Больничная в с. Березовское</t>
  </si>
  <si>
    <t>Текущий ремонт сетей теплоснабжения по ул. Советская в с. Березовское</t>
  </si>
  <si>
    <t>Текущий ремонт водопроводных колонок по ул. Рабочая в с. Березовское и ул. Центральная в д. Горбы</t>
  </si>
  <si>
    <t>Электромонтажные работы на водонапорной башне по ул. Советская, 2е в с. Березовское</t>
  </si>
  <si>
    <t>Замена электродвигателя подпиточного насоса и установка манометра в котельной квартал Путейский, 41 п. Инголь</t>
  </si>
  <si>
    <t xml:space="preserve">Замена электродвигателя подпиточного насоса и установка манометра в котельной по ул. Труда, стр. 1Б в с. Ивановка </t>
  </si>
  <si>
    <t>Текущий ремонт сетей теплоснабжения по ул. Просвещение в с. Ивановка</t>
  </si>
  <si>
    <t xml:space="preserve">Замена глубинного насоса на водонапорной башне ул. Просвещение, 1В в с. Ивановка </t>
  </si>
  <si>
    <t>0610086850</t>
  </si>
  <si>
    <t>Текущий ремонт сетей водоснабжения к водонапорной башне ул. Просвещение, 1В в с. Ивановка</t>
  </si>
  <si>
    <t>0610086860</t>
  </si>
  <si>
    <t>Замена глубинного насоса на водонапорной башне по ул. Центральная в д. Белоозерка</t>
  </si>
  <si>
    <t>Замена кабеля на водонапорной башне по ул. Центральная в д. Белоозерка</t>
  </si>
  <si>
    <t>Текущий ремонт сетей теплоснабжения в ТК-1 по ул. Школьная в с. Новоалтатка</t>
  </si>
  <si>
    <t>Замена глубинного насоса на водонапорной башне по ул. Белорусская, 25а в с. Ораки</t>
  </si>
  <si>
    <t xml:space="preserve">Замена глубинного насоса на водонапорной башне по ул. Зеленая, 14а в с. Парная </t>
  </si>
  <si>
    <t xml:space="preserve">Замена глубинного насоса на водонапорной башне по ул. Центральная, 55а в с. Малое Озеро </t>
  </si>
  <si>
    <t>Замена глубинного насоса на водонапорной башне пер. Школьный, 3/3 в с. Парная</t>
  </si>
  <si>
    <t>Текущий ремонт котла № 3 в котельной пер. Школьный, 3д/2 с. Парная</t>
  </si>
  <si>
    <t>Текущий ремонт сетей отопления в котельной пер. Школьный, 3д/2 с. Парная</t>
  </si>
  <si>
    <t>0610086950</t>
  </si>
  <si>
    <t>Замена станции подкачки воды на водозаборную скважину по ул. Октябрьская, 16а в с. Родники</t>
  </si>
  <si>
    <t>0610086960</t>
  </si>
  <si>
    <t>Текущий ремонт сетей теплоснабжения по ул. Советская, ул. Школьная в с. Березовское</t>
  </si>
  <si>
    <t>0610086106</t>
  </si>
  <si>
    <t xml:space="preserve">Замена глубинного насоса на водонапорной башне по ул. Больничная, 77 и замена уровня наполнения на водонапорных башнях ул. Советская, 2Е и ул. Советская 25Б в с. Березовское </t>
  </si>
  <si>
    <t>0610086107</t>
  </si>
  <si>
    <t>Текущий ремонт сетей водоснабжения по ул. Советская в с. Новоалтатка</t>
  </si>
  <si>
    <t>0610086108</t>
  </si>
  <si>
    <t>Замена дымососа в котельной пер. Школьный 3д/2 в с. Парная</t>
  </si>
  <si>
    <t>0610086109</t>
  </si>
  <si>
    <t xml:space="preserve">Замена сетей теплоснабжения от ТК-2 до котельной по пер. Школьный 3д/2 в с. Парная </t>
  </si>
  <si>
    <t>0610086111</t>
  </si>
  <si>
    <t>Текущий ремонт сетей водоснабжения по ул. Советская с. Большое Озеро</t>
  </si>
  <si>
    <t>0610086112</t>
  </si>
  <si>
    <t>Текущий ремонт сетей водоснабжения по ул. Белорусская в с. Ораки</t>
  </si>
  <si>
    <t>0610086113</t>
  </si>
  <si>
    <t>Замена глубинного насоса на водонапорной башне по ул. Октябрьская, 16а в с. Родники</t>
  </si>
  <si>
    <t>0610086114</t>
  </si>
  <si>
    <t>Текущий ремонт сетей водоснабжения по ул. Степная д. Скворцово</t>
  </si>
  <si>
    <t>0610086115</t>
  </si>
  <si>
    <t>Текущий ремонт сетей водоснабжения от ТК-10 до ТК-12 по ул. Декабристов в с. Холмогорское</t>
  </si>
  <si>
    <t>0610086116</t>
  </si>
  <si>
    <t>Текущий ремонт сетей теплоснабжения от детского сада по ул. Садовая №11 в с. Березовское</t>
  </si>
  <si>
    <t>0610086117</t>
  </si>
  <si>
    <t>Разработка технической документации по устройству защиты от импульсных перенапряжений и устройству частотного регулирования оборотов электродвигателя насоса на водонапорной башне по ул. Белорусская, 25А в с. Ораки</t>
  </si>
  <si>
    <t>0610086118</t>
  </si>
  <si>
    <t>Замена глубинного насоса на водонапорной башне по пер. Школьный, 3/3 в с. Парная</t>
  </si>
  <si>
    <t>0610086119</t>
  </si>
  <si>
    <t>Замена глубинного насоса на водонапорной башне по ул. Октябрьская, 67Б в с. Парная</t>
  </si>
  <si>
    <t>0610086121</t>
  </si>
  <si>
    <t>Текущий ремонт сетей водоснабжения по ул. Октябрьская в с. Холмогорское</t>
  </si>
  <si>
    <t>0610086122</t>
  </si>
  <si>
    <t>Текущий ремонт сетей водоснабжения по ул. Центральная в с. Береш</t>
  </si>
  <si>
    <t>0610086123</t>
  </si>
  <si>
    <t>0610077400</t>
  </si>
  <si>
    <t xml:space="preserve">Обеспечение надежной эксплуатации объектов инженерной инфраструктуры Шарыповского муниципального округа.
Мероприятие 1.1 
[ 1.3 - 1.13]
[1.15 - 1.59]  </t>
  </si>
  <si>
    <t>[0610086330-0610086610]
[0610086640-0610086720]
0610086750
[0610086770-0610086840]
[0610086870-0610086970]</t>
  </si>
  <si>
    <t>243
244</t>
  </si>
  <si>
    <t>6.2.5</t>
  </si>
  <si>
    <t>6.2.6</t>
  </si>
  <si>
    <t>6.2.7</t>
  </si>
  <si>
    <t>6.2.8</t>
  </si>
  <si>
    <t>6.2.9</t>
  </si>
  <si>
    <t>Монтаж уличного электроосвещения в с. Березовское, ул. Советская</t>
  </si>
  <si>
    <t>0620086430</t>
  </si>
  <si>
    <t>Монтаж уличного электроосвещения в д. Скрипачи, ул. Полтавская, ул. Черниговская, ул. Верхняя</t>
  </si>
  <si>
    <t>0620086440</t>
  </si>
  <si>
    <t>Текущий ремонт уличного электроосвещения в д. Росинка, ул. Центральная</t>
  </si>
  <si>
    <t>0620086450</t>
  </si>
  <si>
    <t>Монтаж уличного электроосвещения в с. Ажинское, ул. Чкалова, ул. Дружбы, ул. Титова</t>
  </si>
  <si>
    <t>0620086460</t>
  </si>
  <si>
    <t xml:space="preserve">Основное мероприятие </t>
  </si>
  <si>
    <t>6.4.17</t>
  </si>
  <si>
    <t>6.4.18</t>
  </si>
  <si>
    <t>6.4.19</t>
  </si>
  <si>
    <t>6.4.20</t>
  </si>
  <si>
    <t>6.4.21</t>
  </si>
  <si>
    <t>6.4.22</t>
  </si>
  <si>
    <t>6.4.23</t>
  </si>
  <si>
    <t>6.4.24</t>
  </si>
  <si>
    <t>6.4.25</t>
  </si>
  <si>
    <t>6.4.26</t>
  </si>
  <si>
    <t>Устройство детских игровых площадок в с.Ивановка, с.Березовское, с.Ажинское, с.Малое Озеро за счет средств целевого благотворительного пожертвования</t>
  </si>
  <si>
    <t>0640086420</t>
  </si>
  <si>
    <t>Содержание и благоустройство общественных пространств с. Новоалтатка, с. Парная, с. Холмогорское</t>
  </si>
  <si>
    <t>0640086060</t>
  </si>
  <si>
    <t>Выполнение работ по разработке фор-эскиза комплексного благоустройства общественной территории - линейного объекта с прилегающими территориями,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</si>
  <si>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0640086410</t>
  </si>
  <si>
    <t xml:space="preserve">Благоустройство кладбищ (Благоустройство кладбища в д. Глинка Шарыповского муниципального округа) </t>
  </si>
  <si>
    <t>06400S6661</t>
  </si>
  <si>
    <t>Благоустройство детских игровых площадок в с. Ивановка, с. Березовское, с. Ажинское и с. Малое Озеро</t>
  </si>
  <si>
    <t>0640086750</t>
  </si>
  <si>
    <t>Оказание услуг по осуществлению авторского надзора при реализации комплексного проекта по благоустройству общественной территории "Частичка села - улица моя"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</si>
  <si>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0640086760</t>
  </si>
  <si>
    <t>Осуществление расходов, направленных на реализацию мероприятий по поддержке местных инициатив (Обустройство пешеходной зоны в д. Ершово)</t>
  </si>
  <si>
    <t>Осуществление расходов, направленных на реализацию мероприятий по поддержке местных инициатив (Обустройство пешеходной зоны в с. Малое Озеро)</t>
  </si>
  <si>
    <t>Осуществление расходов, направленных на реализацию мероприятий по поддержке местных инициатив (Благоустройство территорий семейного парка для отдыха и занятия спортом в с. Родники)</t>
  </si>
  <si>
    <t xml:space="preserve">Осуществление расходов, направленных на реализацию мероприятий по поддержке местных инициатив (Обустройство пешеходной зоны в д. Можары) </t>
  </si>
  <si>
    <t>06400S6417</t>
  </si>
  <si>
    <t>Выполнение работ по разработке фор-эскиза комплексного благоустройства общественной территории, расположенной по адресу: Красноярский край, Шарыповский муниципальный округ, с. Березовское, ул. Садовая</t>
  </si>
  <si>
    <t>0640086103</t>
  </si>
  <si>
    <t>6.5.4</t>
  </si>
  <si>
    <t>6.5.5</t>
  </si>
  <si>
    <t>6.5.6</t>
  </si>
  <si>
    <t>6.5.7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</si>
  <si>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</t>
  </si>
  <si>
    <t>0650077440</t>
  </si>
  <si>
    <t>Создание условий для обеспечения услугами связи малочисленных и труднодоступных населенных пунктов Красноярского края</t>
  </si>
  <si>
    <t>065D276450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</si>
  <si>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</si>
  <si>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06500S5960</t>
  </si>
  <si>
    <t>Финансовое обеспечение (возмещение) расходных обязательств, связанных с увеличением с 1 июня 2022 года региональных выплат</t>
  </si>
  <si>
    <t>0650010340</t>
  </si>
  <si>
    <t>0710075080</t>
  </si>
  <si>
    <t>Государственная поддержка муниципальных комплексных проектов развития за счет средств дорожного фонда Шарыповского муниципального округа</t>
  </si>
  <si>
    <t>07100S6640</t>
  </si>
  <si>
    <t>7.1.12</t>
  </si>
  <si>
    <t>7.2.3</t>
  </si>
  <si>
    <t>Расходы, связанные с привлечением организаций к ликвидации чрезвычайных ситуаций и последствий, вызванных пожарами</t>
  </si>
  <si>
    <t>0720010110</t>
  </si>
  <si>
    <t>8.1.7</t>
  </si>
  <si>
    <t>8.1.8</t>
  </si>
  <si>
    <t>Приобретение турникета - трипода</t>
  </si>
  <si>
    <t>0810088010</t>
  </si>
  <si>
    <t xml:space="preserve"> Охрана территории и населенных пунктов от пожаров</t>
  </si>
  <si>
    <t>0810088080</t>
  </si>
  <si>
    <t xml:space="preserve">Реализация мероприятий в области использования и охраны водных объектов (капитальный ремонт гидротехнических сооружений, находящихся </t>
  </si>
  <si>
    <t>8.2.2</t>
  </si>
  <si>
    <t>Финансовое обеспечение (возмещение) расходных обязательств, связанных с увеличением с 1 июня 2022 региональных выплат</t>
  </si>
  <si>
    <t>0820010340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</si>
  <si>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</si>
  <si>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</si>
  <si>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 за счет средств бюджета округа</t>
  </si>
  <si>
    <t>5.1.12</t>
  </si>
  <si>
    <t>Устройство плоскостных спортивных сооружений в сельской местности</t>
  </si>
  <si>
    <t>МКУ "Управление культуры" ШМО</t>
  </si>
  <si>
    <t>МКУ "УСиТ"</t>
  </si>
  <si>
    <t>05200S4570</t>
  </si>
  <si>
    <t>Безвозмездные пожертвования для МБУ "ММЦ Сибиряк" ШМО</t>
  </si>
  <si>
    <t>Средства от принудительных взысканий (МБУ "ММЦ "Сибиряк")</t>
  </si>
  <si>
    <t>Приобретение формы участникам патриотического движения "Юнармия"</t>
  </si>
  <si>
    <t>05400L4970</t>
  </si>
  <si>
    <t>0550077440</t>
  </si>
  <si>
    <t>5.5.2</t>
  </si>
  <si>
    <t>Основное мероприятие 1,3</t>
  </si>
  <si>
    <t>5.5.3</t>
  </si>
  <si>
    <t>0550010340</t>
  </si>
  <si>
    <t>05100S8450</t>
  </si>
  <si>
    <t>0510010340</t>
  </si>
  <si>
    <t>0520010340</t>
  </si>
  <si>
    <t>0520085060</t>
  </si>
  <si>
    <t>Основное мероприятие 1.1.3</t>
  </si>
  <si>
    <t>5.1.13</t>
  </si>
  <si>
    <t>5.2.5</t>
  </si>
  <si>
    <t>5.2.4</t>
  </si>
  <si>
    <t>5.2.6</t>
  </si>
  <si>
    <t>5.2.7</t>
  </si>
  <si>
    <t>Предоставление субсидий МБУК "МБ" ШМО на финансовое обеспечение выполнения муниципального задания</t>
  </si>
  <si>
    <t>0110081990  01100L5191  01100S4880</t>
  </si>
  <si>
    <t>Основное мероприятие 2</t>
  </si>
  <si>
    <t>Основное мероприятие 3</t>
  </si>
  <si>
    <t>Предоставление субсидии муниципальным библиотекам на иные цели</t>
  </si>
  <si>
    <t>0110077440</t>
  </si>
  <si>
    <t>0120081980</t>
  </si>
  <si>
    <t>Предоставление субсидии МБУК  "ЦКС" ШМО на иные цели</t>
  </si>
  <si>
    <t>0120080950  0120081120  0120081040   0120081130  0120081140  0120081150  0120081060  0120081070  0120081090</t>
  </si>
  <si>
    <t>Основное мероприятие 4</t>
  </si>
  <si>
    <t>Создание (реконструкция) и капитальный ремонт культурно-досуговых учреждений в сельской местности</t>
  </si>
  <si>
    <t>012A174840</t>
  </si>
  <si>
    <t>Основное мероприятие 5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</si>
  <si>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</si>
  <si>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Основное мероприятие 6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</si>
  <si>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</si>
  <si>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01200S8400</t>
  </si>
  <si>
    <t>Основное мероприятие 7</t>
  </si>
  <si>
    <t>01200S6412</t>
  </si>
  <si>
    <t>Основное мероприятие 8</t>
  </si>
  <si>
    <t>Осуществление расходов, направленных на реализацию мероприятий по поддержке местных инициатив (Ремонт сельского клуба с. Темра)</t>
  </si>
  <si>
    <t>01200S6416</t>
  </si>
  <si>
    <t>1.2.9</t>
  </si>
  <si>
    <t>Основное мероприятие 9</t>
  </si>
  <si>
    <t>0120077450</t>
  </si>
  <si>
    <t>1.2.10</t>
  </si>
  <si>
    <t>Основное мероприятие 10</t>
  </si>
  <si>
    <t>Содействие достижению и (или) поощрение достижения наилучших значений показателей  эффективности органов местного самоуправления муниципальных, городских округов и муниципальных районов</t>
  </si>
  <si>
    <t>0120077440</t>
  </si>
  <si>
    <t>1.2.11</t>
  </si>
  <si>
    <t>Основное мероприятие 11</t>
  </si>
  <si>
    <t>Выполнение работ по техническому обследованию нежилого здания сельского дома культуры с. Ивановка</t>
  </si>
  <si>
    <t>0120081130</t>
  </si>
  <si>
    <t>Основное мероприятие 12</t>
  </si>
  <si>
    <t>1.2.12</t>
  </si>
  <si>
    <t>Текущий ремонт системы отопления сельского дома культуры с. Ивановка</t>
  </si>
  <si>
    <t>0120081140</t>
  </si>
  <si>
    <t>Осуществление расходов, направленных на реализацию мероприятий по поддержке местных инициатив (Ремонт сельского клуба п. Инголь)</t>
  </si>
  <si>
    <t>1.2.13</t>
  </si>
  <si>
    <t>Проведение культурно-массовых мероприятий на территории Шарыповского муниципального округа</t>
  </si>
  <si>
    <t>1.2.14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</si>
  <si>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</t>
  </si>
  <si>
    <t>1.2.15</t>
  </si>
  <si>
    <t>1.2.16</t>
  </si>
  <si>
    <t>111                                         119                               244                                             247</t>
  </si>
  <si>
    <t>1.3.3</t>
  </si>
  <si>
    <t/>
  </si>
  <si>
    <t>0130010340</t>
  </si>
  <si>
    <t>111, 119</t>
  </si>
  <si>
    <t>111                                      119                              244</t>
  </si>
  <si>
    <t>111                                           119</t>
  </si>
  <si>
    <t>111                                       112                             119                     244                   247</t>
  </si>
  <si>
    <t>1.4.2</t>
  </si>
  <si>
    <t>0140077440</t>
  </si>
  <si>
    <t>111                                          119</t>
  </si>
  <si>
    <t>1.4.3</t>
  </si>
  <si>
    <t>0140010340</t>
  </si>
  <si>
    <t>Муниципальная программа 6</t>
  </si>
  <si>
    <t>Муниципальная программа 7</t>
  </si>
  <si>
    <t>Муниципальная программа 8</t>
  </si>
  <si>
    <t>Муниципальная программа 9</t>
  </si>
  <si>
    <t>Муниципальная программа 10</t>
  </si>
  <si>
    <t>8.1.2</t>
  </si>
  <si>
    <t>6.3.2</t>
  </si>
  <si>
    <t>4.1.1</t>
  </si>
  <si>
    <t>4.1.3</t>
  </si>
  <si>
    <t>4.1.2</t>
  </si>
  <si>
    <t>4.1.4</t>
  </si>
  <si>
    <t>4.1.5</t>
  </si>
  <si>
    <t>4.1.6</t>
  </si>
  <si>
    <t>4.1.7</t>
  </si>
  <si>
    <t>4.1.8</t>
  </si>
  <si>
    <t>0310083990 0310074080 0310075880 0310075540 0310010340 0310008530</t>
  </si>
  <si>
    <t>0701                      1003</t>
  </si>
  <si>
    <t>Предоставлении субсидий муниципальным дошкольным учреждениям на иные цели</t>
  </si>
  <si>
    <t>0310080950 0310083030 0310083060 0310083120</t>
  </si>
  <si>
    <t>0310083990 0310075640 0310074090 0310075660 0310053030 0310010340 0310008530</t>
  </si>
  <si>
    <t>0310083140 0310080950 03100S5630 031E151690  03100S5980 03100L3040  0310083030 0310083040 0310083050  03100S8400 0310083070  0310083130 0310077450 03100S5590</t>
  </si>
  <si>
    <t>0709                                       0702                            1003</t>
  </si>
  <si>
    <t>244                                                321</t>
  </si>
  <si>
    <t>321                                                       244</t>
  </si>
  <si>
    <t>870                                     612                                         244</t>
  </si>
  <si>
    <t>0310083990 0310010340</t>
  </si>
  <si>
    <t>0310083990 0310075640 0310010340</t>
  </si>
  <si>
    <t>611                                 613                           623                                   633                            813</t>
  </si>
  <si>
    <t>0310080950</t>
  </si>
  <si>
    <t>0310083010  0310083030</t>
  </si>
  <si>
    <t>0320076490 03200S3970 0320083990 0320010340</t>
  </si>
  <si>
    <t>244                                                      321</t>
  </si>
  <si>
    <t>111 119</t>
  </si>
  <si>
    <t>111                                                   119</t>
  </si>
  <si>
    <t>03200S5530  0320075580</t>
  </si>
  <si>
    <t>612                                                          611</t>
  </si>
  <si>
    <t>Приобретение и монтаж модульных зданий медицинских пунктов в загородных оздоровительных лагерях</t>
  </si>
  <si>
    <t>121                                   122                                     129                             244                                    247</t>
  </si>
  <si>
    <t>3.3.2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</si>
  <si>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</si>
  <si>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0330075870</t>
  </si>
  <si>
    <t>1004                                        1006</t>
  </si>
  <si>
    <t>412 
121 
129
 244</t>
  </si>
  <si>
    <t>853 
111
112 
119
244 
247</t>
  </si>
  <si>
    <t>3.4.2</t>
  </si>
  <si>
    <t>0340077440</t>
  </si>
  <si>
    <t>111
119</t>
  </si>
  <si>
    <t>3.4.3</t>
  </si>
  <si>
    <t>0340010340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</si>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</sst>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0\ _р_."/>
  </numFmts>
  <fonts count="1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CDFA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49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65" fontId="7" fillId="2" borderId="13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/>
    </xf>
    <xf numFmtId="0" fontId="5" fillId="2" borderId="13" xfId="0" applyFont="1" applyFill="1" applyBorder="1"/>
    <xf numFmtId="0" fontId="5" fillId="2" borderId="13" xfId="0" applyFont="1" applyFill="1" applyBorder="1" applyAlignment="1">
      <alignment horizontal="left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13" xfId="0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164" fontId="5" fillId="2" borderId="13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164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5" fillId="3" borderId="19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 wrapText="1"/>
    </xf>
    <xf numFmtId="49" fontId="5" fillId="3" borderId="24" xfId="0" applyNumberFormat="1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 wrapText="1"/>
    </xf>
    <xf numFmtId="164" fontId="9" fillId="3" borderId="19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/>
    </xf>
    <xf numFmtId="49" fontId="5" fillId="3" borderId="13" xfId="0" applyNumberFormat="1" applyFont="1" applyFill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center" vertical="center"/>
    </xf>
    <xf numFmtId="0" fontId="5" fillId="3" borderId="22" xfId="0" applyFont="1" applyFill="1" applyBorder="1"/>
    <xf numFmtId="164" fontId="5" fillId="3" borderId="24" xfId="0" applyNumberFormat="1" applyFont="1" applyFill="1" applyBorder="1" applyAlignment="1">
      <alignment horizontal="center" vertical="center"/>
    </xf>
    <xf numFmtId="0" fontId="5" fillId="3" borderId="25" xfId="0" applyFont="1" applyFill="1" applyBorder="1"/>
    <xf numFmtId="4" fontId="5" fillId="0" borderId="13" xfId="0" applyNumberFormat="1" applyFont="1" applyBorder="1" applyAlignment="1">
      <alignment horizontal="center" vertical="center" wrapText="1"/>
    </xf>
    <xf numFmtId="49" fontId="5" fillId="4" borderId="19" xfId="0" applyNumberFormat="1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vertical="center" wrapText="1"/>
    </xf>
    <xf numFmtId="49" fontId="5" fillId="4" borderId="24" xfId="0" applyNumberFormat="1" applyFont="1" applyFill="1" applyBorder="1" applyAlignment="1">
      <alignment horizontal="center" vertical="center" wrapText="1"/>
    </xf>
    <xf numFmtId="164" fontId="5" fillId="4" borderId="24" xfId="0" applyNumberFormat="1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164" fontId="5" fillId="4" borderId="14" xfId="0" applyNumberFormat="1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top" wrapText="1"/>
    </xf>
    <xf numFmtId="49" fontId="5" fillId="4" borderId="16" xfId="0" applyNumberFormat="1" applyFont="1" applyFill="1" applyBorder="1" applyAlignment="1">
      <alignment horizontal="center" vertical="center" wrapText="1"/>
    </xf>
    <xf numFmtId="164" fontId="5" fillId="4" borderId="16" xfId="0" applyNumberFormat="1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/>
    <xf numFmtId="165" fontId="7" fillId="0" borderId="13" xfId="0" applyNumberFormat="1" applyFont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49" fontId="5" fillId="4" borderId="24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49" fontId="8" fillId="5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4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2" borderId="13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left" vertical="center" wrapText="1"/>
    </xf>
    <xf numFmtId="0" fontId="13" fillId="6" borderId="13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5" fillId="2" borderId="1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28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29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4" borderId="18" xfId="0" applyNumberFormat="1" applyFont="1" applyFill="1" applyBorder="1" applyAlignment="1">
      <alignment horizontal="center" vertical="center" wrapText="1"/>
    </xf>
    <xf numFmtId="49" fontId="5" fillId="4" borderId="21" xfId="0" applyNumberFormat="1" applyFont="1" applyFill="1" applyBorder="1" applyAlignment="1">
      <alignment horizontal="center" vertical="center" wrapText="1"/>
    </xf>
    <xf numFmtId="49" fontId="5" fillId="4" borderId="23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 wrapText="1"/>
    </xf>
    <xf numFmtId="49" fontId="5" fillId="4" borderId="30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49" fontId="5" fillId="4" borderId="31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left" vertical="center" wrapText="1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99FF"/>
      <color rgb="FFF5F52B"/>
      <color rgb="FF9999FF"/>
      <color rgb="FFEF0F5A"/>
      <color rgb="FFE1ADD6"/>
      <color rgb="FF35B96A"/>
      <color rgb="FFCC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0"/>
  <sheetViews>
    <sheetView tabSelected="1" zoomScale="70" zoomScaleNormal="70" zoomScaleSheetLayoutView="70" workbookViewId="0">
      <selection activeCell="B23" sqref="B23:B25"/>
    </sheetView>
  </sheetViews>
  <sheetFormatPr defaultRowHeight="15"/>
  <cols>
    <col min="1" max="1" width="9.140625" style="19"/>
    <col min="2" max="2" width="28.5703125" style="32" customWidth="1"/>
    <col min="3" max="3" width="46.7109375" style="32" customWidth="1"/>
    <col min="4" max="4" width="43.42578125" style="32" customWidth="1"/>
    <col min="5" max="6" width="14.5703125" style="16" customWidth="1"/>
    <col min="7" max="7" width="15.85546875" style="16" customWidth="1"/>
    <col min="8" max="8" width="14.5703125" style="16" customWidth="1"/>
    <col min="9" max="10" width="20" style="23" customWidth="1"/>
    <col min="11" max="16" width="20" style="14" customWidth="1"/>
    <col min="17" max="17" width="27.7109375" style="12" customWidth="1"/>
    <col min="18" max="18" width="0.140625" style="11" hidden="1" customWidth="1"/>
    <col min="19" max="16384" width="9.140625" style="11"/>
  </cols>
  <sheetData>
    <row r="1" spans="1:17" ht="21" customHeight="1">
      <c r="N1" s="179" t="s">
        <v>0</v>
      </c>
      <c r="O1" s="179"/>
      <c r="P1" s="179"/>
      <c r="Q1" s="179"/>
    </row>
    <row r="2" spans="1:17" s="12" customFormat="1" ht="48" customHeight="1">
      <c r="A2" s="20"/>
      <c r="B2" s="33"/>
      <c r="C2" s="33"/>
      <c r="D2" s="33"/>
      <c r="E2" s="21"/>
      <c r="F2" s="21"/>
      <c r="G2" s="21"/>
      <c r="H2" s="21"/>
      <c r="I2" s="23"/>
      <c r="J2" s="23"/>
      <c r="K2" s="23"/>
      <c r="L2" s="23"/>
      <c r="M2" s="23"/>
      <c r="N2" s="195" t="s">
        <v>1</v>
      </c>
      <c r="O2" s="195"/>
      <c r="P2" s="195"/>
      <c r="Q2" s="195"/>
    </row>
    <row r="3" spans="1:17">
      <c r="A3" s="26"/>
      <c r="N3" s="195"/>
      <c r="O3" s="195"/>
      <c r="P3" s="195"/>
      <c r="Q3" s="195"/>
    </row>
    <row r="4" spans="1:17" s="13" customFormat="1" ht="96.75" customHeight="1">
      <c r="A4" s="239" t="s">
        <v>26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 ht="20.25" customHeight="1" thickBot="1">
      <c r="B5" s="34"/>
      <c r="C5" s="34"/>
      <c r="D5" s="34"/>
      <c r="E5" s="22"/>
      <c r="F5" s="22"/>
      <c r="G5" s="22"/>
      <c r="H5" s="22"/>
      <c r="I5" s="24"/>
      <c r="J5" s="24"/>
      <c r="K5" s="25"/>
      <c r="L5" s="25"/>
      <c r="M5" s="25"/>
      <c r="N5" s="25"/>
      <c r="O5" s="25"/>
      <c r="P5" s="25"/>
      <c r="Q5" s="41" t="s">
        <v>2</v>
      </c>
    </row>
    <row r="6" spans="1:17" ht="102.75" customHeight="1" thickBot="1">
      <c r="A6" s="240" t="s">
        <v>3</v>
      </c>
      <c r="B6" s="243" t="s">
        <v>4</v>
      </c>
      <c r="C6" s="243" t="s">
        <v>5</v>
      </c>
      <c r="D6" s="243" t="s">
        <v>6</v>
      </c>
      <c r="E6" s="246" t="s">
        <v>7</v>
      </c>
      <c r="F6" s="247"/>
      <c r="G6" s="247"/>
      <c r="H6" s="248"/>
      <c r="I6" s="181" t="s">
        <v>8</v>
      </c>
      <c r="J6" s="190"/>
      <c r="K6" s="190"/>
      <c r="L6" s="190"/>
      <c r="M6" s="190"/>
      <c r="N6" s="190"/>
      <c r="O6" s="190"/>
      <c r="P6" s="182"/>
      <c r="Q6" s="252" t="s">
        <v>9</v>
      </c>
    </row>
    <row r="7" spans="1:17" ht="42.75" customHeight="1" thickBot="1">
      <c r="A7" s="241"/>
      <c r="B7" s="244"/>
      <c r="C7" s="244"/>
      <c r="D7" s="244"/>
      <c r="E7" s="249"/>
      <c r="F7" s="250"/>
      <c r="G7" s="250"/>
      <c r="H7" s="251"/>
      <c r="I7" s="255" t="s">
        <v>10</v>
      </c>
      <c r="J7" s="256"/>
      <c r="K7" s="181" t="s">
        <v>11</v>
      </c>
      <c r="L7" s="190"/>
      <c r="M7" s="190"/>
      <c r="N7" s="182"/>
      <c r="O7" s="191" t="s">
        <v>12</v>
      </c>
      <c r="P7" s="192"/>
      <c r="Q7" s="253"/>
    </row>
    <row r="8" spans="1:17" ht="42.75" customHeight="1" thickBot="1">
      <c r="A8" s="241"/>
      <c r="B8" s="244"/>
      <c r="C8" s="244"/>
      <c r="D8" s="244"/>
      <c r="E8" s="183" t="s">
        <v>6</v>
      </c>
      <c r="F8" s="183" t="s">
        <v>13</v>
      </c>
      <c r="G8" s="183" t="s">
        <v>14</v>
      </c>
      <c r="H8" s="183" t="s">
        <v>15</v>
      </c>
      <c r="I8" s="257"/>
      <c r="J8" s="258"/>
      <c r="K8" s="181" t="s">
        <v>16</v>
      </c>
      <c r="L8" s="182"/>
      <c r="M8" s="181" t="s">
        <v>17</v>
      </c>
      <c r="N8" s="182"/>
      <c r="O8" s="193"/>
      <c r="P8" s="194"/>
      <c r="Q8" s="253"/>
    </row>
    <row r="9" spans="1:17" ht="19.5" thickBot="1">
      <c r="A9" s="242"/>
      <c r="B9" s="245"/>
      <c r="C9" s="245"/>
      <c r="D9" s="245"/>
      <c r="E9" s="184"/>
      <c r="F9" s="184"/>
      <c r="G9" s="184"/>
      <c r="H9" s="184"/>
      <c r="I9" s="38" t="s">
        <v>18</v>
      </c>
      <c r="J9" s="38" t="s">
        <v>19</v>
      </c>
      <c r="K9" s="38" t="s">
        <v>18</v>
      </c>
      <c r="L9" s="38" t="s">
        <v>19</v>
      </c>
      <c r="M9" s="38" t="s">
        <v>18</v>
      </c>
      <c r="N9" s="38" t="s">
        <v>19</v>
      </c>
      <c r="O9" s="38" t="s">
        <v>20</v>
      </c>
      <c r="P9" s="38" t="s">
        <v>21</v>
      </c>
      <c r="Q9" s="254"/>
    </row>
    <row r="10" spans="1:17" ht="24.75" customHeight="1" thickBot="1">
      <c r="A10" s="48">
        <v>1</v>
      </c>
      <c r="B10" s="49">
        <v>2</v>
      </c>
      <c r="C10" s="49">
        <v>3</v>
      </c>
      <c r="D10" s="49">
        <v>4</v>
      </c>
      <c r="E10" s="50">
        <v>5</v>
      </c>
      <c r="F10" s="50">
        <v>6</v>
      </c>
      <c r="G10" s="50">
        <v>7</v>
      </c>
      <c r="H10" s="50">
        <v>8</v>
      </c>
      <c r="I10" s="51">
        <v>9</v>
      </c>
      <c r="J10" s="51">
        <v>10</v>
      </c>
      <c r="K10" s="49">
        <v>11</v>
      </c>
      <c r="L10" s="49">
        <v>12</v>
      </c>
      <c r="M10" s="49">
        <v>13</v>
      </c>
      <c r="N10" s="49">
        <v>14</v>
      </c>
      <c r="O10" s="49">
        <v>15</v>
      </c>
      <c r="P10" s="49">
        <v>16</v>
      </c>
      <c r="Q10" s="51">
        <v>17</v>
      </c>
    </row>
    <row r="11" spans="1:17" ht="26.25" customHeight="1">
      <c r="A11" s="206" t="s">
        <v>489</v>
      </c>
      <c r="B11" s="209" t="s">
        <v>488</v>
      </c>
      <c r="C11" s="209" t="s">
        <v>480</v>
      </c>
      <c r="D11" s="146" t="s">
        <v>22</v>
      </c>
      <c r="E11" s="69"/>
      <c r="F11" s="69"/>
      <c r="G11" s="69"/>
      <c r="H11" s="69"/>
      <c r="I11" s="130">
        <f>I13</f>
        <v>87154117.999999985</v>
      </c>
      <c r="J11" s="130">
        <f t="shared" ref="J11:P11" si="0">J13</f>
        <v>87134777.269999996</v>
      </c>
      <c r="K11" s="130">
        <f t="shared" si="0"/>
        <v>45329771.790000007</v>
      </c>
      <c r="L11" s="130">
        <f t="shared" si="0"/>
        <v>41712029.610000007</v>
      </c>
      <c r="M11" s="130">
        <f t="shared" si="0"/>
        <v>110044463.28</v>
      </c>
      <c r="N11" s="130">
        <f t="shared" si="0"/>
        <v>109929496.59999999</v>
      </c>
      <c r="O11" s="130">
        <f t="shared" si="0"/>
        <v>84180424.670000002</v>
      </c>
      <c r="P11" s="130">
        <f t="shared" si="0"/>
        <v>82798775.670000002</v>
      </c>
      <c r="Q11" s="131"/>
    </row>
    <row r="12" spans="1:17" ht="26.25" customHeight="1">
      <c r="A12" s="207"/>
      <c r="B12" s="210"/>
      <c r="C12" s="210"/>
      <c r="D12" s="147" t="s">
        <v>23</v>
      </c>
      <c r="E12" s="125"/>
      <c r="F12" s="125"/>
      <c r="G12" s="125"/>
      <c r="H12" s="125"/>
      <c r="I12" s="132"/>
      <c r="J12" s="132"/>
      <c r="K12" s="132"/>
      <c r="L12" s="132"/>
      <c r="M12" s="132"/>
      <c r="N12" s="132"/>
      <c r="O12" s="132"/>
      <c r="P12" s="132"/>
      <c r="Q12" s="133"/>
    </row>
    <row r="13" spans="1:17" ht="26.25" customHeight="1" thickBot="1">
      <c r="A13" s="208"/>
      <c r="B13" s="211"/>
      <c r="C13" s="211"/>
      <c r="D13" s="116" t="s">
        <v>978</v>
      </c>
      <c r="E13" s="75" t="s">
        <v>484</v>
      </c>
      <c r="F13" s="75"/>
      <c r="G13" s="75"/>
      <c r="H13" s="75"/>
      <c r="I13" s="134">
        <f t="shared" ref="I13:P13" si="1">I14+I26+I77+I89</f>
        <v>87154117.999999985</v>
      </c>
      <c r="J13" s="134">
        <f t="shared" si="1"/>
        <v>87134777.269999996</v>
      </c>
      <c r="K13" s="134">
        <f t="shared" si="1"/>
        <v>45329771.790000007</v>
      </c>
      <c r="L13" s="134">
        <f t="shared" si="1"/>
        <v>41712029.610000007</v>
      </c>
      <c r="M13" s="134">
        <f t="shared" si="1"/>
        <v>110044463.28</v>
      </c>
      <c r="N13" s="134">
        <f t="shared" si="1"/>
        <v>109929496.59999999</v>
      </c>
      <c r="O13" s="134">
        <f t="shared" si="1"/>
        <v>84180424.670000002</v>
      </c>
      <c r="P13" s="134">
        <f t="shared" si="1"/>
        <v>82798775.670000002</v>
      </c>
      <c r="Q13" s="135"/>
    </row>
    <row r="14" spans="1:17" s="12" customFormat="1" ht="26.25" customHeight="1">
      <c r="A14" s="214" t="s">
        <v>508</v>
      </c>
      <c r="B14" s="260" t="s">
        <v>24</v>
      </c>
      <c r="C14" s="260" t="s">
        <v>483</v>
      </c>
      <c r="D14" s="145" t="s">
        <v>22</v>
      </c>
      <c r="E14" s="40"/>
      <c r="F14" s="40"/>
      <c r="G14" s="40"/>
      <c r="H14" s="40"/>
      <c r="I14" s="42">
        <f>I16</f>
        <v>18952219</v>
      </c>
      <c r="J14" s="42">
        <f t="shared" ref="J14:P14" si="2">J16</f>
        <v>18952219</v>
      </c>
      <c r="K14" s="42">
        <f t="shared" si="2"/>
        <v>8191061.1600000001</v>
      </c>
      <c r="L14" s="42">
        <f t="shared" si="2"/>
        <v>8191061.1600000001</v>
      </c>
      <c r="M14" s="42">
        <f t="shared" si="2"/>
        <v>21534168</v>
      </c>
      <c r="N14" s="42">
        <f t="shared" si="2"/>
        <v>21534168</v>
      </c>
      <c r="O14" s="42">
        <f t="shared" si="2"/>
        <v>19440000</v>
      </c>
      <c r="P14" s="42">
        <f t="shared" si="2"/>
        <v>19440000</v>
      </c>
      <c r="Q14" s="43"/>
    </row>
    <row r="15" spans="1:17" s="12" customFormat="1" ht="26.25" customHeight="1">
      <c r="A15" s="177"/>
      <c r="B15" s="259"/>
      <c r="C15" s="259"/>
      <c r="D15" s="139" t="s">
        <v>23</v>
      </c>
      <c r="E15" s="1"/>
      <c r="F15" s="1"/>
      <c r="G15" s="1"/>
      <c r="H15" s="1"/>
      <c r="I15" s="27"/>
      <c r="J15" s="27"/>
      <c r="K15" s="27"/>
      <c r="L15" s="27"/>
      <c r="M15" s="27"/>
      <c r="N15" s="27"/>
      <c r="O15" s="27"/>
      <c r="P15" s="27"/>
      <c r="Q15" s="10"/>
    </row>
    <row r="16" spans="1:17" s="12" customFormat="1" ht="26.25" customHeight="1">
      <c r="A16" s="177"/>
      <c r="B16" s="259"/>
      <c r="C16" s="259"/>
      <c r="D16" s="136" t="s">
        <v>978</v>
      </c>
      <c r="E16" s="1" t="s">
        <v>484</v>
      </c>
      <c r="F16" s="1"/>
      <c r="G16" s="1"/>
      <c r="H16" s="1"/>
      <c r="I16" s="27">
        <f>I19+I22+I25</f>
        <v>18952219</v>
      </c>
      <c r="J16" s="27">
        <f t="shared" ref="J16:P16" si="3">J19+J22+J25</f>
        <v>18952219</v>
      </c>
      <c r="K16" s="27">
        <f t="shared" si="3"/>
        <v>8191061.1600000001</v>
      </c>
      <c r="L16" s="27">
        <f t="shared" si="3"/>
        <v>8191061.1600000001</v>
      </c>
      <c r="M16" s="27">
        <f t="shared" si="3"/>
        <v>21534168</v>
      </c>
      <c r="N16" s="27">
        <f t="shared" si="3"/>
        <v>21534168</v>
      </c>
      <c r="O16" s="27">
        <f t="shared" si="3"/>
        <v>19440000</v>
      </c>
      <c r="P16" s="27">
        <f t="shared" si="3"/>
        <v>19440000</v>
      </c>
      <c r="Q16" s="10"/>
    </row>
    <row r="17" spans="1:17" s="12" customFormat="1" ht="26.25" customHeight="1">
      <c r="A17" s="177" t="s">
        <v>509</v>
      </c>
      <c r="B17" s="178" t="s">
        <v>25</v>
      </c>
      <c r="C17" s="178" t="s">
        <v>1000</v>
      </c>
      <c r="D17" s="149" t="s">
        <v>22</v>
      </c>
      <c r="E17" s="1"/>
      <c r="F17" s="1"/>
      <c r="G17" s="1"/>
      <c r="H17" s="1"/>
      <c r="I17" s="27">
        <f>I19</f>
        <v>18758299</v>
      </c>
      <c r="J17" s="27">
        <f t="shared" ref="J17:P17" si="4">J19</f>
        <v>18758299</v>
      </c>
      <c r="K17" s="27">
        <f t="shared" si="4"/>
        <v>8191061.1600000001</v>
      </c>
      <c r="L17" s="27">
        <f t="shared" si="4"/>
        <v>8191061.1600000001</v>
      </c>
      <c r="M17" s="27">
        <f t="shared" si="4"/>
        <v>21126948</v>
      </c>
      <c r="N17" s="27">
        <f t="shared" si="4"/>
        <v>21126948</v>
      </c>
      <c r="O17" s="27">
        <f t="shared" si="4"/>
        <v>19437000</v>
      </c>
      <c r="P17" s="27">
        <f t="shared" si="4"/>
        <v>19437000</v>
      </c>
      <c r="Q17" s="10"/>
    </row>
    <row r="18" spans="1:17" s="12" customFormat="1" ht="26.25" customHeight="1">
      <c r="A18" s="177"/>
      <c r="B18" s="178"/>
      <c r="C18" s="178"/>
      <c r="D18" s="149" t="s">
        <v>23</v>
      </c>
      <c r="E18" s="1"/>
      <c r="F18" s="1"/>
      <c r="G18" s="1"/>
      <c r="H18" s="1"/>
      <c r="I18" s="27"/>
      <c r="J18" s="27"/>
      <c r="K18" s="27"/>
      <c r="L18" s="27"/>
      <c r="M18" s="27"/>
      <c r="N18" s="27"/>
      <c r="O18" s="27"/>
      <c r="P18" s="27"/>
      <c r="Q18" s="10"/>
    </row>
    <row r="19" spans="1:17" s="12" customFormat="1" ht="48" customHeight="1">
      <c r="A19" s="177"/>
      <c r="B19" s="178"/>
      <c r="C19" s="178"/>
      <c r="D19" s="136" t="s">
        <v>978</v>
      </c>
      <c r="E19" s="126" t="s">
        <v>484</v>
      </c>
      <c r="F19" s="127" t="s">
        <v>485</v>
      </c>
      <c r="G19" s="127" t="s">
        <v>1001</v>
      </c>
      <c r="H19" s="126">
        <v>611</v>
      </c>
      <c r="I19" s="128">
        <v>18758299</v>
      </c>
      <c r="J19" s="128">
        <v>18758299</v>
      </c>
      <c r="K19" s="128">
        <v>8191061.1600000001</v>
      </c>
      <c r="L19" s="128">
        <f>K19</f>
        <v>8191061.1600000001</v>
      </c>
      <c r="M19" s="128">
        <v>21126948</v>
      </c>
      <c r="N19" s="128">
        <f>M19</f>
        <v>21126948</v>
      </c>
      <c r="O19" s="128">
        <v>19437000</v>
      </c>
      <c r="P19" s="128">
        <v>19437000</v>
      </c>
      <c r="Q19" s="10"/>
    </row>
    <row r="20" spans="1:17" s="12" customFormat="1" ht="26.25" customHeight="1">
      <c r="A20" s="177" t="s">
        <v>510</v>
      </c>
      <c r="B20" s="232" t="s">
        <v>1002</v>
      </c>
      <c r="C20" s="178" t="s">
        <v>487</v>
      </c>
      <c r="D20" s="149" t="s">
        <v>22</v>
      </c>
      <c r="E20" s="1"/>
      <c r="F20" s="1"/>
      <c r="G20" s="1"/>
      <c r="H20" s="1"/>
      <c r="I20" s="27">
        <f>I22</f>
        <v>45250</v>
      </c>
      <c r="J20" s="27">
        <f t="shared" ref="J20:P20" si="5">J22</f>
        <v>45250</v>
      </c>
      <c r="K20" s="27">
        <f t="shared" si="5"/>
        <v>0</v>
      </c>
      <c r="L20" s="27">
        <f t="shared" si="5"/>
        <v>0</v>
      </c>
      <c r="M20" s="27">
        <f t="shared" si="5"/>
        <v>3000</v>
      </c>
      <c r="N20" s="27">
        <f t="shared" si="5"/>
        <v>3000</v>
      </c>
      <c r="O20" s="27">
        <f t="shared" si="5"/>
        <v>3000</v>
      </c>
      <c r="P20" s="27">
        <f t="shared" si="5"/>
        <v>3000</v>
      </c>
      <c r="Q20" s="10"/>
    </row>
    <row r="21" spans="1:17" s="12" customFormat="1" ht="26.25" customHeight="1">
      <c r="A21" s="177"/>
      <c r="B21" s="232"/>
      <c r="C21" s="178"/>
      <c r="D21" s="149" t="s">
        <v>23</v>
      </c>
      <c r="E21" s="1"/>
      <c r="F21" s="1"/>
      <c r="G21" s="1"/>
      <c r="H21" s="1"/>
      <c r="I21" s="27"/>
      <c r="J21" s="27"/>
      <c r="K21" s="27"/>
      <c r="L21" s="27"/>
      <c r="M21" s="27"/>
      <c r="N21" s="27"/>
      <c r="O21" s="27"/>
      <c r="P21" s="27"/>
      <c r="Q21" s="10"/>
    </row>
    <row r="22" spans="1:17" s="12" customFormat="1" ht="39.75" customHeight="1">
      <c r="A22" s="177"/>
      <c r="B22" s="232"/>
      <c r="C22" s="178"/>
      <c r="D22" s="136" t="s">
        <v>978</v>
      </c>
      <c r="E22" s="96" t="s">
        <v>484</v>
      </c>
      <c r="F22" s="96" t="s">
        <v>485</v>
      </c>
      <c r="G22" s="96" t="s">
        <v>428</v>
      </c>
      <c r="H22" s="96" t="s">
        <v>429</v>
      </c>
      <c r="I22" s="98">
        <v>45250</v>
      </c>
      <c r="J22" s="98">
        <v>45250</v>
      </c>
      <c r="K22" s="98">
        <v>0</v>
      </c>
      <c r="L22" s="98">
        <v>0</v>
      </c>
      <c r="M22" s="98">
        <v>3000</v>
      </c>
      <c r="N22" s="98">
        <v>3000</v>
      </c>
      <c r="O22" s="98">
        <v>3000</v>
      </c>
      <c r="P22" s="98">
        <v>3000</v>
      </c>
      <c r="Q22" s="10"/>
    </row>
    <row r="23" spans="1:17" s="12" customFormat="1" ht="26.25" customHeight="1">
      <c r="A23" s="177" t="s">
        <v>511</v>
      </c>
      <c r="B23" s="232" t="s">
        <v>1003</v>
      </c>
      <c r="C23" s="178" t="s">
        <v>1004</v>
      </c>
      <c r="D23" s="149" t="s">
        <v>22</v>
      </c>
      <c r="E23" s="1"/>
      <c r="F23" s="1"/>
      <c r="G23" s="1"/>
      <c r="H23" s="1"/>
      <c r="I23" s="27">
        <f>I25</f>
        <v>148670</v>
      </c>
      <c r="J23" s="27">
        <f t="shared" ref="J23:P23" si="6">J25</f>
        <v>148670</v>
      </c>
      <c r="K23" s="27">
        <f t="shared" si="6"/>
        <v>0</v>
      </c>
      <c r="L23" s="27">
        <f t="shared" si="6"/>
        <v>0</v>
      </c>
      <c r="M23" s="27">
        <f t="shared" si="6"/>
        <v>404220</v>
      </c>
      <c r="N23" s="27">
        <f t="shared" si="6"/>
        <v>404220</v>
      </c>
      <c r="O23" s="27">
        <f t="shared" si="6"/>
        <v>0</v>
      </c>
      <c r="P23" s="27">
        <f t="shared" si="6"/>
        <v>0</v>
      </c>
      <c r="Q23" s="10"/>
    </row>
    <row r="24" spans="1:17" s="12" customFormat="1" ht="26.25" customHeight="1">
      <c r="A24" s="177"/>
      <c r="B24" s="232"/>
      <c r="C24" s="178"/>
      <c r="D24" s="149" t="s">
        <v>23</v>
      </c>
      <c r="E24" s="1"/>
      <c r="F24" s="1"/>
      <c r="G24" s="1"/>
      <c r="H24" s="1"/>
      <c r="I24" s="27"/>
      <c r="J24" s="27"/>
      <c r="K24" s="27"/>
      <c r="L24" s="27"/>
      <c r="M24" s="27"/>
      <c r="N24" s="27"/>
      <c r="O24" s="27"/>
      <c r="P24" s="27"/>
      <c r="Q24" s="10"/>
    </row>
    <row r="25" spans="1:17" s="12" customFormat="1" ht="26.25" customHeight="1">
      <c r="A25" s="177"/>
      <c r="B25" s="232"/>
      <c r="C25" s="178"/>
      <c r="D25" s="136" t="s">
        <v>978</v>
      </c>
      <c r="E25" s="126" t="s">
        <v>484</v>
      </c>
      <c r="F25" s="127" t="s">
        <v>485</v>
      </c>
      <c r="G25" s="127" t="s">
        <v>1005</v>
      </c>
      <c r="H25" s="126">
        <v>612</v>
      </c>
      <c r="I25" s="128">
        <v>148670</v>
      </c>
      <c r="J25" s="128">
        <v>148670</v>
      </c>
      <c r="K25" s="128">
        <v>0</v>
      </c>
      <c r="L25" s="128">
        <v>0</v>
      </c>
      <c r="M25" s="128">
        <v>404220</v>
      </c>
      <c r="N25" s="128">
        <v>404220</v>
      </c>
      <c r="O25" s="128">
        <v>0</v>
      </c>
      <c r="P25" s="128">
        <v>0</v>
      </c>
      <c r="Q25" s="10"/>
    </row>
    <row r="26" spans="1:17" s="12" customFormat="1" ht="26.25" customHeight="1">
      <c r="A26" s="177" t="s">
        <v>512</v>
      </c>
      <c r="B26" s="259" t="s">
        <v>33</v>
      </c>
      <c r="C26" s="178" t="s">
        <v>490</v>
      </c>
      <c r="D26" s="149" t="s">
        <v>22</v>
      </c>
      <c r="E26" s="1"/>
      <c r="F26" s="1"/>
      <c r="G26" s="1"/>
      <c r="H26" s="1"/>
      <c r="I26" s="27">
        <f>I28</f>
        <v>59236321.729999997</v>
      </c>
      <c r="J26" s="27">
        <f t="shared" ref="J26:P26" si="7">J28</f>
        <v>59236321.729999997</v>
      </c>
      <c r="K26" s="27">
        <f t="shared" si="7"/>
        <v>33010583.270000003</v>
      </c>
      <c r="L26" s="27">
        <f t="shared" si="7"/>
        <v>29394375.090000004</v>
      </c>
      <c r="M26" s="27">
        <f t="shared" si="7"/>
        <v>77938086.649999991</v>
      </c>
      <c r="N26" s="27">
        <f t="shared" si="7"/>
        <v>77936668.949999988</v>
      </c>
      <c r="O26" s="27">
        <f t="shared" si="7"/>
        <v>55049325</v>
      </c>
      <c r="P26" s="27">
        <f t="shared" si="7"/>
        <v>53667676</v>
      </c>
      <c r="Q26" s="10"/>
    </row>
    <row r="27" spans="1:17" s="12" customFormat="1" ht="26.25" customHeight="1">
      <c r="A27" s="177"/>
      <c r="B27" s="259"/>
      <c r="C27" s="178"/>
      <c r="D27" s="149" t="s">
        <v>23</v>
      </c>
      <c r="E27" s="1"/>
      <c r="F27" s="1"/>
      <c r="G27" s="1"/>
      <c r="H27" s="1"/>
      <c r="I27" s="27"/>
      <c r="J27" s="27"/>
      <c r="K27" s="27"/>
      <c r="L27" s="27"/>
      <c r="M27" s="27"/>
      <c r="N27" s="27"/>
      <c r="O27" s="27"/>
      <c r="P27" s="27"/>
      <c r="Q27" s="10"/>
    </row>
    <row r="28" spans="1:17" s="12" customFormat="1" ht="26.25" customHeight="1">
      <c r="A28" s="177"/>
      <c r="B28" s="259"/>
      <c r="C28" s="178"/>
      <c r="D28" s="136" t="s">
        <v>978</v>
      </c>
      <c r="E28" s="1" t="s">
        <v>484</v>
      </c>
      <c r="F28" s="1"/>
      <c r="G28" s="1"/>
      <c r="H28" s="1"/>
      <c r="I28" s="27">
        <f>I31+I34+I37+I40+I43+I46+I49+I52+I55+I58+I61+I64+I67+I70+I73+I76</f>
        <v>59236321.729999997</v>
      </c>
      <c r="J28" s="27">
        <f t="shared" ref="J28:P28" si="8">J31+J34+J37+J40+J43+J46+J49+J52+J55+J58+J61+J64+J67+J70+J73+J76</f>
        <v>59236321.729999997</v>
      </c>
      <c r="K28" s="27">
        <f t="shared" si="8"/>
        <v>33010583.270000003</v>
      </c>
      <c r="L28" s="27">
        <f t="shared" si="8"/>
        <v>29394375.090000004</v>
      </c>
      <c r="M28" s="27">
        <f t="shared" si="8"/>
        <v>77938086.649999991</v>
      </c>
      <c r="N28" s="27">
        <f t="shared" si="8"/>
        <v>77936668.949999988</v>
      </c>
      <c r="O28" s="27">
        <f t="shared" si="8"/>
        <v>55049325</v>
      </c>
      <c r="P28" s="27">
        <f t="shared" si="8"/>
        <v>53667676</v>
      </c>
      <c r="Q28" s="10"/>
    </row>
    <row r="29" spans="1:17" s="12" customFormat="1" ht="26.25" customHeight="1">
      <c r="A29" s="177" t="s">
        <v>513</v>
      </c>
      <c r="B29" s="178" t="s">
        <v>25</v>
      </c>
      <c r="C29" s="232" t="s">
        <v>491</v>
      </c>
      <c r="D29" s="149" t="s">
        <v>22</v>
      </c>
      <c r="E29" s="1"/>
      <c r="F29" s="1"/>
      <c r="G29" s="1"/>
      <c r="H29" s="1"/>
      <c r="I29" s="27">
        <f>I31</f>
        <v>52524171.729999997</v>
      </c>
      <c r="J29" s="27">
        <f t="shared" ref="J29:P29" si="9">J31</f>
        <v>52524171.729999997</v>
      </c>
      <c r="K29" s="27">
        <f t="shared" si="9"/>
        <v>27248297.420000002</v>
      </c>
      <c r="L29" s="27">
        <f t="shared" si="9"/>
        <v>27248297.420000002</v>
      </c>
      <c r="M29" s="27">
        <f t="shared" si="9"/>
        <v>57211672.700000003</v>
      </c>
      <c r="N29" s="27">
        <f t="shared" si="9"/>
        <v>57210255</v>
      </c>
      <c r="O29" s="27">
        <f t="shared" si="9"/>
        <v>52421456</v>
      </c>
      <c r="P29" s="27">
        <f t="shared" si="9"/>
        <v>52494176</v>
      </c>
      <c r="Q29" s="10"/>
    </row>
    <row r="30" spans="1:17" s="12" customFormat="1" ht="26.25" customHeight="1">
      <c r="A30" s="177"/>
      <c r="B30" s="178"/>
      <c r="C30" s="232"/>
      <c r="D30" s="149" t="s">
        <v>23</v>
      </c>
      <c r="E30" s="1"/>
      <c r="F30" s="1"/>
      <c r="G30" s="1"/>
      <c r="H30" s="1"/>
      <c r="I30" s="27"/>
      <c r="J30" s="27"/>
      <c r="K30" s="27"/>
      <c r="L30" s="27"/>
      <c r="M30" s="27"/>
      <c r="N30" s="27"/>
      <c r="O30" s="27"/>
      <c r="P30" s="27"/>
      <c r="Q30" s="10"/>
    </row>
    <row r="31" spans="1:17" s="12" customFormat="1" ht="26.25" customHeight="1">
      <c r="A31" s="177"/>
      <c r="B31" s="178"/>
      <c r="C31" s="232"/>
      <c r="D31" s="136" t="s">
        <v>978</v>
      </c>
      <c r="E31" s="126" t="s">
        <v>484</v>
      </c>
      <c r="F31" s="127" t="s">
        <v>485</v>
      </c>
      <c r="G31" s="127" t="s">
        <v>1006</v>
      </c>
      <c r="H31" s="126">
        <v>611</v>
      </c>
      <c r="I31" s="128">
        <v>52524171.729999997</v>
      </c>
      <c r="J31" s="128">
        <v>52524171.729999997</v>
      </c>
      <c r="K31" s="128">
        <v>27248297.420000002</v>
      </c>
      <c r="L31" s="128">
        <v>27248297.420000002</v>
      </c>
      <c r="M31" s="128">
        <v>57211672.700000003</v>
      </c>
      <c r="N31" s="128">
        <v>57210255</v>
      </c>
      <c r="O31" s="128">
        <v>52421456</v>
      </c>
      <c r="P31" s="128">
        <v>52494176</v>
      </c>
      <c r="Q31" s="10"/>
    </row>
    <row r="32" spans="1:17" s="12" customFormat="1" ht="26.25" customHeight="1">
      <c r="A32" s="177" t="s">
        <v>514</v>
      </c>
      <c r="B32" s="178" t="s">
        <v>1002</v>
      </c>
      <c r="C32" s="178" t="s">
        <v>500</v>
      </c>
      <c r="D32" s="149" t="s">
        <v>22</v>
      </c>
      <c r="E32" s="1"/>
      <c r="F32" s="1"/>
      <c r="G32" s="1"/>
      <c r="H32" s="1"/>
      <c r="I32" s="27">
        <f>I34</f>
        <v>391500</v>
      </c>
      <c r="J32" s="27">
        <f t="shared" ref="J32:P32" si="10">J34</f>
        <v>391500</v>
      </c>
      <c r="K32" s="27">
        <f t="shared" si="10"/>
        <v>174910</v>
      </c>
      <c r="L32" s="27">
        <f t="shared" si="10"/>
        <v>174910</v>
      </c>
      <c r="M32" s="27">
        <f t="shared" si="10"/>
        <v>436100</v>
      </c>
      <c r="N32" s="27">
        <f t="shared" si="10"/>
        <v>436100</v>
      </c>
      <c r="O32" s="27">
        <f t="shared" si="10"/>
        <v>273500</v>
      </c>
      <c r="P32" s="27">
        <f t="shared" si="10"/>
        <v>273500</v>
      </c>
      <c r="Q32" s="10"/>
    </row>
    <row r="33" spans="1:17" s="12" customFormat="1" ht="26.25" customHeight="1">
      <c r="A33" s="177"/>
      <c r="B33" s="178"/>
      <c r="C33" s="178"/>
      <c r="D33" s="149" t="s">
        <v>23</v>
      </c>
      <c r="E33" s="1"/>
      <c r="F33" s="1"/>
      <c r="G33" s="1"/>
      <c r="H33" s="1"/>
      <c r="I33" s="27"/>
      <c r="J33" s="27"/>
      <c r="K33" s="27"/>
      <c r="L33" s="27"/>
      <c r="M33" s="27"/>
      <c r="N33" s="27"/>
      <c r="O33" s="27"/>
      <c r="P33" s="27"/>
      <c r="Q33" s="10"/>
    </row>
    <row r="34" spans="1:17" s="12" customFormat="1" ht="26.25" customHeight="1">
      <c r="A34" s="177"/>
      <c r="B34" s="178"/>
      <c r="C34" s="178"/>
      <c r="D34" s="136" t="s">
        <v>978</v>
      </c>
      <c r="E34" s="96" t="s">
        <v>484</v>
      </c>
      <c r="F34" s="96" t="s">
        <v>485</v>
      </c>
      <c r="G34" s="96" t="s">
        <v>428</v>
      </c>
      <c r="H34" s="96" t="s">
        <v>429</v>
      </c>
      <c r="I34" s="98">
        <v>391500</v>
      </c>
      <c r="J34" s="98">
        <v>391500</v>
      </c>
      <c r="K34" s="98">
        <v>174910</v>
      </c>
      <c r="L34" s="98">
        <f>K34</f>
        <v>174910</v>
      </c>
      <c r="M34" s="98">
        <v>436100</v>
      </c>
      <c r="N34" s="98">
        <v>436100</v>
      </c>
      <c r="O34" s="98">
        <v>273500</v>
      </c>
      <c r="P34" s="98">
        <v>273500</v>
      </c>
      <c r="Q34" s="10"/>
    </row>
    <row r="35" spans="1:17" s="12" customFormat="1" ht="26.25" customHeight="1">
      <c r="A35" s="177" t="s">
        <v>515</v>
      </c>
      <c r="B35" s="232" t="s">
        <v>1003</v>
      </c>
      <c r="C35" s="178" t="s">
        <v>1007</v>
      </c>
      <c r="D35" s="149" t="s">
        <v>22</v>
      </c>
      <c r="E35" s="1"/>
      <c r="F35" s="1"/>
      <c r="G35" s="1"/>
      <c r="H35" s="1"/>
      <c r="I35" s="27">
        <f>I37</f>
        <v>1236800</v>
      </c>
      <c r="J35" s="27">
        <f t="shared" ref="J35:P35" si="11">J37</f>
        <v>1236800</v>
      </c>
      <c r="K35" s="27">
        <f t="shared" si="11"/>
        <v>393242.67</v>
      </c>
      <c r="L35" s="27">
        <f t="shared" si="11"/>
        <v>393242.67</v>
      </c>
      <c r="M35" s="27">
        <f t="shared" si="11"/>
        <v>2427930.04</v>
      </c>
      <c r="N35" s="27">
        <f t="shared" si="11"/>
        <v>2427930.04</v>
      </c>
      <c r="O35" s="27">
        <f t="shared" si="11"/>
        <v>0</v>
      </c>
      <c r="P35" s="27">
        <f t="shared" si="11"/>
        <v>0</v>
      </c>
      <c r="Q35" s="10"/>
    </row>
    <row r="36" spans="1:17" s="12" customFormat="1" ht="26.25" customHeight="1">
      <c r="A36" s="177"/>
      <c r="B36" s="232"/>
      <c r="C36" s="178"/>
      <c r="D36" s="149" t="s">
        <v>23</v>
      </c>
      <c r="E36" s="1"/>
      <c r="F36" s="1"/>
      <c r="G36" s="1"/>
      <c r="H36" s="1"/>
      <c r="I36" s="27"/>
      <c r="J36" s="27"/>
      <c r="K36" s="27"/>
      <c r="L36" s="27"/>
      <c r="M36" s="27"/>
      <c r="N36" s="27"/>
      <c r="O36" s="27"/>
      <c r="P36" s="27"/>
      <c r="Q36" s="10"/>
    </row>
    <row r="37" spans="1:17" s="12" customFormat="1" ht="124.5" customHeight="1">
      <c r="A37" s="177"/>
      <c r="B37" s="232"/>
      <c r="C37" s="178"/>
      <c r="D37" s="136" t="s">
        <v>978</v>
      </c>
      <c r="E37" s="126" t="s">
        <v>484</v>
      </c>
      <c r="F37" s="127" t="s">
        <v>485</v>
      </c>
      <c r="G37" s="127" t="s">
        <v>1008</v>
      </c>
      <c r="H37" s="126">
        <v>612</v>
      </c>
      <c r="I37" s="128">
        <v>1236800</v>
      </c>
      <c r="J37" s="128">
        <v>1236800</v>
      </c>
      <c r="K37" s="128">
        <v>393242.67</v>
      </c>
      <c r="L37" s="128">
        <v>393242.67</v>
      </c>
      <c r="M37" s="128">
        <v>2427930.04</v>
      </c>
      <c r="N37" s="128">
        <v>2427930.04</v>
      </c>
      <c r="O37" s="128">
        <v>0</v>
      </c>
      <c r="P37" s="128">
        <v>0</v>
      </c>
      <c r="Q37" s="10"/>
    </row>
    <row r="38" spans="1:17" s="12" customFormat="1" ht="26.25" customHeight="1">
      <c r="A38" s="177" t="s">
        <v>516</v>
      </c>
      <c r="B38" s="178" t="s">
        <v>1009</v>
      </c>
      <c r="C38" s="232" t="s">
        <v>1010</v>
      </c>
      <c r="D38" s="149" t="s">
        <v>22</v>
      </c>
      <c r="E38" s="1"/>
      <c r="F38" s="1"/>
      <c r="G38" s="1"/>
      <c r="H38" s="1"/>
      <c r="I38" s="27">
        <f>I40</f>
        <v>0</v>
      </c>
      <c r="J38" s="27">
        <f t="shared" ref="J38:P38" si="12">J40</f>
        <v>0</v>
      </c>
      <c r="K38" s="27">
        <f t="shared" si="12"/>
        <v>494537</v>
      </c>
      <c r="L38" s="27">
        <f t="shared" si="12"/>
        <v>494537</v>
      </c>
      <c r="M38" s="27">
        <f t="shared" si="12"/>
        <v>651999.30000000005</v>
      </c>
      <c r="N38" s="27">
        <f t="shared" si="12"/>
        <v>651999.30000000005</v>
      </c>
      <c r="O38" s="27">
        <f t="shared" si="12"/>
        <v>0</v>
      </c>
      <c r="P38" s="27">
        <f t="shared" si="12"/>
        <v>0</v>
      </c>
      <c r="Q38" s="10"/>
    </row>
    <row r="39" spans="1:17" s="12" customFormat="1" ht="26.25" customHeight="1">
      <c r="A39" s="177"/>
      <c r="B39" s="178"/>
      <c r="C39" s="232"/>
      <c r="D39" s="149" t="s">
        <v>23</v>
      </c>
      <c r="E39" s="1"/>
      <c r="F39" s="1"/>
      <c r="G39" s="1"/>
      <c r="H39" s="1"/>
      <c r="I39" s="27"/>
      <c r="J39" s="27"/>
      <c r="K39" s="27"/>
      <c r="L39" s="27"/>
      <c r="M39" s="27"/>
      <c r="N39" s="27"/>
      <c r="O39" s="27"/>
      <c r="P39" s="27"/>
      <c r="Q39" s="10"/>
    </row>
    <row r="40" spans="1:17" s="12" customFormat="1" ht="26.25" customHeight="1">
      <c r="A40" s="177"/>
      <c r="B40" s="178"/>
      <c r="C40" s="232"/>
      <c r="D40" s="136" t="s">
        <v>978</v>
      </c>
      <c r="E40" s="126" t="s">
        <v>484</v>
      </c>
      <c r="F40" s="127" t="s">
        <v>485</v>
      </c>
      <c r="G40" s="127" t="s">
        <v>1011</v>
      </c>
      <c r="H40" s="127" t="s">
        <v>432</v>
      </c>
      <c r="I40" s="128">
        <v>0</v>
      </c>
      <c r="J40" s="128">
        <v>0</v>
      </c>
      <c r="K40" s="128">
        <v>494537</v>
      </c>
      <c r="L40" s="128">
        <f>K40</f>
        <v>494537</v>
      </c>
      <c r="M40" s="128">
        <v>651999.30000000005</v>
      </c>
      <c r="N40" s="128">
        <f>M40</f>
        <v>651999.30000000005</v>
      </c>
      <c r="O40" s="128">
        <v>0</v>
      </c>
      <c r="P40" s="128">
        <v>0</v>
      </c>
      <c r="Q40" s="10"/>
    </row>
    <row r="41" spans="1:17" s="12" customFormat="1" ht="26.25" customHeight="1">
      <c r="A41" s="177" t="s">
        <v>517</v>
      </c>
      <c r="B41" s="232" t="s">
        <v>1012</v>
      </c>
      <c r="C41" s="178" t="s">
        <v>1013</v>
      </c>
      <c r="D41" s="149" t="s">
        <v>22</v>
      </c>
      <c r="E41" s="1"/>
      <c r="F41" s="1"/>
      <c r="G41" s="1"/>
      <c r="H41" s="1"/>
      <c r="I41" s="27">
        <f>I43</f>
        <v>3157900</v>
      </c>
      <c r="J41" s="27">
        <f t="shared" ref="J41:P41" si="13">J43</f>
        <v>3157900</v>
      </c>
      <c r="K41" s="27">
        <f t="shared" si="13"/>
        <v>718388</v>
      </c>
      <c r="L41" s="27">
        <f t="shared" si="13"/>
        <v>718388</v>
      </c>
      <c r="M41" s="27">
        <f t="shared" si="13"/>
        <v>718388</v>
      </c>
      <c r="N41" s="27">
        <f t="shared" si="13"/>
        <v>718388</v>
      </c>
      <c r="O41" s="27">
        <f t="shared" si="13"/>
        <v>1454369</v>
      </c>
      <c r="P41" s="27">
        <f t="shared" si="13"/>
        <v>0</v>
      </c>
      <c r="Q41" s="10"/>
    </row>
    <row r="42" spans="1:17" s="12" customFormat="1" ht="26.25" customHeight="1">
      <c r="A42" s="177"/>
      <c r="B42" s="232"/>
      <c r="C42" s="178"/>
      <c r="D42" s="149" t="s">
        <v>23</v>
      </c>
      <c r="E42" s="1"/>
      <c r="F42" s="1"/>
      <c r="G42" s="1"/>
      <c r="H42" s="1"/>
      <c r="I42" s="27"/>
      <c r="J42" s="27"/>
      <c r="K42" s="27"/>
      <c r="L42" s="27"/>
      <c r="M42" s="27"/>
      <c r="N42" s="27"/>
      <c r="O42" s="27"/>
      <c r="P42" s="27"/>
      <c r="Q42" s="10"/>
    </row>
    <row r="43" spans="1:17" s="12" customFormat="1" ht="26.25" customHeight="1">
      <c r="A43" s="177"/>
      <c r="B43" s="232"/>
      <c r="C43" s="178"/>
      <c r="D43" s="136" t="s">
        <v>978</v>
      </c>
      <c r="E43" s="126" t="s">
        <v>484</v>
      </c>
      <c r="F43" s="127" t="s">
        <v>485</v>
      </c>
      <c r="G43" s="127" t="s">
        <v>492</v>
      </c>
      <c r="H43" s="127" t="s">
        <v>432</v>
      </c>
      <c r="I43" s="128">
        <v>3157900</v>
      </c>
      <c r="J43" s="128">
        <v>3157900</v>
      </c>
      <c r="K43" s="128">
        <v>718388</v>
      </c>
      <c r="L43" s="128">
        <f>K43</f>
        <v>718388</v>
      </c>
      <c r="M43" s="128">
        <v>718388</v>
      </c>
      <c r="N43" s="128">
        <f>M43</f>
        <v>718388</v>
      </c>
      <c r="O43" s="128">
        <v>1454369</v>
      </c>
      <c r="P43" s="128">
        <v>0</v>
      </c>
      <c r="Q43" s="10"/>
    </row>
    <row r="44" spans="1:17" s="12" customFormat="1" ht="26.25" customHeight="1">
      <c r="A44" s="177" t="s">
        <v>518</v>
      </c>
      <c r="B44" s="232" t="s">
        <v>1014</v>
      </c>
      <c r="C44" s="178" t="s">
        <v>1015</v>
      </c>
      <c r="D44" s="149" t="s">
        <v>22</v>
      </c>
      <c r="E44" s="1"/>
      <c r="F44" s="1"/>
      <c r="G44" s="1"/>
      <c r="H44" s="1"/>
      <c r="I44" s="27">
        <f>I46</f>
        <v>0</v>
      </c>
      <c r="J44" s="27">
        <f t="shared" ref="J44:P44" si="14">J46</f>
        <v>0</v>
      </c>
      <c r="K44" s="27">
        <f t="shared" si="14"/>
        <v>0</v>
      </c>
      <c r="L44" s="27">
        <f t="shared" si="14"/>
        <v>0</v>
      </c>
      <c r="M44" s="27">
        <f t="shared" si="14"/>
        <v>4719798</v>
      </c>
      <c r="N44" s="27">
        <f t="shared" si="14"/>
        <v>4719798</v>
      </c>
      <c r="O44" s="27">
        <f t="shared" si="14"/>
        <v>0</v>
      </c>
      <c r="P44" s="27">
        <f t="shared" si="14"/>
        <v>0</v>
      </c>
      <c r="Q44" s="10"/>
    </row>
    <row r="45" spans="1:17" s="12" customFormat="1" ht="26.25" customHeight="1">
      <c r="A45" s="177"/>
      <c r="B45" s="232"/>
      <c r="C45" s="178"/>
      <c r="D45" s="149" t="s">
        <v>23</v>
      </c>
      <c r="E45" s="1"/>
      <c r="F45" s="1"/>
      <c r="G45" s="1"/>
      <c r="H45" s="1"/>
      <c r="I45" s="27"/>
      <c r="J45" s="27"/>
      <c r="K45" s="27"/>
      <c r="L45" s="27"/>
      <c r="M45" s="27"/>
      <c r="N45" s="27"/>
      <c r="O45" s="27"/>
      <c r="P45" s="27"/>
      <c r="Q45" s="10"/>
    </row>
    <row r="46" spans="1:17" s="12" customFormat="1" ht="26.25" customHeight="1">
      <c r="A46" s="177"/>
      <c r="B46" s="232"/>
      <c r="C46" s="178"/>
      <c r="D46" s="136" t="s">
        <v>978</v>
      </c>
      <c r="E46" s="126" t="s">
        <v>484</v>
      </c>
      <c r="F46" s="127" t="s">
        <v>485</v>
      </c>
      <c r="G46" s="127" t="s">
        <v>1016</v>
      </c>
      <c r="H46" s="127" t="s">
        <v>432</v>
      </c>
      <c r="I46" s="128">
        <v>0</v>
      </c>
      <c r="J46" s="128">
        <v>0</v>
      </c>
      <c r="K46" s="128">
        <v>0</v>
      </c>
      <c r="L46" s="128">
        <v>0</v>
      </c>
      <c r="M46" s="128">
        <v>4719798</v>
      </c>
      <c r="N46" s="128">
        <f>M46</f>
        <v>4719798</v>
      </c>
      <c r="O46" s="128">
        <v>0</v>
      </c>
      <c r="P46" s="128">
        <v>0</v>
      </c>
      <c r="Q46" s="10"/>
    </row>
    <row r="47" spans="1:17" s="12" customFormat="1" ht="26.25" customHeight="1">
      <c r="A47" s="177" t="s">
        <v>519</v>
      </c>
      <c r="B47" s="232" t="s">
        <v>1017</v>
      </c>
      <c r="C47" s="178" t="s">
        <v>1037</v>
      </c>
      <c r="D47" s="139" t="s">
        <v>22</v>
      </c>
      <c r="E47" s="1"/>
      <c r="F47" s="1"/>
      <c r="G47" s="1"/>
      <c r="H47" s="1"/>
      <c r="I47" s="27">
        <f>I49</f>
        <v>0</v>
      </c>
      <c r="J47" s="27">
        <f t="shared" ref="J47:P47" si="15">J49</f>
        <v>0</v>
      </c>
      <c r="K47" s="27">
        <f t="shared" si="15"/>
        <v>150724.18</v>
      </c>
      <c r="L47" s="27">
        <f t="shared" si="15"/>
        <v>0</v>
      </c>
      <c r="M47" s="27">
        <f t="shared" si="15"/>
        <v>1507244.4</v>
      </c>
      <c r="N47" s="27">
        <f t="shared" si="15"/>
        <v>1507244.4</v>
      </c>
      <c r="O47" s="27">
        <f t="shared" si="15"/>
        <v>0</v>
      </c>
      <c r="P47" s="27">
        <f t="shared" si="15"/>
        <v>0</v>
      </c>
      <c r="Q47" s="10"/>
    </row>
    <row r="48" spans="1:17" s="12" customFormat="1" ht="26.25" customHeight="1">
      <c r="A48" s="177"/>
      <c r="B48" s="232"/>
      <c r="C48" s="178"/>
      <c r="D48" s="139" t="s">
        <v>23</v>
      </c>
      <c r="E48" s="1"/>
      <c r="F48" s="1"/>
      <c r="G48" s="1"/>
      <c r="H48" s="1"/>
      <c r="I48" s="27"/>
      <c r="J48" s="27"/>
      <c r="K48" s="27"/>
      <c r="L48" s="27"/>
      <c r="M48" s="27"/>
      <c r="N48" s="27"/>
      <c r="O48" s="27"/>
      <c r="P48" s="27"/>
      <c r="Q48" s="10"/>
    </row>
    <row r="49" spans="1:17" s="12" customFormat="1" ht="26.25" customHeight="1">
      <c r="A49" s="177"/>
      <c r="B49" s="232"/>
      <c r="C49" s="178"/>
      <c r="D49" s="136" t="s">
        <v>978</v>
      </c>
      <c r="E49" s="126" t="s">
        <v>484</v>
      </c>
      <c r="F49" s="127" t="s">
        <v>485</v>
      </c>
      <c r="G49" s="127" t="s">
        <v>1018</v>
      </c>
      <c r="H49" s="127" t="s">
        <v>432</v>
      </c>
      <c r="I49" s="128">
        <v>0</v>
      </c>
      <c r="J49" s="128">
        <v>0</v>
      </c>
      <c r="K49" s="128">
        <v>150724.18</v>
      </c>
      <c r="L49" s="128">
        <v>0</v>
      </c>
      <c r="M49" s="128">
        <v>1507244.4</v>
      </c>
      <c r="N49" s="128">
        <f>M49</f>
        <v>1507244.4</v>
      </c>
      <c r="O49" s="128">
        <v>0</v>
      </c>
      <c r="P49" s="128">
        <v>0</v>
      </c>
      <c r="Q49" s="10"/>
    </row>
    <row r="50" spans="1:17" s="12" customFormat="1" ht="26.25" customHeight="1">
      <c r="A50" s="177" t="s">
        <v>520</v>
      </c>
      <c r="B50" s="232" t="s">
        <v>1019</v>
      </c>
      <c r="C50" s="178" t="s">
        <v>1020</v>
      </c>
      <c r="D50" s="149" t="s">
        <v>22</v>
      </c>
      <c r="E50" s="1"/>
      <c r="F50" s="1"/>
      <c r="G50" s="1"/>
      <c r="H50" s="1"/>
      <c r="I50" s="27">
        <f>I52</f>
        <v>0</v>
      </c>
      <c r="J50" s="27">
        <f t="shared" ref="J50:P50" si="16">J52</f>
        <v>0</v>
      </c>
      <c r="K50" s="27">
        <f t="shared" si="16"/>
        <v>0</v>
      </c>
      <c r="L50" s="27">
        <f t="shared" si="16"/>
        <v>0</v>
      </c>
      <c r="M50" s="27">
        <f t="shared" si="16"/>
        <v>1721614.8</v>
      </c>
      <c r="N50" s="27">
        <f t="shared" si="16"/>
        <v>1721614.8</v>
      </c>
      <c r="O50" s="27">
        <f t="shared" si="16"/>
        <v>0</v>
      </c>
      <c r="P50" s="27">
        <f t="shared" si="16"/>
        <v>0</v>
      </c>
      <c r="Q50" s="10"/>
    </row>
    <row r="51" spans="1:17" s="12" customFormat="1" ht="26.25" customHeight="1">
      <c r="A51" s="177"/>
      <c r="B51" s="232"/>
      <c r="C51" s="178"/>
      <c r="D51" s="149" t="s">
        <v>23</v>
      </c>
      <c r="E51" s="1"/>
      <c r="F51" s="1"/>
      <c r="G51" s="1"/>
      <c r="H51" s="1"/>
      <c r="I51" s="27"/>
      <c r="J51" s="27"/>
      <c r="K51" s="27"/>
      <c r="L51" s="27"/>
      <c r="M51" s="27"/>
      <c r="N51" s="27"/>
      <c r="O51" s="27"/>
      <c r="P51" s="27"/>
      <c r="Q51" s="10"/>
    </row>
    <row r="52" spans="1:17" s="12" customFormat="1" ht="26.25" customHeight="1">
      <c r="A52" s="177"/>
      <c r="B52" s="232"/>
      <c r="C52" s="178"/>
      <c r="D52" s="136" t="s">
        <v>978</v>
      </c>
      <c r="E52" s="126" t="s">
        <v>484</v>
      </c>
      <c r="F52" s="127" t="s">
        <v>485</v>
      </c>
      <c r="G52" s="127" t="s">
        <v>1021</v>
      </c>
      <c r="H52" s="127" t="s">
        <v>432</v>
      </c>
      <c r="I52" s="128">
        <v>0</v>
      </c>
      <c r="J52" s="128">
        <v>0</v>
      </c>
      <c r="K52" s="128">
        <v>0</v>
      </c>
      <c r="L52" s="128">
        <v>0</v>
      </c>
      <c r="M52" s="128">
        <v>1721614.8</v>
      </c>
      <c r="N52" s="128">
        <f>M52</f>
        <v>1721614.8</v>
      </c>
      <c r="O52" s="128">
        <v>0</v>
      </c>
      <c r="P52" s="128">
        <v>0</v>
      </c>
      <c r="Q52" s="10"/>
    </row>
    <row r="53" spans="1:17" s="12" customFormat="1" ht="26.25" customHeight="1">
      <c r="A53" s="205" t="s">
        <v>1022</v>
      </c>
      <c r="B53" s="267" t="s">
        <v>1023</v>
      </c>
      <c r="C53" s="178" t="s">
        <v>345</v>
      </c>
      <c r="D53" s="149" t="s">
        <v>22</v>
      </c>
      <c r="E53" s="124"/>
      <c r="F53" s="124"/>
      <c r="G53" s="124"/>
      <c r="H53" s="124"/>
      <c r="I53" s="27">
        <f>I55</f>
        <v>0</v>
      </c>
      <c r="J53" s="27">
        <f t="shared" ref="J53:P53" si="17">J55</f>
        <v>0</v>
      </c>
      <c r="K53" s="27">
        <f t="shared" si="17"/>
        <v>3465484</v>
      </c>
      <c r="L53" s="27">
        <f t="shared" si="17"/>
        <v>0</v>
      </c>
      <c r="M53" s="27">
        <f t="shared" si="17"/>
        <v>3465484</v>
      </c>
      <c r="N53" s="27">
        <f t="shared" si="17"/>
        <v>3465484</v>
      </c>
      <c r="O53" s="27">
        <f t="shared" si="17"/>
        <v>0</v>
      </c>
      <c r="P53" s="27">
        <f t="shared" si="17"/>
        <v>0</v>
      </c>
      <c r="Q53" s="10"/>
    </row>
    <row r="54" spans="1:17" s="12" customFormat="1" ht="26.25" customHeight="1">
      <c r="A54" s="234"/>
      <c r="B54" s="268"/>
      <c r="C54" s="178"/>
      <c r="D54" s="149" t="s">
        <v>23</v>
      </c>
      <c r="E54" s="124"/>
      <c r="F54" s="124"/>
      <c r="G54" s="124"/>
      <c r="H54" s="124"/>
      <c r="I54" s="27"/>
      <c r="J54" s="27"/>
      <c r="K54" s="27"/>
      <c r="L54" s="27"/>
      <c r="M54" s="27"/>
      <c r="N54" s="27"/>
      <c r="O54" s="27"/>
      <c r="P54" s="27"/>
      <c r="Q54" s="10"/>
    </row>
    <row r="55" spans="1:17" s="12" customFormat="1" ht="26.25" customHeight="1">
      <c r="A55" s="214"/>
      <c r="B55" s="269"/>
      <c r="C55" s="178"/>
      <c r="D55" s="136" t="s">
        <v>978</v>
      </c>
      <c r="E55" s="96" t="s">
        <v>484</v>
      </c>
      <c r="F55" s="101" t="s">
        <v>485</v>
      </c>
      <c r="G55" s="101" t="s">
        <v>1024</v>
      </c>
      <c r="H55" s="101" t="s">
        <v>432</v>
      </c>
      <c r="I55" s="98">
        <v>0</v>
      </c>
      <c r="J55" s="98">
        <v>0</v>
      </c>
      <c r="K55" s="98">
        <v>3465484</v>
      </c>
      <c r="L55" s="98">
        <v>0</v>
      </c>
      <c r="M55" s="98">
        <v>3465484</v>
      </c>
      <c r="N55" s="98">
        <f>M55</f>
        <v>3465484</v>
      </c>
      <c r="O55" s="98">
        <v>0</v>
      </c>
      <c r="P55" s="98">
        <v>0</v>
      </c>
      <c r="Q55" s="10"/>
    </row>
    <row r="56" spans="1:17" s="12" customFormat="1" ht="26.25" customHeight="1">
      <c r="A56" s="205" t="s">
        <v>1025</v>
      </c>
      <c r="B56" s="267" t="s">
        <v>1026</v>
      </c>
      <c r="C56" s="178" t="s">
        <v>1027</v>
      </c>
      <c r="D56" s="149" t="s">
        <v>22</v>
      </c>
      <c r="E56" s="124"/>
      <c r="F56" s="124"/>
      <c r="G56" s="124"/>
      <c r="H56" s="124"/>
      <c r="I56" s="27">
        <f>I58</f>
        <v>0</v>
      </c>
      <c r="J56" s="27">
        <f t="shared" ref="J56:P56" si="18">J58</f>
        <v>0</v>
      </c>
      <c r="K56" s="27">
        <f t="shared" si="18"/>
        <v>0</v>
      </c>
      <c r="L56" s="27">
        <f t="shared" si="18"/>
        <v>0</v>
      </c>
      <c r="M56" s="27">
        <f t="shared" si="18"/>
        <v>2643178</v>
      </c>
      <c r="N56" s="27">
        <f t="shared" si="18"/>
        <v>2643178</v>
      </c>
      <c r="O56" s="27">
        <f t="shared" si="18"/>
        <v>0</v>
      </c>
      <c r="P56" s="27">
        <f t="shared" si="18"/>
        <v>0</v>
      </c>
      <c r="Q56" s="10"/>
    </row>
    <row r="57" spans="1:17" s="12" customFormat="1" ht="26.25" customHeight="1">
      <c r="A57" s="234"/>
      <c r="B57" s="268"/>
      <c r="C57" s="178"/>
      <c r="D57" s="149" t="s">
        <v>23</v>
      </c>
      <c r="E57" s="124"/>
      <c r="F57" s="124"/>
      <c r="G57" s="124"/>
      <c r="H57" s="124"/>
      <c r="I57" s="27"/>
      <c r="J57" s="27"/>
      <c r="K57" s="27"/>
      <c r="L57" s="27"/>
      <c r="M57" s="27"/>
      <c r="N57" s="27"/>
      <c r="O57" s="27"/>
      <c r="P57" s="27"/>
      <c r="Q57" s="10"/>
    </row>
    <row r="58" spans="1:17" s="12" customFormat="1" ht="26.25" customHeight="1">
      <c r="A58" s="214"/>
      <c r="B58" s="269"/>
      <c r="C58" s="178"/>
      <c r="D58" s="136" t="s">
        <v>978</v>
      </c>
      <c r="E58" s="96" t="s">
        <v>484</v>
      </c>
      <c r="F58" s="96" t="s">
        <v>485</v>
      </c>
      <c r="G58" s="96" t="s">
        <v>1028</v>
      </c>
      <c r="H58" s="96" t="s">
        <v>432</v>
      </c>
      <c r="I58" s="98">
        <v>0</v>
      </c>
      <c r="J58" s="98">
        <v>0</v>
      </c>
      <c r="K58" s="98">
        <v>0</v>
      </c>
      <c r="L58" s="98">
        <v>0</v>
      </c>
      <c r="M58" s="98">
        <v>2643178</v>
      </c>
      <c r="N58" s="98">
        <f>M58</f>
        <v>2643178</v>
      </c>
      <c r="O58" s="98">
        <v>0</v>
      </c>
      <c r="P58" s="98">
        <v>0</v>
      </c>
      <c r="Q58" s="10"/>
    </row>
    <row r="59" spans="1:17" s="12" customFormat="1" ht="26.25" customHeight="1">
      <c r="A59" s="205" t="s">
        <v>1029</v>
      </c>
      <c r="B59" s="267" t="s">
        <v>1030</v>
      </c>
      <c r="C59" s="178" t="s">
        <v>1031</v>
      </c>
      <c r="D59" s="149" t="s">
        <v>22</v>
      </c>
      <c r="E59" s="124"/>
      <c r="F59" s="124"/>
      <c r="G59" s="124"/>
      <c r="H59" s="124"/>
      <c r="I59" s="27">
        <f>I61</f>
        <v>0</v>
      </c>
      <c r="J59" s="27">
        <f t="shared" ref="J59:P59" si="19">J61</f>
        <v>0</v>
      </c>
      <c r="K59" s="27">
        <f t="shared" si="19"/>
        <v>0</v>
      </c>
      <c r="L59" s="27">
        <f t="shared" si="19"/>
        <v>0</v>
      </c>
      <c r="M59" s="27">
        <f t="shared" si="19"/>
        <v>300000</v>
      </c>
      <c r="N59" s="27">
        <f t="shared" si="19"/>
        <v>300000</v>
      </c>
      <c r="O59" s="27">
        <f t="shared" si="19"/>
        <v>0</v>
      </c>
      <c r="P59" s="27">
        <f t="shared" si="19"/>
        <v>0</v>
      </c>
      <c r="Q59" s="10"/>
    </row>
    <row r="60" spans="1:17" s="12" customFormat="1" ht="26.25" customHeight="1">
      <c r="A60" s="234"/>
      <c r="B60" s="268"/>
      <c r="C60" s="178"/>
      <c r="D60" s="149" t="s">
        <v>23</v>
      </c>
      <c r="E60" s="124"/>
      <c r="F60" s="124"/>
      <c r="G60" s="124"/>
      <c r="H60" s="124"/>
      <c r="I60" s="27"/>
      <c r="J60" s="27"/>
      <c r="K60" s="27"/>
      <c r="L60" s="27"/>
      <c r="M60" s="27"/>
      <c r="N60" s="27"/>
      <c r="O60" s="27"/>
      <c r="P60" s="27"/>
      <c r="Q60" s="10"/>
    </row>
    <row r="61" spans="1:17" s="12" customFormat="1" ht="26.25" customHeight="1">
      <c r="A61" s="214"/>
      <c r="B61" s="269"/>
      <c r="C61" s="178"/>
      <c r="D61" s="136" t="s">
        <v>978</v>
      </c>
      <c r="E61" s="96" t="s">
        <v>484</v>
      </c>
      <c r="F61" s="96" t="s">
        <v>485</v>
      </c>
      <c r="G61" s="96" t="s">
        <v>1032</v>
      </c>
      <c r="H61" s="96" t="s">
        <v>432</v>
      </c>
      <c r="I61" s="98">
        <v>0</v>
      </c>
      <c r="J61" s="98">
        <v>0</v>
      </c>
      <c r="K61" s="98">
        <v>0</v>
      </c>
      <c r="L61" s="98">
        <v>0</v>
      </c>
      <c r="M61" s="98">
        <v>300000</v>
      </c>
      <c r="N61" s="98">
        <f>M61</f>
        <v>300000</v>
      </c>
      <c r="O61" s="98">
        <v>0</v>
      </c>
      <c r="P61" s="98">
        <v>0</v>
      </c>
      <c r="Q61" s="10"/>
    </row>
    <row r="62" spans="1:17" s="12" customFormat="1" ht="26.25" customHeight="1">
      <c r="A62" s="205" t="s">
        <v>1034</v>
      </c>
      <c r="B62" s="267" t="s">
        <v>1033</v>
      </c>
      <c r="C62" s="178" t="s">
        <v>1035</v>
      </c>
      <c r="D62" s="149" t="s">
        <v>22</v>
      </c>
      <c r="E62" s="124"/>
      <c r="F62" s="124"/>
      <c r="G62" s="124"/>
      <c r="H62" s="124"/>
      <c r="I62" s="27">
        <f>I64</f>
        <v>0</v>
      </c>
      <c r="J62" s="27">
        <f t="shared" ref="J62:P62" si="20">J64</f>
        <v>0</v>
      </c>
      <c r="K62" s="27">
        <f t="shared" si="20"/>
        <v>0</v>
      </c>
      <c r="L62" s="27">
        <f t="shared" si="20"/>
        <v>0</v>
      </c>
      <c r="M62" s="27">
        <f t="shared" si="20"/>
        <v>820386.41</v>
      </c>
      <c r="N62" s="27">
        <f t="shared" si="20"/>
        <v>820386.41</v>
      </c>
      <c r="O62" s="27">
        <f t="shared" si="20"/>
        <v>0</v>
      </c>
      <c r="P62" s="27">
        <f t="shared" si="20"/>
        <v>0</v>
      </c>
      <c r="Q62" s="10"/>
    </row>
    <row r="63" spans="1:17" s="12" customFormat="1" ht="26.25" customHeight="1">
      <c r="A63" s="234"/>
      <c r="B63" s="268"/>
      <c r="C63" s="178"/>
      <c r="D63" s="149" t="s">
        <v>23</v>
      </c>
      <c r="E63" s="124"/>
      <c r="F63" s="124"/>
      <c r="G63" s="124"/>
      <c r="H63" s="124"/>
      <c r="I63" s="27"/>
      <c r="J63" s="27"/>
      <c r="K63" s="27"/>
      <c r="L63" s="27"/>
      <c r="M63" s="27"/>
      <c r="N63" s="27"/>
      <c r="O63" s="27"/>
      <c r="P63" s="27"/>
      <c r="Q63" s="10"/>
    </row>
    <row r="64" spans="1:17" s="12" customFormat="1" ht="26.25" customHeight="1">
      <c r="A64" s="214"/>
      <c r="B64" s="269"/>
      <c r="C64" s="178"/>
      <c r="D64" s="136" t="s">
        <v>978</v>
      </c>
      <c r="E64" s="96" t="s">
        <v>484</v>
      </c>
      <c r="F64" s="96" t="s">
        <v>485</v>
      </c>
      <c r="G64" s="96" t="s">
        <v>1036</v>
      </c>
      <c r="H64" s="96" t="s">
        <v>432</v>
      </c>
      <c r="I64" s="98">
        <v>0</v>
      </c>
      <c r="J64" s="98">
        <v>0</v>
      </c>
      <c r="K64" s="98">
        <v>0</v>
      </c>
      <c r="L64" s="98">
        <v>0</v>
      </c>
      <c r="M64" s="98">
        <v>820386.41</v>
      </c>
      <c r="N64" s="98">
        <f>M64</f>
        <v>820386.41</v>
      </c>
      <c r="O64" s="98">
        <v>0</v>
      </c>
      <c r="P64" s="98">
        <v>0</v>
      </c>
      <c r="Q64" s="10"/>
    </row>
    <row r="65" spans="1:17" s="12" customFormat="1" ht="26.25" customHeight="1">
      <c r="A65" s="205" t="s">
        <v>1038</v>
      </c>
      <c r="B65" s="267" t="s">
        <v>25</v>
      </c>
      <c r="C65" s="178" t="s">
        <v>1039</v>
      </c>
      <c r="D65" s="139" t="s">
        <v>22</v>
      </c>
      <c r="E65" s="124"/>
      <c r="F65" s="124"/>
      <c r="G65" s="124"/>
      <c r="H65" s="124"/>
      <c r="I65" s="27">
        <f>I67</f>
        <v>1886950</v>
      </c>
      <c r="J65" s="27">
        <f t="shared" ref="J65:P65" si="21">J67</f>
        <v>1886950</v>
      </c>
      <c r="K65" s="27">
        <f t="shared" si="21"/>
        <v>360000</v>
      </c>
      <c r="L65" s="27">
        <f t="shared" si="21"/>
        <v>360000</v>
      </c>
      <c r="M65" s="27">
        <f t="shared" si="21"/>
        <v>1275291</v>
      </c>
      <c r="N65" s="27">
        <f t="shared" si="21"/>
        <v>1275291</v>
      </c>
      <c r="O65" s="27">
        <f t="shared" si="21"/>
        <v>861000</v>
      </c>
      <c r="P65" s="27">
        <f t="shared" si="21"/>
        <v>861000</v>
      </c>
      <c r="Q65" s="10"/>
    </row>
    <row r="66" spans="1:17" s="12" customFormat="1" ht="26.25" customHeight="1">
      <c r="A66" s="234"/>
      <c r="B66" s="268"/>
      <c r="C66" s="178"/>
      <c r="D66" s="139" t="s">
        <v>23</v>
      </c>
      <c r="E66" s="124"/>
      <c r="F66" s="124"/>
      <c r="G66" s="124"/>
      <c r="H66" s="124"/>
      <c r="I66" s="27"/>
      <c r="J66" s="27"/>
      <c r="K66" s="27"/>
      <c r="L66" s="27"/>
      <c r="M66" s="27"/>
      <c r="N66" s="27"/>
      <c r="O66" s="27"/>
      <c r="P66" s="27"/>
      <c r="Q66" s="10"/>
    </row>
    <row r="67" spans="1:17" s="12" customFormat="1" ht="26.25" customHeight="1">
      <c r="A67" s="214"/>
      <c r="B67" s="269"/>
      <c r="C67" s="178"/>
      <c r="D67" s="136" t="s">
        <v>978</v>
      </c>
      <c r="E67" s="96" t="s">
        <v>484</v>
      </c>
      <c r="F67" s="96" t="s">
        <v>485</v>
      </c>
      <c r="G67" s="96" t="s">
        <v>493</v>
      </c>
      <c r="H67" s="96" t="s">
        <v>37</v>
      </c>
      <c r="I67" s="98">
        <v>1886950</v>
      </c>
      <c r="J67" s="98">
        <v>1886950</v>
      </c>
      <c r="K67" s="98">
        <v>360000</v>
      </c>
      <c r="L67" s="98">
        <f>K67</f>
        <v>360000</v>
      </c>
      <c r="M67" s="98">
        <v>1275291</v>
      </c>
      <c r="N67" s="98">
        <f>M67</f>
        <v>1275291</v>
      </c>
      <c r="O67" s="98">
        <v>861000</v>
      </c>
      <c r="P67" s="98">
        <v>861000</v>
      </c>
      <c r="Q67" s="10"/>
    </row>
    <row r="68" spans="1:17" s="12" customFormat="1" ht="26.25" customHeight="1">
      <c r="A68" s="205" t="s">
        <v>1040</v>
      </c>
      <c r="B68" s="267" t="s">
        <v>1002</v>
      </c>
      <c r="C68" s="178" t="s">
        <v>1041</v>
      </c>
      <c r="D68" s="149" t="s">
        <v>22</v>
      </c>
      <c r="E68" s="124"/>
      <c r="F68" s="124"/>
      <c r="G68" s="124"/>
      <c r="H68" s="124"/>
      <c r="I68" s="27">
        <f>I70</f>
        <v>30000</v>
      </c>
      <c r="J68" s="27">
        <f t="shared" ref="J68:P68" si="22">J70</f>
        <v>30000</v>
      </c>
      <c r="K68" s="27">
        <f t="shared" si="22"/>
        <v>0</v>
      </c>
      <c r="L68" s="27">
        <f t="shared" si="22"/>
        <v>0</v>
      </c>
      <c r="M68" s="27">
        <f t="shared" si="22"/>
        <v>30000</v>
      </c>
      <c r="N68" s="27">
        <f t="shared" si="22"/>
        <v>30000</v>
      </c>
      <c r="O68" s="27">
        <f t="shared" si="22"/>
        <v>30000</v>
      </c>
      <c r="P68" s="27">
        <f t="shared" si="22"/>
        <v>30000</v>
      </c>
      <c r="Q68" s="10"/>
    </row>
    <row r="69" spans="1:17" s="12" customFormat="1" ht="26.25" customHeight="1">
      <c r="A69" s="234"/>
      <c r="B69" s="268"/>
      <c r="C69" s="178"/>
      <c r="D69" s="149" t="s">
        <v>23</v>
      </c>
      <c r="E69" s="124"/>
      <c r="F69" s="124"/>
      <c r="G69" s="124"/>
      <c r="H69" s="124"/>
      <c r="I69" s="27"/>
      <c r="J69" s="27"/>
      <c r="K69" s="27"/>
      <c r="L69" s="27"/>
      <c r="M69" s="27"/>
      <c r="N69" s="27"/>
      <c r="O69" s="27"/>
      <c r="P69" s="27"/>
      <c r="Q69" s="10"/>
    </row>
    <row r="70" spans="1:17" s="12" customFormat="1" ht="29.25" customHeight="1">
      <c r="A70" s="214"/>
      <c r="B70" s="269"/>
      <c r="C70" s="178"/>
      <c r="D70" s="136" t="s">
        <v>978</v>
      </c>
      <c r="E70" s="96" t="s">
        <v>484</v>
      </c>
      <c r="F70" s="96" t="s">
        <v>485</v>
      </c>
      <c r="G70" s="96" t="s">
        <v>494</v>
      </c>
      <c r="H70" s="96" t="s">
        <v>495</v>
      </c>
      <c r="I70" s="98">
        <v>30000</v>
      </c>
      <c r="J70" s="98">
        <v>30000</v>
      </c>
      <c r="K70" s="98">
        <v>0</v>
      </c>
      <c r="L70" s="98">
        <v>0</v>
      </c>
      <c r="M70" s="98">
        <v>30000</v>
      </c>
      <c r="N70" s="98">
        <f>M70</f>
        <v>30000</v>
      </c>
      <c r="O70" s="98">
        <v>30000</v>
      </c>
      <c r="P70" s="98">
        <v>30000</v>
      </c>
      <c r="Q70" s="10"/>
    </row>
    <row r="71" spans="1:17" s="12" customFormat="1" ht="26.25" customHeight="1">
      <c r="A71" s="205" t="s">
        <v>1042</v>
      </c>
      <c r="B71" s="267" t="s">
        <v>1003</v>
      </c>
      <c r="C71" s="178" t="s">
        <v>499</v>
      </c>
      <c r="D71" s="149" t="s">
        <v>22</v>
      </c>
      <c r="E71" s="124"/>
      <c r="F71" s="124"/>
      <c r="G71" s="124"/>
      <c r="H71" s="124"/>
      <c r="I71" s="27">
        <f>I73</f>
        <v>4000</v>
      </c>
      <c r="J71" s="27">
        <f t="shared" ref="J71:P71" si="23">J73</f>
        <v>4000</v>
      </c>
      <c r="K71" s="27">
        <f t="shared" si="23"/>
        <v>0</v>
      </c>
      <c r="L71" s="27">
        <f t="shared" si="23"/>
        <v>0</v>
      </c>
      <c r="M71" s="27">
        <f t="shared" si="23"/>
        <v>4000</v>
      </c>
      <c r="N71" s="27">
        <f t="shared" si="23"/>
        <v>4000</v>
      </c>
      <c r="O71" s="27">
        <f t="shared" si="23"/>
        <v>4000</v>
      </c>
      <c r="P71" s="27">
        <f t="shared" si="23"/>
        <v>4000</v>
      </c>
      <c r="Q71" s="10"/>
    </row>
    <row r="72" spans="1:17" s="12" customFormat="1" ht="26.25" customHeight="1">
      <c r="A72" s="234"/>
      <c r="B72" s="268"/>
      <c r="C72" s="178"/>
      <c r="D72" s="149" t="s">
        <v>23</v>
      </c>
      <c r="E72" s="124"/>
      <c r="F72" s="124"/>
      <c r="G72" s="124"/>
      <c r="H72" s="124"/>
      <c r="I72" s="27"/>
      <c r="J72" s="27"/>
      <c r="K72" s="27"/>
      <c r="L72" s="27"/>
      <c r="M72" s="27"/>
      <c r="N72" s="27"/>
      <c r="O72" s="27"/>
      <c r="P72" s="27"/>
      <c r="Q72" s="10"/>
    </row>
    <row r="73" spans="1:17" s="12" customFormat="1" ht="26.25" customHeight="1">
      <c r="A73" s="214"/>
      <c r="B73" s="269"/>
      <c r="C73" s="178"/>
      <c r="D73" s="136" t="s">
        <v>978</v>
      </c>
      <c r="E73" s="96" t="s">
        <v>484</v>
      </c>
      <c r="F73" s="96" t="s">
        <v>485</v>
      </c>
      <c r="G73" s="96" t="s">
        <v>496</v>
      </c>
      <c r="H73" s="96" t="s">
        <v>37</v>
      </c>
      <c r="I73" s="98">
        <v>4000</v>
      </c>
      <c r="J73" s="98">
        <v>4000</v>
      </c>
      <c r="K73" s="98">
        <v>0</v>
      </c>
      <c r="L73" s="98">
        <v>0</v>
      </c>
      <c r="M73" s="98">
        <v>4000</v>
      </c>
      <c r="N73" s="98">
        <f>M73</f>
        <v>4000</v>
      </c>
      <c r="O73" s="98">
        <v>4000</v>
      </c>
      <c r="P73" s="98">
        <v>4000</v>
      </c>
      <c r="Q73" s="10"/>
    </row>
    <row r="74" spans="1:17" s="12" customFormat="1" ht="26.25" customHeight="1">
      <c r="A74" s="205" t="s">
        <v>1043</v>
      </c>
      <c r="B74" s="267" t="s">
        <v>1009</v>
      </c>
      <c r="C74" s="178" t="s">
        <v>498</v>
      </c>
      <c r="D74" s="149" t="s">
        <v>22</v>
      </c>
      <c r="E74" s="124"/>
      <c r="F74" s="124"/>
      <c r="G74" s="124"/>
      <c r="H74" s="124"/>
      <c r="I74" s="27">
        <f>I76</f>
        <v>5000</v>
      </c>
      <c r="J74" s="27">
        <f t="shared" ref="J74:P74" si="24">J76</f>
        <v>5000</v>
      </c>
      <c r="K74" s="27">
        <f t="shared" si="24"/>
        <v>5000</v>
      </c>
      <c r="L74" s="27">
        <f t="shared" si="24"/>
        <v>5000</v>
      </c>
      <c r="M74" s="27">
        <f t="shared" si="24"/>
        <v>5000</v>
      </c>
      <c r="N74" s="27">
        <f t="shared" si="24"/>
        <v>5000</v>
      </c>
      <c r="O74" s="27">
        <f t="shared" si="24"/>
        <v>5000</v>
      </c>
      <c r="P74" s="27">
        <f t="shared" si="24"/>
        <v>5000</v>
      </c>
      <c r="Q74" s="10"/>
    </row>
    <row r="75" spans="1:17" s="12" customFormat="1" ht="26.25" customHeight="1">
      <c r="A75" s="234"/>
      <c r="B75" s="268"/>
      <c r="C75" s="178"/>
      <c r="D75" s="149" t="s">
        <v>23</v>
      </c>
      <c r="E75" s="124"/>
      <c r="F75" s="124"/>
      <c r="G75" s="124"/>
      <c r="H75" s="124"/>
      <c r="I75" s="27"/>
      <c r="J75" s="27"/>
      <c r="K75" s="27"/>
      <c r="L75" s="27"/>
      <c r="M75" s="27"/>
      <c r="N75" s="27"/>
      <c r="O75" s="27"/>
      <c r="P75" s="27"/>
      <c r="Q75" s="10"/>
    </row>
    <row r="76" spans="1:17" s="12" customFormat="1" ht="26.25" customHeight="1">
      <c r="A76" s="214"/>
      <c r="B76" s="269"/>
      <c r="C76" s="178"/>
      <c r="D76" s="136" t="s">
        <v>978</v>
      </c>
      <c r="E76" s="96" t="s">
        <v>484</v>
      </c>
      <c r="F76" s="96" t="s">
        <v>485</v>
      </c>
      <c r="G76" s="96" t="s">
        <v>497</v>
      </c>
      <c r="H76" s="96" t="s">
        <v>37</v>
      </c>
      <c r="I76" s="98">
        <v>5000</v>
      </c>
      <c r="J76" s="98">
        <v>5000</v>
      </c>
      <c r="K76" s="98">
        <v>5000</v>
      </c>
      <c r="L76" s="98">
        <f>K76</f>
        <v>5000</v>
      </c>
      <c r="M76" s="98">
        <v>5000</v>
      </c>
      <c r="N76" s="98">
        <f>M76</f>
        <v>5000</v>
      </c>
      <c r="O76" s="98">
        <v>5000</v>
      </c>
      <c r="P76" s="98">
        <v>5000</v>
      </c>
      <c r="Q76" s="10"/>
    </row>
    <row r="77" spans="1:17" s="12" customFormat="1" ht="26.25" customHeight="1">
      <c r="A77" s="177" t="s">
        <v>521</v>
      </c>
      <c r="B77" s="259" t="s">
        <v>71</v>
      </c>
      <c r="C77" s="178" t="s">
        <v>501</v>
      </c>
      <c r="D77" s="149" t="s">
        <v>22</v>
      </c>
      <c r="E77" s="1"/>
      <c r="F77" s="1"/>
      <c r="G77" s="1"/>
      <c r="H77" s="1"/>
      <c r="I77" s="27">
        <f>I79</f>
        <v>1306182.32</v>
      </c>
      <c r="J77" s="27">
        <f t="shared" ref="J77:P77" si="25">J79</f>
        <v>1291419.6399999999</v>
      </c>
      <c r="K77" s="27">
        <f t="shared" si="25"/>
        <v>654175.61</v>
      </c>
      <c r="L77" s="27">
        <f t="shared" si="25"/>
        <v>652775.84000000008</v>
      </c>
      <c r="M77" s="27">
        <f t="shared" si="25"/>
        <v>1578646.7</v>
      </c>
      <c r="N77" s="27">
        <f t="shared" si="25"/>
        <v>1552465.7</v>
      </c>
      <c r="O77" s="27">
        <f t="shared" si="25"/>
        <v>1445246</v>
      </c>
      <c r="P77" s="27">
        <f t="shared" si="25"/>
        <v>1445246</v>
      </c>
      <c r="Q77" s="10"/>
    </row>
    <row r="78" spans="1:17" s="12" customFormat="1" ht="26.25" customHeight="1">
      <c r="A78" s="177"/>
      <c r="B78" s="259"/>
      <c r="C78" s="178"/>
      <c r="D78" s="149" t="s">
        <v>23</v>
      </c>
      <c r="E78" s="1"/>
      <c r="F78" s="1"/>
      <c r="G78" s="1"/>
      <c r="H78" s="1"/>
      <c r="I78" s="27"/>
      <c r="J78" s="27"/>
      <c r="K78" s="27"/>
      <c r="L78" s="27"/>
      <c r="M78" s="27"/>
      <c r="N78" s="27"/>
      <c r="O78" s="27"/>
      <c r="P78" s="27"/>
      <c r="Q78" s="10"/>
    </row>
    <row r="79" spans="1:17" s="12" customFormat="1" ht="26.25" customHeight="1">
      <c r="A79" s="177"/>
      <c r="B79" s="259"/>
      <c r="C79" s="178"/>
      <c r="D79" s="136" t="s">
        <v>978</v>
      </c>
      <c r="E79" s="1" t="s">
        <v>484</v>
      </c>
      <c r="F79" s="1"/>
      <c r="G79" s="1"/>
      <c r="H79" s="1"/>
      <c r="I79" s="27">
        <f>I82+I85+I88</f>
        <v>1306182.32</v>
      </c>
      <c r="J79" s="27">
        <f t="shared" ref="J79:P79" si="26">J82+J85+J88</f>
        <v>1291419.6399999999</v>
      </c>
      <c r="K79" s="27">
        <f t="shared" si="26"/>
        <v>654175.61</v>
      </c>
      <c r="L79" s="27">
        <f t="shared" si="26"/>
        <v>652775.84000000008</v>
      </c>
      <c r="M79" s="27">
        <f t="shared" si="26"/>
        <v>1578646.7</v>
      </c>
      <c r="N79" s="27">
        <f t="shared" si="26"/>
        <v>1552465.7</v>
      </c>
      <c r="O79" s="27">
        <f t="shared" si="26"/>
        <v>1445246</v>
      </c>
      <c r="P79" s="27">
        <f t="shared" si="26"/>
        <v>1445246</v>
      </c>
      <c r="Q79" s="10"/>
    </row>
    <row r="80" spans="1:17" s="12" customFormat="1" ht="26.25" customHeight="1">
      <c r="A80" s="177" t="s">
        <v>522</v>
      </c>
      <c r="B80" s="259" t="s">
        <v>25</v>
      </c>
      <c r="C80" s="178" t="s">
        <v>502</v>
      </c>
      <c r="D80" s="139" t="s">
        <v>22</v>
      </c>
      <c r="E80" s="124"/>
      <c r="F80" s="124"/>
      <c r="G80" s="124"/>
      <c r="H80" s="124"/>
      <c r="I80" s="27">
        <f>I82</f>
        <v>1267682.32</v>
      </c>
      <c r="J80" s="27">
        <f t="shared" ref="J80:P80" si="27">J82</f>
        <v>1252919.6399999999</v>
      </c>
      <c r="K80" s="27">
        <f t="shared" si="27"/>
        <v>636875.61</v>
      </c>
      <c r="L80" s="27">
        <f t="shared" si="27"/>
        <v>636746.80000000005</v>
      </c>
      <c r="M80" s="27">
        <f t="shared" si="27"/>
        <v>1525080.7</v>
      </c>
      <c r="N80" s="27">
        <f t="shared" si="27"/>
        <v>1500525.57</v>
      </c>
      <c r="O80" s="27">
        <f t="shared" si="27"/>
        <v>1406446</v>
      </c>
      <c r="P80" s="27">
        <f t="shared" si="27"/>
        <v>1406446</v>
      </c>
      <c r="Q80" s="10"/>
    </row>
    <row r="81" spans="1:17" s="12" customFormat="1" ht="26.25" customHeight="1">
      <c r="A81" s="177"/>
      <c r="B81" s="259"/>
      <c r="C81" s="178"/>
      <c r="D81" s="139" t="s">
        <v>23</v>
      </c>
      <c r="E81" s="124"/>
      <c r="F81" s="124"/>
      <c r="G81" s="124"/>
      <c r="H81" s="124"/>
      <c r="I81" s="27"/>
      <c r="J81" s="27"/>
      <c r="K81" s="27"/>
      <c r="L81" s="27"/>
      <c r="M81" s="27"/>
      <c r="N81" s="27"/>
      <c r="O81" s="27"/>
      <c r="P81" s="27"/>
      <c r="Q81" s="10"/>
    </row>
    <row r="82" spans="1:17" s="12" customFormat="1" ht="60.75" customHeight="1">
      <c r="A82" s="177"/>
      <c r="B82" s="259"/>
      <c r="C82" s="178"/>
      <c r="D82" s="139" t="s">
        <v>978</v>
      </c>
      <c r="E82" s="126" t="s">
        <v>484</v>
      </c>
      <c r="F82" s="127" t="s">
        <v>379</v>
      </c>
      <c r="G82" s="127" t="s">
        <v>503</v>
      </c>
      <c r="H82" s="126" t="s">
        <v>1044</v>
      </c>
      <c r="I82" s="128">
        <v>1267682.32</v>
      </c>
      <c r="J82" s="128">
        <v>1252919.6399999999</v>
      </c>
      <c r="K82" s="128">
        <v>636875.61</v>
      </c>
      <c r="L82" s="128">
        <v>636746.80000000005</v>
      </c>
      <c r="M82" s="128">
        <v>1525080.7</v>
      </c>
      <c r="N82" s="128">
        <v>1500525.57</v>
      </c>
      <c r="O82" s="128">
        <v>1406446</v>
      </c>
      <c r="P82" s="128">
        <v>1406446</v>
      </c>
      <c r="Q82" s="10"/>
    </row>
    <row r="83" spans="1:17" s="12" customFormat="1" ht="26.25" customHeight="1">
      <c r="A83" s="177" t="s">
        <v>523</v>
      </c>
      <c r="B83" s="259" t="s">
        <v>1002</v>
      </c>
      <c r="C83" s="178" t="s">
        <v>504</v>
      </c>
      <c r="D83" s="139" t="s">
        <v>22</v>
      </c>
      <c r="E83" s="124"/>
      <c r="F83" s="124"/>
      <c r="G83" s="124"/>
      <c r="H83" s="124"/>
      <c r="I83" s="27">
        <f>I85</f>
        <v>38500</v>
      </c>
      <c r="J83" s="27">
        <f t="shared" ref="J83:P83" si="28">J85</f>
        <v>38500</v>
      </c>
      <c r="K83" s="27">
        <f t="shared" si="28"/>
        <v>17300</v>
      </c>
      <c r="L83" s="27">
        <f t="shared" si="28"/>
        <v>16029.04</v>
      </c>
      <c r="M83" s="27">
        <f t="shared" si="28"/>
        <v>43440</v>
      </c>
      <c r="N83" s="27">
        <f t="shared" si="28"/>
        <v>43440</v>
      </c>
      <c r="O83" s="27">
        <f t="shared" si="28"/>
        <v>38800</v>
      </c>
      <c r="P83" s="27">
        <f t="shared" si="28"/>
        <v>38800</v>
      </c>
      <c r="Q83" s="10"/>
    </row>
    <row r="84" spans="1:17" s="12" customFormat="1" ht="26.25" customHeight="1">
      <c r="A84" s="177"/>
      <c r="B84" s="259"/>
      <c r="C84" s="178"/>
      <c r="D84" s="139" t="s">
        <v>23</v>
      </c>
      <c r="E84" s="124"/>
      <c r="F84" s="124"/>
      <c r="G84" s="124"/>
      <c r="H84" s="124"/>
      <c r="I84" s="27"/>
      <c r="J84" s="27"/>
      <c r="K84" s="27"/>
      <c r="L84" s="27"/>
      <c r="M84" s="27"/>
      <c r="N84" s="27"/>
      <c r="O84" s="27"/>
      <c r="P84" s="27"/>
      <c r="Q84" s="10"/>
    </row>
    <row r="85" spans="1:17" s="12" customFormat="1" ht="52.5" customHeight="1">
      <c r="A85" s="177"/>
      <c r="B85" s="259"/>
      <c r="C85" s="178"/>
      <c r="D85" s="139" t="s">
        <v>978</v>
      </c>
      <c r="E85" s="126" t="s">
        <v>484</v>
      </c>
      <c r="F85" s="127" t="s">
        <v>379</v>
      </c>
      <c r="G85" s="127" t="s">
        <v>505</v>
      </c>
      <c r="H85" s="129" t="s">
        <v>1049</v>
      </c>
      <c r="I85" s="128">
        <v>38500</v>
      </c>
      <c r="J85" s="128">
        <v>38500</v>
      </c>
      <c r="K85" s="128">
        <v>17300</v>
      </c>
      <c r="L85" s="128">
        <v>16029.04</v>
      </c>
      <c r="M85" s="128">
        <v>43440</v>
      </c>
      <c r="N85" s="128">
        <f>M85</f>
        <v>43440</v>
      </c>
      <c r="O85" s="128">
        <v>38800</v>
      </c>
      <c r="P85" s="128">
        <v>38800</v>
      </c>
      <c r="Q85" s="10"/>
    </row>
    <row r="86" spans="1:17" s="12" customFormat="1" ht="26.25" customHeight="1">
      <c r="A86" s="177" t="s">
        <v>1045</v>
      </c>
      <c r="B86" s="259" t="s">
        <v>1003</v>
      </c>
      <c r="C86" s="178" t="s">
        <v>954</v>
      </c>
      <c r="D86" s="139" t="s">
        <v>22</v>
      </c>
      <c r="E86" s="124"/>
      <c r="F86" s="124"/>
      <c r="G86" s="124"/>
      <c r="H86" s="124"/>
      <c r="I86" s="27">
        <f>I88</f>
        <v>0</v>
      </c>
      <c r="J86" s="27">
        <f t="shared" ref="J86:P86" si="29">J88</f>
        <v>0</v>
      </c>
      <c r="K86" s="27">
        <f t="shared" si="29"/>
        <v>0</v>
      </c>
      <c r="L86" s="27">
        <f t="shared" si="29"/>
        <v>0</v>
      </c>
      <c r="M86" s="27">
        <f t="shared" si="29"/>
        <v>10126</v>
      </c>
      <c r="N86" s="27">
        <f t="shared" si="29"/>
        <v>8500.1299999999992</v>
      </c>
      <c r="O86" s="27">
        <f t="shared" si="29"/>
        <v>0</v>
      </c>
      <c r="P86" s="27">
        <f t="shared" si="29"/>
        <v>0</v>
      </c>
      <c r="Q86" s="10"/>
    </row>
    <row r="87" spans="1:17" s="12" customFormat="1" ht="26.25" customHeight="1">
      <c r="A87" s="177"/>
      <c r="B87" s="259"/>
      <c r="C87" s="178"/>
      <c r="D87" s="139" t="s">
        <v>23</v>
      </c>
      <c r="E87" s="124"/>
      <c r="F87" s="124"/>
      <c r="G87" s="124"/>
      <c r="H87" s="124"/>
      <c r="I87" s="27"/>
      <c r="J87" s="27"/>
      <c r="K87" s="27"/>
      <c r="L87" s="27"/>
      <c r="M87" s="27"/>
      <c r="N87" s="27"/>
      <c r="O87" s="27"/>
      <c r="P87" s="27"/>
      <c r="Q87" s="10"/>
    </row>
    <row r="88" spans="1:17" s="12" customFormat="1" ht="30.75" customHeight="1">
      <c r="A88" s="177"/>
      <c r="B88" s="259"/>
      <c r="C88" s="178"/>
      <c r="D88" s="139" t="s">
        <v>978</v>
      </c>
      <c r="E88" s="126" t="s">
        <v>484</v>
      </c>
      <c r="F88" s="127" t="s">
        <v>1046</v>
      </c>
      <c r="G88" s="127" t="s">
        <v>1047</v>
      </c>
      <c r="H88" s="126" t="s">
        <v>1050</v>
      </c>
      <c r="I88" s="128">
        <v>0</v>
      </c>
      <c r="J88" s="128">
        <v>0</v>
      </c>
      <c r="K88" s="128">
        <v>0</v>
      </c>
      <c r="L88" s="128">
        <v>0</v>
      </c>
      <c r="M88" s="128">
        <v>10126</v>
      </c>
      <c r="N88" s="128">
        <v>8500.1299999999992</v>
      </c>
      <c r="O88" s="128">
        <v>0</v>
      </c>
      <c r="P88" s="128">
        <v>0</v>
      </c>
      <c r="Q88" s="10"/>
    </row>
    <row r="89" spans="1:17" s="12" customFormat="1" ht="26.25" customHeight="1">
      <c r="A89" s="177" t="s">
        <v>524</v>
      </c>
      <c r="B89" s="259" t="s">
        <v>72</v>
      </c>
      <c r="C89" s="178" t="s">
        <v>32</v>
      </c>
      <c r="D89" s="139" t="s">
        <v>22</v>
      </c>
      <c r="E89" s="1"/>
      <c r="F89" s="1"/>
      <c r="G89" s="1"/>
      <c r="H89" s="1"/>
      <c r="I89" s="27">
        <f>I91</f>
        <v>7659394.9500000011</v>
      </c>
      <c r="J89" s="27">
        <f t="shared" ref="J89:P89" si="30">J91</f>
        <v>7654816.9000000004</v>
      </c>
      <c r="K89" s="27">
        <f t="shared" si="30"/>
        <v>3473951.75</v>
      </c>
      <c r="L89" s="27">
        <f t="shared" si="30"/>
        <v>3473817.52</v>
      </c>
      <c r="M89" s="27">
        <f t="shared" si="30"/>
        <v>8993561.9299999997</v>
      </c>
      <c r="N89" s="27">
        <f t="shared" si="30"/>
        <v>8906193.9500000011</v>
      </c>
      <c r="O89" s="27">
        <f t="shared" si="30"/>
        <v>8245853.6699999999</v>
      </c>
      <c r="P89" s="27">
        <f t="shared" si="30"/>
        <v>8245853.6699999999</v>
      </c>
      <c r="Q89" s="10"/>
    </row>
    <row r="90" spans="1:17" s="12" customFormat="1" ht="26.25" customHeight="1">
      <c r="A90" s="177"/>
      <c r="B90" s="259"/>
      <c r="C90" s="178"/>
      <c r="D90" s="139" t="s">
        <v>23</v>
      </c>
      <c r="E90" s="1"/>
      <c r="F90" s="1"/>
      <c r="G90" s="1"/>
      <c r="H90" s="1"/>
      <c r="I90" s="27"/>
      <c r="J90" s="27"/>
      <c r="K90" s="27"/>
      <c r="L90" s="27"/>
      <c r="M90" s="27"/>
      <c r="N90" s="27"/>
      <c r="O90" s="27"/>
      <c r="P90" s="27"/>
      <c r="Q90" s="10"/>
    </row>
    <row r="91" spans="1:17" s="12" customFormat="1" ht="26.25" customHeight="1">
      <c r="A91" s="177"/>
      <c r="B91" s="259"/>
      <c r="C91" s="178"/>
      <c r="D91" s="139" t="s">
        <v>978</v>
      </c>
      <c r="E91" s="1"/>
      <c r="F91" s="1"/>
      <c r="G91" s="1"/>
      <c r="H91" s="1"/>
      <c r="I91" s="27">
        <f>I94+I97+I100</f>
        <v>7659394.9500000011</v>
      </c>
      <c r="J91" s="27">
        <f t="shared" ref="J91:P91" si="31">J94+J97+J100</f>
        <v>7654816.9000000004</v>
      </c>
      <c r="K91" s="27">
        <f t="shared" si="31"/>
        <v>3473951.75</v>
      </c>
      <c r="L91" s="27">
        <f t="shared" si="31"/>
        <v>3473817.52</v>
      </c>
      <c r="M91" s="27">
        <f t="shared" si="31"/>
        <v>8993561.9299999997</v>
      </c>
      <c r="N91" s="27">
        <f t="shared" si="31"/>
        <v>8906193.9500000011</v>
      </c>
      <c r="O91" s="27">
        <f t="shared" si="31"/>
        <v>8245853.6699999999</v>
      </c>
      <c r="P91" s="27">
        <f t="shared" si="31"/>
        <v>8245853.6699999999</v>
      </c>
      <c r="Q91" s="10"/>
    </row>
    <row r="92" spans="1:17" s="12" customFormat="1" ht="26.25" customHeight="1">
      <c r="A92" s="177" t="s">
        <v>525</v>
      </c>
      <c r="B92" s="259" t="s">
        <v>25</v>
      </c>
      <c r="C92" s="178" t="s">
        <v>376</v>
      </c>
      <c r="D92" s="139" t="s">
        <v>22</v>
      </c>
      <c r="E92" s="124"/>
      <c r="F92" s="124"/>
      <c r="G92" s="124"/>
      <c r="H92" s="124"/>
      <c r="I92" s="27">
        <f>I94</f>
        <v>7659394.9500000011</v>
      </c>
      <c r="J92" s="27">
        <f t="shared" ref="J92:P92" si="32">J94</f>
        <v>7654816.9000000004</v>
      </c>
      <c r="K92" s="27">
        <f t="shared" si="32"/>
        <v>3473951.75</v>
      </c>
      <c r="L92" s="27">
        <f t="shared" si="32"/>
        <v>3473817.52</v>
      </c>
      <c r="M92" s="27">
        <f t="shared" si="32"/>
        <v>8854641.9299999997</v>
      </c>
      <c r="N92" s="27">
        <f t="shared" si="32"/>
        <v>8814060.6500000004</v>
      </c>
      <c r="O92" s="27">
        <f t="shared" si="32"/>
        <v>8245853.6699999999</v>
      </c>
      <c r="P92" s="27">
        <f t="shared" si="32"/>
        <v>8245853.6699999999</v>
      </c>
      <c r="Q92" s="10"/>
    </row>
    <row r="93" spans="1:17" s="12" customFormat="1" ht="26.25" customHeight="1">
      <c r="A93" s="177"/>
      <c r="B93" s="259"/>
      <c r="C93" s="178"/>
      <c r="D93" s="139" t="s">
        <v>23</v>
      </c>
      <c r="E93" s="124"/>
      <c r="F93" s="124"/>
      <c r="G93" s="124"/>
      <c r="H93" s="124"/>
      <c r="I93" s="27"/>
      <c r="J93" s="27"/>
      <c r="K93" s="27"/>
      <c r="L93" s="27"/>
      <c r="M93" s="27"/>
      <c r="N93" s="27"/>
      <c r="O93" s="27"/>
      <c r="P93" s="27"/>
      <c r="Q93" s="10"/>
    </row>
    <row r="94" spans="1:17" s="12" customFormat="1" ht="72" customHeight="1">
      <c r="A94" s="177"/>
      <c r="B94" s="259"/>
      <c r="C94" s="178"/>
      <c r="D94" s="139" t="s">
        <v>978</v>
      </c>
      <c r="E94" s="126" t="s">
        <v>484</v>
      </c>
      <c r="F94" s="127" t="s">
        <v>485</v>
      </c>
      <c r="G94" s="127" t="s">
        <v>507</v>
      </c>
      <c r="H94" s="126" t="s">
        <v>1051</v>
      </c>
      <c r="I94" s="128">
        <v>7659394.9500000011</v>
      </c>
      <c r="J94" s="128">
        <v>7654816.9000000004</v>
      </c>
      <c r="K94" s="128">
        <v>3473951.75</v>
      </c>
      <c r="L94" s="128">
        <v>3473817.52</v>
      </c>
      <c r="M94" s="128">
        <v>8854641.9299999997</v>
      </c>
      <c r="N94" s="128">
        <v>8814060.6500000004</v>
      </c>
      <c r="O94" s="128">
        <v>8245853.6699999999</v>
      </c>
      <c r="P94" s="128">
        <v>8245853.6699999999</v>
      </c>
      <c r="Q94" s="10"/>
    </row>
    <row r="95" spans="1:17" s="12" customFormat="1" ht="26.25" customHeight="1">
      <c r="A95" s="177" t="s">
        <v>1052</v>
      </c>
      <c r="B95" s="259" t="s">
        <v>1002</v>
      </c>
      <c r="C95" s="178" t="s">
        <v>1027</v>
      </c>
      <c r="D95" s="139" t="s">
        <v>22</v>
      </c>
      <c r="E95" s="124"/>
      <c r="F95" s="124"/>
      <c r="G95" s="124"/>
      <c r="H95" s="124"/>
      <c r="I95" s="27">
        <f>I97</f>
        <v>0</v>
      </c>
      <c r="J95" s="27">
        <f t="shared" ref="J95:P95" si="33">J97</f>
        <v>0</v>
      </c>
      <c r="K95" s="27">
        <f t="shared" si="33"/>
        <v>0</v>
      </c>
      <c r="L95" s="27">
        <f t="shared" si="33"/>
        <v>0</v>
      </c>
      <c r="M95" s="27">
        <f t="shared" si="33"/>
        <v>52080</v>
      </c>
      <c r="N95" s="27">
        <f t="shared" si="33"/>
        <v>52080</v>
      </c>
      <c r="O95" s="27">
        <f t="shared" si="33"/>
        <v>0</v>
      </c>
      <c r="P95" s="27">
        <f t="shared" si="33"/>
        <v>0</v>
      </c>
      <c r="Q95" s="10"/>
    </row>
    <row r="96" spans="1:17" s="12" customFormat="1" ht="26.25" customHeight="1">
      <c r="A96" s="177"/>
      <c r="B96" s="259"/>
      <c r="C96" s="178"/>
      <c r="D96" s="139" t="s">
        <v>23</v>
      </c>
      <c r="E96" s="124"/>
      <c r="F96" s="124"/>
      <c r="G96" s="124"/>
      <c r="H96" s="124"/>
      <c r="I96" s="27"/>
      <c r="J96" s="27"/>
      <c r="K96" s="27"/>
      <c r="L96" s="27"/>
      <c r="M96" s="27"/>
      <c r="N96" s="27"/>
      <c r="O96" s="27"/>
      <c r="P96" s="27"/>
      <c r="Q96" s="10"/>
    </row>
    <row r="97" spans="1:17" s="12" customFormat="1" ht="30.75" customHeight="1">
      <c r="A97" s="177"/>
      <c r="B97" s="259"/>
      <c r="C97" s="178"/>
      <c r="D97" s="139" t="s">
        <v>978</v>
      </c>
      <c r="E97" s="126" t="s">
        <v>484</v>
      </c>
      <c r="F97" s="127" t="s">
        <v>506</v>
      </c>
      <c r="G97" s="127" t="s">
        <v>1053</v>
      </c>
      <c r="H97" s="126" t="s">
        <v>1054</v>
      </c>
      <c r="I97" s="128">
        <v>0</v>
      </c>
      <c r="J97" s="128">
        <v>0</v>
      </c>
      <c r="K97" s="128">
        <v>0</v>
      </c>
      <c r="L97" s="128">
        <v>0</v>
      </c>
      <c r="M97" s="128">
        <v>52080</v>
      </c>
      <c r="N97" s="128">
        <v>52080</v>
      </c>
      <c r="O97" s="128">
        <v>0</v>
      </c>
      <c r="P97" s="128">
        <v>0</v>
      </c>
      <c r="Q97" s="10"/>
    </row>
    <row r="98" spans="1:17" s="12" customFormat="1" ht="26.25" customHeight="1">
      <c r="A98" s="177" t="s">
        <v>1055</v>
      </c>
      <c r="B98" s="259" t="s">
        <v>1003</v>
      </c>
      <c r="C98" s="178" t="s">
        <v>954</v>
      </c>
      <c r="D98" s="139" t="s">
        <v>22</v>
      </c>
      <c r="E98" s="124"/>
      <c r="F98" s="124"/>
      <c r="G98" s="124"/>
      <c r="H98" s="124"/>
      <c r="I98" s="27">
        <f>I100</f>
        <v>0</v>
      </c>
      <c r="J98" s="27">
        <f t="shared" ref="J98:P98" si="34">J100</f>
        <v>0</v>
      </c>
      <c r="K98" s="27">
        <f t="shared" si="34"/>
        <v>0</v>
      </c>
      <c r="L98" s="27">
        <f t="shared" si="34"/>
        <v>0</v>
      </c>
      <c r="M98" s="27">
        <f t="shared" si="34"/>
        <v>86840</v>
      </c>
      <c r="N98" s="27">
        <f t="shared" si="34"/>
        <v>40053.300000000003</v>
      </c>
      <c r="O98" s="27">
        <f t="shared" si="34"/>
        <v>0</v>
      </c>
      <c r="P98" s="27">
        <f t="shared" si="34"/>
        <v>0</v>
      </c>
      <c r="Q98" s="10"/>
    </row>
    <row r="99" spans="1:17" s="12" customFormat="1" ht="26.25" customHeight="1">
      <c r="A99" s="177"/>
      <c r="B99" s="259"/>
      <c r="C99" s="178"/>
      <c r="D99" s="139" t="s">
        <v>23</v>
      </c>
      <c r="E99" s="124"/>
      <c r="F99" s="124"/>
      <c r="G99" s="124"/>
      <c r="H99" s="124"/>
      <c r="I99" s="27"/>
      <c r="J99" s="27"/>
      <c r="K99" s="27"/>
      <c r="L99" s="27"/>
      <c r="M99" s="27"/>
      <c r="N99" s="27"/>
      <c r="O99" s="27"/>
      <c r="P99" s="27"/>
      <c r="Q99" s="10"/>
    </row>
    <row r="100" spans="1:17" s="12" customFormat="1" ht="26.25" customHeight="1" thickBot="1">
      <c r="A100" s="177"/>
      <c r="B100" s="259"/>
      <c r="C100" s="178"/>
      <c r="D100" s="139" t="s">
        <v>978</v>
      </c>
      <c r="E100" s="126" t="s">
        <v>484</v>
      </c>
      <c r="F100" s="127" t="s">
        <v>506</v>
      </c>
      <c r="G100" s="127" t="s">
        <v>1056</v>
      </c>
      <c r="H100" s="126" t="s">
        <v>1048</v>
      </c>
      <c r="I100" s="128">
        <v>0</v>
      </c>
      <c r="J100" s="128">
        <v>0</v>
      </c>
      <c r="K100" s="128">
        <v>0</v>
      </c>
      <c r="L100" s="128">
        <v>0</v>
      </c>
      <c r="M100" s="128">
        <v>86840</v>
      </c>
      <c r="N100" s="128">
        <v>40053.300000000003</v>
      </c>
      <c r="O100" s="128">
        <v>0</v>
      </c>
      <c r="P100" s="128">
        <v>0</v>
      </c>
      <c r="Q100" s="10"/>
    </row>
    <row r="101" spans="1:17" ht="26.25" customHeight="1">
      <c r="A101" s="206" t="s">
        <v>46</v>
      </c>
      <c r="B101" s="209" t="s">
        <v>27</v>
      </c>
      <c r="C101" s="209" t="s">
        <v>29</v>
      </c>
      <c r="D101" s="146" t="s">
        <v>22</v>
      </c>
      <c r="E101" s="69"/>
      <c r="F101" s="69"/>
      <c r="G101" s="69"/>
      <c r="H101" s="69"/>
      <c r="I101" s="70">
        <f>I103</f>
        <v>4459200</v>
      </c>
      <c r="J101" s="70">
        <f t="shared" ref="J101:P101" si="35">J103</f>
        <v>4397059.8099999996</v>
      </c>
      <c r="K101" s="70">
        <f t="shared" si="35"/>
        <v>2433750</v>
      </c>
      <c r="L101" s="70">
        <f t="shared" si="35"/>
        <v>1906379.1099999999</v>
      </c>
      <c r="M101" s="70">
        <f t="shared" si="35"/>
        <v>5068991</v>
      </c>
      <c r="N101" s="70">
        <f t="shared" si="35"/>
        <v>4925669.1400000006</v>
      </c>
      <c r="O101" s="70">
        <f t="shared" si="35"/>
        <v>4476100</v>
      </c>
      <c r="P101" s="70">
        <f t="shared" si="35"/>
        <v>4476100</v>
      </c>
      <c r="Q101" s="71"/>
    </row>
    <row r="102" spans="1:17" ht="26.25" customHeight="1">
      <c r="A102" s="207"/>
      <c r="B102" s="210"/>
      <c r="C102" s="210"/>
      <c r="D102" s="147" t="s">
        <v>23</v>
      </c>
      <c r="E102" s="72"/>
      <c r="F102" s="72"/>
      <c r="G102" s="72"/>
      <c r="H102" s="72"/>
      <c r="I102" s="73"/>
      <c r="J102" s="73"/>
      <c r="K102" s="73"/>
      <c r="L102" s="73"/>
      <c r="M102" s="73"/>
      <c r="N102" s="73"/>
      <c r="O102" s="73"/>
      <c r="P102" s="73"/>
      <c r="Q102" s="74"/>
    </row>
    <row r="103" spans="1:17" ht="26.25" customHeight="1" thickBot="1">
      <c r="A103" s="208"/>
      <c r="B103" s="211"/>
      <c r="C103" s="211"/>
      <c r="D103" s="148" t="s">
        <v>30</v>
      </c>
      <c r="E103" s="75" t="s">
        <v>34</v>
      </c>
      <c r="F103" s="75"/>
      <c r="G103" s="75"/>
      <c r="H103" s="75"/>
      <c r="I103" s="76">
        <f>I106+I112</f>
        <v>4459200</v>
      </c>
      <c r="J103" s="76">
        <f t="shared" ref="J103:P103" si="36">J106+J112</f>
        <v>4397059.8099999996</v>
      </c>
      <c r="K103" s="76">
        <f>K106+K112</f>
        <v>2433750</v>
      </c>
      <c r="L103" s="76">
        <f t="shared" si="36"/>
        <v>1906379.1099999999</v>
      </c>
      <c r="M103" s="76">
        <f t="shared" si="36"/>
        <v>5068991</v>
      </c>
      <c r="N103" s="76">
        <f t="shared" si="36"/>
        <v>4925669.1400000006</v>
      </c>
      <c r="O103" s="77">
        <f>O106+O112</f>
        <v>4476100</v>
      </c>
      <c r="P103" s="76">
        <f t="shared" si="36"/>
        <v>4476100</v>
      </c>
      <c r="Q103" s="78"/>
    </row>
    <row r="104" spans="1:17" ht="26.25" customHeight="1">
      <c r="A104" s="214" t="s">
        <v>47</v>
      </c>
      <c r="B104" s="189" t="s">
        <v>24</v>
      </c>
      <c r="C104" s="189" t="s">
        <v>28</v>
      </c>
      <c r="D104" s="145" t="s">
        <v>22</v>
      </c>
      <c r="E104" s="40"/>
      <c r="F104" s="40"/>
      <c r="G104" s="40"/>
      <c r="H104" s="40"/>
      <c r="I104" s="42">
        <f>I107</f>
        <v>0</v>
      </c>
      <c r="J104" s="42">
        <f t="shared" ref="J104:P104" si="37">J107</f>
        <v>0</v>
      </c>
      <c r="K104" s="42">
        <f t="shared" si="37"/>
        <v>0</v>
      </c>
      <c r="L104" s="42">
        <f t="shared" si="37"/>
        <v>0</v>
      </c>
      <c r="M104" s="42">
        <f t="shared" si="37"/>
        <v>0</v>
      </c>
      <c r="N104" s="42">
        <f t="shared" si="37"/>
        <v>0</v>
      </c>
      <c r="O104" s="42">
        <f t="shared" si="37"/>
        <v>0</v>
      </c>
      <c r="P104" s="42">
        <f t="shared" si="37"/>
        <v>0</v>
      </c>
      <c r="Q104" s="43"/>
    </row>
    <row r="105" spans="1:17" ht="26.25" customHeight="1">
      <c r="A105" s="177"/>
      <c r="B105" s="178"/>
      <c r="C105" s="178"/>
      <c r="D105" s="139" t="s">
        <v>23</v>
      </c>
      <c r="E105" s="1"/>
      <c r="F105" s="1"/>
      <c r="G105" s="1"/>
      <c r="H105" s="1"/>
      <c r="I105" s="27"/>
      <c r="J105" s="27"/>
      <c r="K105" s="27"/>
      <c r="L105" s="27"/>
      <c r="M105" s="27"/>
      <c r="N105" s="27"/>
      <c r="O105" s="27"/>
      <c r="P105" s="27"/>
      <c r="Q105" s="10"/>
    </row>
    <row r="106" spans="1:17" ht="26.25" customHeight="1">
      <c r="A106" s="177"/>
      <c r="B106" s="178"/>
      <c r="C106" s="178"/>
      <c r="D106" s="139" t="s">
        <v>30</v>
      </c>
      <c r="E106" s="1" t="s">
        <v>34</v>
      </c>
      <c r="F106" s="1"/>
      <c r="G106" s="1"/>
      <c r="H106" s="1"/>
      <c r="I106" s="27">
        <f>I109</f>
        <v>0</v>
      </c>
      <c r="J106" s="27">
        <f t="shared" ref="J106:P106" si="38">J109</f>
        <v>0</v>
      </c>
      <c r="K106" s="27">
        <f t="shared" si="38"/>
        <v>0</v>
      </c>
      <c r="L106" s="27">
        <f t="shared" si="38"/>
        <v>0</v>
      </c>
      <c r="M106" s="27">
        <f t="shared" si="38"/>
        <v>0</v>
      </c>
      <c r="N106" s="27">
        <f t="shared" si="38"/>
        <v>0</v>
      </c>
      <c r="O106" s="27">
        <f t="shared" si="38"/>
        <v>0</v>
      </c>
      <c r="P106" s="27">
        <f t="shared" si="38"/>
        <v>0</v>
      </c>
      <c r="Q106" s="10"/>
    </row>
    <row r="107" spans="1:17" ht="51.75" customHeight="1">
      <c r="A107" s="177" t="s">
        <v>48</v>
      </c>
      <c r="B107" s="178" t="s">
        <v>42</v>
      </c>
      <c r="C107" s="178" t="s">
        <v>45</v>
      </c>
      <c r="D107" s="139" t="s">
        <v>22</v>
      </c>
      <c r="E107" s="1"/>
      <c r="F107" s="1"/>
      <c r="G107" s="1"/>
      <c r="H107" s="1"/>
      <c r="I107" s="27">
        <f>I109</f>
        <v>0</v>
      </c>
      <c r="J107" s="27">
        <f t="shared" ref="J107:P107" si="39">J109</f>
        <v>0</v>
      </c>
      <c r="K107" s="27">
        <f t="shared" si="39"/>
        <v>0</v>
      </c>
      <c r="L107" s="27">
        <f t="shared" si="39"/>
        <v>0</v>
      </c>
      <c r="M107" s="27">
        <f t="shared" si="39"/>
        <v>0</v>
      </c>
      <c r="N107" s="27">
        <f t="shared" si="39"/>
        <v>0</v>
      </c>
      <c r="O107" s="27">
        <f t="shared" si="39"/>
        <v>0</v>
      </c>
      <c r="P107" s="27">
        <f t="shared" si="39"/>
        <v>0</v>
      </c>
      <c r="Q107" s="10"/>
    </row>
    <row r="108" spans="1:17" ht="51.75" customHeight="1">
      <c r="A108" s="177"/>
      <c r="B108" s="178"/>
      <c r="C108" s="178"/>
      <c r="D108" s="139" t="s">
        <v>23</v>
      </c>
      <c r="E108" s="1"/>
      <c r="F108" s="1"/>
      <c r="G108" s="1"/>
      <c r="H108" s="1"/>
      <c r="I108" s="27"/>
      <c r="J108" s="27"/>
      <c r="K108" s="27"/>
      <c r="L108" s="27"/>
      <c r="M108" s="27"/>
      <c r="N108" s="27"/>
      <c r="O108" s="27"/>
      <c r="P108" s="27"/>
      <c r="Q108" s="10"/>
    </row>
    <row r="109" spans="1:17" ht="51.75" customHeight="1">
      <c r="A109" s="177"/>
      <c r="B109" s="178"/>
      <c r="C109" s="178"/>
      <c r="D109" s="139" t="s">
        <v>30</v>
      </c>
      <c r="E109" s="1">
        <v>408</v>
      </c>
      <c r="F109" s="1">
        <v>1003</v>
      </c>
      <c r="G109" s="1" t="s">
        <v>31</v>
      </c>
      <c r="H109" s="1">
        <v>322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8">
        <v>0</v>
      </c>
      <c r="P109" s="28">
        <v>0</v>
      </c>
      <c r="Q109" s="2"/>
    </row>
    <row r="110" spans="1:17" ht="26.25" customHeight="1">
      <c r="A110" s="177" t="s">
        <v>49</v>
      </c>
      <c r="B110" s="178" t="s">
        <v>33</v>
      </c>
      <c r="C110" s="178" t="s">
        <v>32</v>
      </c>
      <c r="D110" s="139" t="s">
        <v>22</v>
      </c>
      <c r="E110" s="1"/>
      <c r="F110" s="1"/>
      <c r="G110" s="1"/>
      <c r="H110" s="1"/>
      <c r="I110" s="27">
        <f t="shared" ref="I110:P110" si="40">I113</f>
        <v>4459200</v>
      </c>
      <c r="J110" s="27">
        <f t="shared" si="40"/>
        <v>4397059.8099999996</v>
      </c>
      <c r="K110" s="27">
        <f t="shared" si="40"/>
        <v>2433750</v>
      </c>
      <c r="L110" s="27">
        <f t="shared" si="40"/>
        <v>1906379.1099999999</v>
      </c>
      <c r="M110" s="27">
        <f t="shared" si="40"/>
        <v>5068991</v>
      </c>
      <c r="N110" s="27">
        <f t="shared" si="40"/>
        <v>4925669.1400000006</v>
      </c>
      <c r="O110" s="27">
        <f t="shared" si="40"/>
        <v>4476100</v>
      </c>
      <c r="P110" s="27">
        <f t="shared" si="40"/>
        <v>4476100</v>
      </c>
      <c r="Q110" s="10"/>
    </row>
    <row r="111" spans="1:17" ht="26.25" customHeight="1">
      <c r="A111" s="177"/>
      <c r="B111" s="178"/>
      <c r="C111" s="178"/>
      <c r="D111" s="139" t="s">
        <v>23</v>
      </c>
      <c r="E111" s="1"/>
      <c r="F111" s="1"/>
      <c r="G111" s="1"/>
      <c r="H111" s="1"/>
      <c r="I111" s="27"/>
      <c r="J111" s="27"/>
      <c r="K111" s="27"/>
      <c r="L111" s="27"/>
      <c r="M111" s="27"/>
      <c r="N111" s="27"/>
      <c r="O111" s="27"/>
      <c r="P111" s="27"/>
      <c r="Q111" s="10"/>
    </row>
    <row r="112" spans="1:17" ht="26.25" customHeight="1">
      <c r="A112" s="177"/>
      <c r="B112" s="178"/>
      <c r="C112" s="178"/>
      <c r="D112" s="139" t="s">
        <v>30</v>
      </c>
      <c r="E112" s="1" t="s">
        <v>34</v>
      </c>
      <c r="F112" s="1"/>
      <c r="G112" s="1"/>
      <c r="H112" s="1"/>
      <c r="I112" s="27">
        <f t="shared" ref="I112:P112" si="41">I113</f>
        <v>4459200</v>
      </c>
      <c r="J112" s="27">
        <f t="shared" si="41"/>
        <v>4397059.8099999996</v>
      </c>
      <c r="K112" s="27">
        <f t="shared" si="41"/>
        <v>2433750</v>
      </c>
      <c r="L112" s="27">
        <f t="shared" si="41"/>
        <v>1906379.1099999999</v>
      </c>
      <c r="M112" s="27">
        <f t="shared" si="41"/>
        <v>5068991</v>
      </c>
      <c r="N112" s="27">
        <f t="shared" si="41"/>
        <v>4925669.1400000006</v>
      </c>
      <c r="O112" s="27">
        <f t="shared" si="41"/>
        <v>4476100</v>
      </c>
      <c r="P112" s="27">
        <f t="shared" si="41"/>
        <v>4476100</v>
      </c>
      <c r="Q112" s="10"/>
    </row>
    <row r="113" spans="1:17" ht="26.25" customHeight="1">
      <c r="A113" s="205" t="s">
        <v>50</v>
      </c>
      <c r="B113" s="180" t="s">
        <v>42</v>
      </c>
      <c r="C113" s="180" t="s">
        <v>44</v>
      </c>
      <c r="D113" s="139" t="s">
        <v>22</v>
      </c>
      <c r="E113" s="1"/>
      <c r="F113" s="1"/>
      <c r="G113" s="1"/>
      <c r="H113" s="1"/>
      <c r="I113" s="27">
        <f>I115+I116+I117+I118+I119</f>
        <v>4459200</v>
      </c>
      <c r="J113" s="27">
        <f t="shared" ref="J113:P113" si="42">J115+J116+J117+J118+J119</f>
        <v>4397059.8099999996</v>
      </c>
      <c r="K113" s="27">
        <f t="shared" si="42"/>
        <v>2433750</v>
      </c>
      <c r="L113" s="27">
        <f t="shared" si="42"/>
        <v>1906379.1099999999</v>
      </c>
      <c r="M113" s="27">
        <f t="shared" si="42"/>
        <v>5068991</v>
      </c>
      <c r="N113" s="27">
        <f t="shared" si="42"/>
        <v>4925669.1400000006</v>
      </c>
      <c r="O113" s="27">
        <f t="shared" si="42"/>
        <v>4476100</v>
      </c>
      <c r="P113" s="27">
        <f t="shared" si="42"/>
        <v>4476100</v>
      </c>
      <c r="Q113" s="10"/>
    </row>
    <row r="114" spans="1:17" ht="26.25" customHeight="1">
      <c r="A114" s="234"/>
      <c r="B114" s="188"/>
      <c r="C114" s="188"/>
      <c r="D114" s="139" t="s">
        <v>23</v>
      </c>
      <c r="E114" s="1"/>
      <c r="F114" s="1"/>
      <c r="G114" s="1"/>
      <c r="H114" s="1"/>
      <c r="I114" s="27"/>
      <c r="J114" s="27"/>
      <c r="K114" s="27"/>
      <c r="L114" s="27"/>
      <c r="M114" s="27"/>
      <c r="N114" s="27"/>
      <c r="O114" s="27"/>
      <c r="P114" s="27"/>
      <c r="Q114" s="10"/>
    </row>
    <row r="115" spans="1:17" s="12" customFormat="1" ht="26.25" customHeight="1">
      <c r="A115" s="234"/>
      <c r="B115" s="188"/>
      <c r="C115" s="188"/>
      <c r="D115" s="180" t="s">
        <v>30</v>
      </c>
      <c r="E115" s="1" t="s">
        <v>34</v>
      </c>
      <c r="F115" s="1" t="s">
        <v>39</v>
      </c>
      <c r="G115" s="1" t="s">
        <v>40</v>
      </c>
      <c r="H115" s="1">
        <v>121</v>
      </c>
      <c r="I115" s="27">
        <v>3091550</v>
      </c>
      <c r="J115" s="27">
        <v>3085972.32</v>
      </c>
      <c r="K115" s="68">
        <v>1742778</v>
      </c>
      <c r="L115" s="68">
        <v>1456867.2</v>
      </c>
      <c r="M115" s="68">
        <v>3546920</v>
      </c>
      <c r="N115" s="68">
        <v>3546521.84</v>
      </c>
      <c r="O115" s="68">
        <v>3091550</v>
      </c>
      <c r="P115" s="68">
        <v>3091550</v>
      </c>
      <c r="Q115" s="10"/>
    </row>
    <row r="116" spans="1:17" s="12" customFormat="1" ht="26.25" customHeight="1">
      <c r="A116" s="234"/>
      <c r="B116" s="188"/>
      <c r="C116" s="188"/>
      <c r="D116" s="188"/>
      <c r="E116" s="1" t="s">
        <v>34</v>
      </c>
      <c r="F116" s="1" t="s">
        <v>39</v>
      </c>
      <c r="G116" s="1" t="s">
        <v>40</v>
      </c>
      <c r="H116" s="1" t="s">
        <v>35</v>
      </c>
      <c r="I116" s="27">
        <v>38200</v>
      </c>
      <c r="J116" s="27">
        <v>10000</v>
      </c>
      <c r="K116" s="68">
        <v>22900</v>
      </c>
      <c r="L116" s="68">
        <v>2000</v>
      </c>
      <c r="M116" s="68">
        <v>38200</v>
      </c>
      <c r="N116" s="68">
        <v>12250</v>
      </c>
      <c r="O116" s="68">
        <v>38200</v>
      </c>
      <c r="P116" s="68">
        <v>38200</v>
      </c>
      <c r="Q116" s="10"/>
    </row>
    <row r="117" spans="1:17" s="12" customFormat="1" ht="26.25" customHeight="1">
      <c r="A117" s="234"/>
      <c r="B117" s="188"/>
      <c r="C117" s="188"/>
      <c r="D117" s="188"/>
      <c r="E117" s="1" t="s">
        <v>34</v>
      </c>
      <c r="F117" s="1" t="s">
        <v>39</v>
      </c>
      <c r="G117" s="1" t="s">
        <v>40</v>
      </c>
      <c r="H117" s="1" t="s">
        <v>36</v>
      </c>
      <c r="I117" s="27">
        <v>933650</v>
      </c>
      <c r="J117" s="27">
        <v>923941.73</v>
      </c>
      <c r="K117" s="68">
        <v>523202</v>
      </c>
      <c r="L117" s="68">
        <v>381702.17</v>
      </c>
      <c r="M117" s="68">
        <v>1071171</v>
      </c>
      <c r="N117" s="68">
        <v>1068534.23</v>
      </c>
      <c r="O117" s="68">
        <v>933650</v>
      </c>
      <c r="P117" s="68">
        <v>933650</v>
      </c>
      <c r="Q117" s="10"/>
    </row>
    <row r="118" spans="1:17" s="12" customFormat="1" ht="26.25" customHeight="1">
      <c r="A118" s="234"/>
      <c r="B118" s="188"/>
      <c r="C118" s="188"/>
      <c r="D118" s="188"/>
      <c r="E118" s="1" t="s">
        <v>34</v>
      </c>
      <c r="F118" s="1" t="s">
        <v>39</v>
      </c>
      <c r="G118" s="1" t="s">
        <v>40</v>
      </c>
      <c r="H118" s="1" t="s">
        <v>37</v>
      </c>
      <c r="I118" s="27">
        <v>377070</v>
      </c>
      <c r="J118" s="27">
        <v>359748.31</v>
      </c>
      <c r="K118" s="68">
        <v>136200</v>
      </c>
      <c r="L118" s="68">
        <v>65809.740000000005</v>
      </c>
      <c r="M118" s="68">
        <v>393300</v>
      </c>
      <c r="N118" s="68">
        <v>298363.07</v>
      </c>
      <c r="O118" s="68">
        <v>393300</v>
      </c>
      <c r="P118" s="68">
        <v>393300</v>
      </c>
      <c r="Q118" s="10"/>
    </row>
    <row r="119" spans="1:17" s="12" customFormat="1" ht="26.25" customHeight="1" thickBot="1">
      <c r="A119" s="214"/>
      <c r="B119" s="189"/>
      <c r="C119" s="189"/>
      <c r="D119" s="189"/>
      <c r="E119" s="1" t="s">
        <v>34</v>
      </c>
      <c r="F119" s="1" t="s">
        <v>39</v>
      </c>
      <c r="G119" s="1" t="s">
        <v>40</v>
      </c>
      <c r="H119" s="1" t="s">
        <v>38</v>
      </c>
      <c r="I119" s="27">
        <v>18730</v>
      </c>
      <c r="J119" s="27">
        <v>17397.45</v>
      </c>
      <c r="K119" s="68">
        <v>8670</v>
      </c>
      <c r="L119" s="68">
        <v>0</v>
      </c>
      <c r="M119" s="68">
        <v>19400</v>
      </c>
      <c r="N119" s="68">
        <v>0</v>
      </c>
      <c r="O119" s="68">
        <v>19400</v>
      </c>
      <c r="P119" s="68">
        <v>19400</v>
      </c>
      <c r="Q119" s="10"/>
    </row>
    <row r="120" spans="1:17" ht="26.25" customHeight="1">
      <c r="A120" s="206" t="s">
        <v>481</v>
      </c>
      <c r="B120" s="209" t="s">
        <v>482</v>
      </c>
      <c r="C120" s="209" t="s">
        <v>526</v>
      </c>
      <c r="D120" s="146" t="s">
        <v>22</v>
      </c>
      <c r="E120" s="69"/>
      <c r="F120" s="69"/>
      <c r="G120" s="69"/>
      <c r="H120" s="69"/>
      <c r="I120" s="70">
        <f>I122+I123+I124</f>
        <v>556637117.11000001</v>
      </c>
      <c r="J120" s="70">
        <f t="shared" ref="J120:P120" si="43">J122+J123+J124</f>
        <v>546010954.8299998</v>
      </c>
      <c r="K120" s="70">
        <f t="shared" si="43"/>
        <v>307699477.15999997</v>
      </c>
      <c r="L120" s="70">
        <f t="shared" si="43"/>
        <v>306032331.43000001</v>
      </c>
      <c r="M120" s="70">
        <f t="shared" si="43"/>
        <v>636426065.38</v>
      </c>
      <c r="N120" s="70">
        <f t="shared" si="43"/>
        <v>633310234.00999987</v>
      </c>
      <c r="O120" s="70">
        <f t="shared" si="43"/>
        <v>551241694</v>
      </c>
      <c r="P120" s="70">
        <f t="shared" si="43"/>
        <v>553218294</v>
      </c>
      <c r="Q120" s="71"/>
    </row>
    <row r="121" spans="1:17" ht="26.25" customHeight="1">
      <c r="A121" s="207"/>
      <c r="B121" s="210"/>
      <c r="C121" s="210"/>
      <c r="D121" s="147" t="s">
        <v>23</v>
      </c>
      <c r="E121" s="151"/>
      <c r="F121" s="151"/>
      <c r="G121" s="151"/>
      <c r="H121" s="151"/>
      <c r="I121" s="73"/>
      <c r="J121" s="73"/>
      <c r="K121" s="73"/>
      <c r="L121" s="73"/>
      <c r="M121" s="73"/>
      <c r="N121" s="73"/>
      <c r="O121" s="73"/>
      <c r="P121" s="73"/>
      <c r="Q121" s="74"/>
    </row>
    <row r="122" spans="1:17" ht="26.25" customHeight="1">
      <c r="A122" s="207"/>
      <c r="B122" s="210"/>
      <c r="C122" s="210"/>
      <c r="D122" s="116" t="s">
        <v>978</v>
      </c>
      <c r="E122" s="151" t="s">
        <v>484</v>
      </c>
      <c r="F122" s="151"/>
      <c r="G122" s="151"/>
      <c r="H122" s="151"/>
      <c r="I122" s="73">
        <f>I127</f>
        <v>5994755</v>
      </c>
      <c r="J122" s="73">
        <f t="shared" ref="J122:P122" si="44">J127</f>
        <v>5994755</v>
      </c>
      <c r="K122" s="73">
        <f t="shared" si="44"/>
        <v>3431231.27</v>
      </c>
      <c r="L122" s="73">
        <f t="shared" si="44"/>
        <v>3431231.27</v>
      </c>
      <c r="M122" s="73">
        <f t="shared" si="44"/>
        <v>6761474</v>
      </c>
      <c r="N122" s="73">
        <f t="shared" si="44"/>
        <v>6749496.0999999996</v>
      </c>
      <c r="O122" s="73">
        <f t="shared" si="44"/>
        <v>7112117</v>
      </c>
      <c r="P122" s="73">
        <f t="shared" si="44"/>
        <v>7112117</v>
      </c>
      <c r="Q122" s="74"/>
    </row>
    <row r="123" spans="1:17" ht="26.25" customHeight="1">
      <c r="A123" s="207"/>
      <c r="B123" s="210"/>
      <c r="C123" s="210"/>
      <c r="D123" s="116" t="s">
        <v>342</v>
      </c>
      <c r="E123" s="153" t="s">
        <v>339</v>
      </c>
      <c r="F123" s="151"/>
      <c r="G123" s="151"/>
      <c r="H123" s="151"/>
      <c r="I123" s="73">
        <f>I128+I183+I213</f>
        <v>549012562.11000001</v>
      </c>
      <c r="J123" s="73">
        <f t="shared" ref="J123:P123" si="45">J128+J183+J213</f>
        <v>538521576.03999984</v>
      </c>
      <c r="K123" s="73">
        <f t="shared" si="45"/>
        <v>303336016.88999999</v>
      </c>
      <c r="L123" s="73">
        <f t="shared" si="45"/>
        <v>301914548.77000004</v>
      </c>
      <c r="M123" s="73">
        <f t="shared" si="45"/>
        <v>620018330.5</v>
      </c>
      <c r="N123" s="73">
        <f t="shared" si="45"/>
        <v>617430576.14999986</v>
      </c>
      <c r="O123" s="73">
        <f t="shared" si="45"/>
        <v>542488477</v>
      </c>
      <c r="P123" s="73">
        <f t="shared" si="45"/>
        <v>544465077</v>
      </c>
      <c r="Q123" s="74"/>
    </row>
    <row r="124" spans="1:17" ht="26.25" customHeight="1" thickBot="1">
      <c r="A124" s="208"/>
      <c r="B124" s="211"/>
      <c r="C124" s="211"/>
      <c r="D124" s="154" t="s">
        <v>30</v>
      </c>
      <c r="E124" s="155" t="s">
        <v>34</v>
      </c>
      <c r="F124" s="75"/>
      <c r="G124" s="75"/>
      <c r="H124" s="75"/>
      <c r="I124" s="76">
        <f>I204</f>
        <v>1629800</v>
      </c>
      <c r="J124" s="76">
        <f t="shared" ref="J124:P124" si="46">J204</f>
        <v>1494623.79</v>
      </c>
      <c r="K124" s="76">
        <f t="shared" si="46"/>
        <v>932229</v>
      </c>
      <c r="L124" s="76">
        <f t="shared" si="46"/>
        <v>686551.39</v>
      </c>
      <c r="M124" s="76">
        <f t="shared" si="46"/>
        <v>9646260.879999999</v>
      </c>
      <c r="N124" s="76">
        <f t="shared" si="46"/>
        <v>9130161.7599999998</v>
      </c>
      <c r="O124" s="76">
        <f t="shared" si="46"/>
        <v>1641100</v>
      </c>
      <c r="P124" s="76">
        <f t="shared" si="46"/>
        <v>1641100</v>
      </c>
      <c r="Q124" s="78"/>
    </row>
    <row r="125" spans="1:17" ht="26.25" customHeight="1">
      <c r="A125" s="237" t="s">
        <v>566</v>
      </c>
      <c r="B125" s="235" t="s">
        <v>24</v>
      </c>
      <c r="C125" s="235" t="s">
        <v>617</v>
      </c>
      <c r="D125" s="140" t="s">
        <v>22</v>
      </c>
      <c r="E125" s="158"/>
      <c r="F125" s="158"/>
      <c r="G125" s="158"/>
      <c r="H125" s="158"/>
      <c r="I125" s="159">
        <f>I127+I128</f>
        <v>515392731.32999998</v>
      </c>
      <c r="J125" s="159">
        <f t="shared" ref="J125:P125" si="47">J127+J128</f>
        <v>505677284.27999991</v>
      </c>
      <c r="K125" s="159">
        <f t="shared" si="47"/>
        <v>276770732.66999996</v>
      </c>
      <c r="L125" s="42">
        <f t="shared" si="47"/>
        <v>275789546.19</v>
      </c>
      <c r="M125" s="42">
        <f t="shared" si="47"/>
        <v>573632908.96000004</v>
      </c>
      <c r="N125" s="42">
        <f t="shared" si="47"/>
        <v>571066080.92999995</v>
      </c>
      <c r="O125" s="42">
        <f t="shared" si="47"/>
        <v>506909779</v>
      </c>
      <c r="P125" s="42">
        <f t="shared" si="47"/>
        <v>508886379</v>
      </c>
      <c r="Q125" s="42"/>
    </row>
    <row r="126" spans="1:17" ht="26.25" customHeight="1">
      <c r="A126" s="238"/>
      <c r="B126" s="236"/>
      <c r="C126" s="236"/>
      <c r="D126" s="149" t="s">
        <v>23</v>
      </c>
      <c r="E126" s="160"/>
      <c r="F126" s="160"/>
      <c r="G126" s="160"/>
      <c r="H126" s="160"/>
      <c r="I126" s="161"/>
      <c r="J126" s="161"/>
      <c r="K126" s="161"/>
      <c r="L126" s="27"/>
      <c r="M126" s="27"/>
      <c r="N126" s="27"/>
      <c r="O126" s="27"/>
      <c r="P126" s="27"/>
      <c r="Q126" s="10"/>
    </row>
    <row r="127" spans="1:17" ht="26.25" customHeight="1">
      <c r="A127" s="238"/>
      <c r="B127" s="236"/>
      <c r="C127" s="236"/>
      <c r="D127" s="136" t="s">
        <v>978</v>
      </c>
      <c r="E127" s="160" t="s">
        <v>484</v>
      </c>
      <c r="F127" s="160"/>
      <c r="G127" s="160"/>
      <c r="H127" s="160"/>
      <c r="I127" s="161">
        <f>I155+I162+I166</f>
        <v>5994755</v>
      </c>
      <c r="J127" s="161">
        <f t="shared" ref="J127:P127" si="48">J155+J162+J166</f>
        <v>5994755</v>
      </c>
      <c r="K127" s="161">
        <f t="shared" si="48"/>
        <v>3431231.27</v>
      </c>
      <c r="L127" s="27">
        <f t="shared" si="48"/>
        <v>3431231.27</v>
      </c>
      <c r="M127" s="27">
        <f t="shared" si="48"/>
        <v>6761474</v>
      </c>
      <c r="N127" s="27">
        <f t="shared" si="48"/>
        <v>6749496.0999999996</v>
      </c>
      <c r="O127" s="27">
        <f t="shared" si="48"/>
        <v>7112117</v>
      </c>
      <c r="P127" s="27">
        <f t="shared" si="48"/>
        <v>7112117</v>
      </c>
      <c r="Q127" s="27"/>
    </row>
    <row r="128" spans="1:17" ht="26.25" customHeight="1">
      <c r="A128" s="238"/>
      <c r="B128" s="236"/>
      <c r="C128" s="236"/>
      <c r="D128" s="136" t="s">
        <v>342</v>
      </c>
      <c r="E128" s="160" t="s">
        <v>339</v>
      </c>
      <c r="F128" s="160"/>
      <c r="G128" s="160"/>
      <c r="H128" s="160"/>
      <c r="I128" s="161">
        <f>I129+I132+I135+I138+I141+I144+I147+I150+I156+I157+I163+I167+I168+I171+I178</f>
        <v>509397976.32999998</v>
      </c>
      <c r="J128" s="161">
        <f t="shared" ref="J128:P128" si="49">J129+J132+J135+J138+J141+J144+J147+J150+J156+J157+J163+J167+J168+J171+J178</f>
        <v>499682529.27999991</v>
      </c>
      <c r="K128" s="161">
        <f t="shared" si="49"/>
        <v>273339501.39999998</v>
      </c>
      <c r="L128" s="27">
        <f t="shared" si="49"/>
        <v>272358314.92000002</v>
      </c>
      <c r="M128" s="27">
        <f t="shared" si="49"/>
        <v>566871434.96000004</v>
      </c>
      <c r="N128" s="27">
        <f t="shared" si="49"/>
        <v>564316584.82999992</v>
      </c>
      <c r="O128" s="27">
        <f t="shared" si="49"/>
        <v>499797662</v>
      </c>
      <c r="P128" s="27">
        <f t="shared" si="49"/>
        <v>501774262</v>
      </c>
      <c r="Q128" s="27"/>
    </row>
    <row r="129" spans="1:17" ht="26.25" customHeight="1">
      <c r="A129" s="177" t="s">
        <v>567</v>
      </c>
      <c r="B129" s="232" t="s">
        <v>25</v>
      </c>
      <c r="C129" s="178" t="s">
        <v>527</v>
      </c>
      <c r="D129" s="139" t="s">
        <v>22</v>
      </c>
      <c r="E129" s="1"/>
      <c r="F129" s="1"/>
      <c r="G129" s="1"/>
      <c r="H129" s="1"/>
      <c r="I129" s="27">
        <f>I131</f>
        <v>89860884</v>
      </c>
      <c r="J129" s="27">
        <f t="shared" ref="J129:P129" si="50">J131</f>
        <v>88924789.109999999</v>
      </c>
      <c r="K129" s="27">
        <f t="shared" si="50"/>
        <v>44015227.609999999</v>
      </c>
      <c r="L129" s="27">
        <f t="shared" si="50"/>
        <v>44015227.609999999</v>
      </c>
      <c r="M129" s="27">
        <f t="shared" si="50"/>
        <v>94367388.310000002</v>
      </c>
      <c r="N129" s="27">
        <f t="shared" si="50"/>
        <v>94238924.310000002</v>
      </c>
      <c r="O129" s="27">
        <f t="shared" si="50"/>
        <v>87110969</v>
      </c>
      <c r="P129" s="27">
        <f t="shared" si="50"/>
        <v>87110969</v>
      </c>
      <c r="Q129" s="27"/>
    </row>
    <row r="130" spans="1:17" ht="26.25" customHeight="1">
      <c r="A130" s="177"/>
      <c r="B130" s="232"/>
      <c r="C130" s="178"/>
      <c r="D130" s="139" t="s">
        <v>23</v>
      </c>
      <c r="E130" s="1"/>
      <c r="F130" s="1"/>
      <c r="G130" s="1"/>
      <c r="H130" s="1"/>
      <c r="I130" s="27"/>
      <c r="J130" s="27"/>
      <c r="K130" s="27"/>
      <c r="L130" s="27"/>
      <c r="M130" s="27"/>
      <c r="N130" s="27"/>
      <c r="O130" s="27"/>
      <c r="P130" s="27"/>
      <c r="Q130" s="10"/>
    </row>
    <row r="131" spans="1:17" ht="87" customHeight="1">
      <c r="A131" s="177"/>
      <c r="B131" s="232"/>
      <c r="C131" s="178"/>
      <c r="D131" s="138" t="s">
        <v>342</v>
      </c>
      <c r="E131" s="126" t="s">
        <v>339</v>
      </c>
      <c r="F131" s="101" t="s">
        <v>1073</v>
      </c>
      <c r="G131" s="101" t="s">
        <v>1072</v>
      </c>
      <c r="H131" s="96">
        <v>611</v>
      </c>
      <c r="I131" s="128">
        <v>89860884</v>
      </c>
      <c r="J131" s="128">
        <v>88924789.109999999</v>
      </c>
      <c r="K131" s="128">
        <v>44015227.609999999</v>
      </c>
      <c r="L131" s="128">
        <v>44015227.609999999</v>
      </c>
      <c r="M131" s="128">
        <v>94367388.310000002</v>
      </c>
      <c r="N131" s="128">
        <v>94238924.310000002</v>
      </c>
      <c r="O131" s="128">
        <v>87110969</v>
      </c>
      <c r="P131" s="128">
        <v>87110969</v>
      </c>
      <c r="Q131" s="10"/>
    </row>
    <row r="132" spans="1:17" ht="26.25" customHeight="1">
      <c r="A132" s="177" t="s">
        <v>568</v>
      </c>
      <c r="B132" s="232" t="s">
        <v>1002</v>
      </c>
      <c r="C132" s="178" t="s">
        <v>528</v>
      </c>
      <c r="D132" s="139" t="s">
        <v>22</v>
      </c>
      <c r="E132" s="1"/>
      <c r="F132" s="1"/>
      <c r="G132" s="1"/>
      <c r="H132" s="1"/>
      <c r="I132" s="27">
        <f>I134</f>
        <v>434100</v>
      </c>
      <c r="J132" s="27">
        <f t="shared" ref="J132:P132" si="51">J134</f>
        <v>304491.90999999997</v>
      </c>
      <c r="K132" s="27">
        <f t="shared" si="51"/>
        <v>244800</v>
      </c>
      <c r="L132" s="27">
        <f t="shared" si="51"/>
        <v>201519.44</v>
      </c>
      <c r="M132" s="27">
        <f t="shared" si="51"/>
        <v>434930</v>
      </c>
      <c r="N132" s="27">
        <f t="shared" si="51"/>
        <v>300131.53000000003</v>
      </c>
      <c r="O132" s="27">
        <f t="shared" si="51"/>
        <v>576700</v>
      </c>
      <c r="P132" s="27">
        <f t="shared" si="51"/>
        <v>576700</v>
      </c>
      <c r="Q132" s="27"/>
    </row>
    <row r="133" spans="1:17" ht="26.25" customHeight="1">
      <c r="A133" s="177"/>
      <c r="B133" s="232"/>
      <c r="C133" s="178"/>
      <c r="D133" s="139" t="s">
        <v>23</v>
      </c>
      <c r="E133" s="1"/>
      <c r="F133" s="1"/>
      <c r="G133" s="1"/>
      <c r="H133" s="1"/>
      <c r="I133" s="27"/>
      <c r="J133" s="27"/>
      <c r="K133" s="27"/>
      <c r="L133" s="27"/>
      <c r="M133" s="27"/>
      <c r="N133" s="27"/>
      <c r="O133" s="27"/>
      <c r="P133" s="27"/>
      <c r="Q133" s="10"/>
    </row>
    <row r="134" spans="1:17" ht="30.75" customHeight="1">
      <c r="A134" s="177"/>
      <c r="B134" s="232"/>
      <c r="C134" s="178"/>
      <c r="D134" s="138" t="s">
        <v>342</v>
      </c>
      <c r="E134" s="126" t="s">
        <v>339</v>
      </c>
      <c r="F134" s="127" t="s">
        <v>529</v>
      </c>
      <c r="G134" s="9" t="s">
        <v>530</v>
      </c>
      <c r="H134" s="127" t="s">
        <v>1079</v>
      </c>
      <c r="I134" s="128">
        <v>434100</v>
      </c>
      <c r="J134" s="128">
        <v>304491.90999999997</v>
      </c>
      <c r="K134" s="128">
        <v>244800</v>
      </c>
      <c r="L134" s="128">
        <v>201519.44</v>
      </c>
      <c r="M134" s="128">
        <v>434930</v>
      </c>
      <c r="N134" s="128">
        <v>300131.53000000003</v>
      </c>
      <c r="O134" s="128">
        <v>576700</v>
      </c>
      <c r="P134" s="128">
        <v>576700</v>
      </c>
      <c r="Q134" s="10"/>
    </row>
    <row r="135" spans="1:17" ht="26.25" customHeight="1">
      <c r="A135" s="177" t="s">
        <v>569</v>
      </c>
      <c r="B135" s="232" t="s">
        <v>1003</v>
      </c>
      <c r="C135" s="178" t="s">
        <v>531</v>
      </c>
      <c r="D135" s="139" t="s">
        <v>22</v>
      </c>
      <c r="E135" s="1"/>
      <c r="F135" s="1"/>
      <c r="G135" s="1"/>
      <c r="H135" s="1"/>
      <c r="I135" s="27">
        <f>I137</f>
        <v>5070594.21</v>
      </c>
      <c r="J135" s="27">
        <f t="shared" ref="J135:P135" si="52">J137</f>
        <v>2479639.69</v>
      </c>
      <c r="K135" s="27">
        <f t="shared" si="52"/>
        <v>1363400.23</v>
      </c>
      <c r="L135" s="27">
        <f t="shared" si="52"/>
        <v>1363400.23</v>
      </c>
      <c r="M135" s="27">
        <f t="shared" si="52"/>
        <v>3675300</v>
      </c>
      <c r="N135" s="27">
        <f t="shared" si="52"/>
        <v>2561600.16</v>
      </c>
      <c r="O135" s="27">
        <f t="shared" si="52"/>
        <v>3675300</v>
      </c>
      <c r="P135" s="27">
        <f t="shared" si="52"/>
        <v>3675300</v>
      </c>
      <c r="Q135" s="27"/>
    </row>
    <row r="136" spans="1:17" ht="26.25" customHeight="1">
      <c r="A136" s="177"/>
      <c r="B136" s="232"/>
      <c r="C136" s="178"/>
      <c r="D136" s="139" t="s">
        <v>23</v>
      </c>
      <c r="E136" s="1"/>
      <c r="F136" s="1"/>
      <c r="G136" s="1"/>
      <c r="H136" s="1"/>
      <c r="I136" s="27"/>
      <c r="J136" s="27"/>
      <c r="K136" s="27"/>
      <c r="L136" s="27"/>
      <c r="M136" s="27"/>
      <c r="N136" s="27"/>
      <c r="O136" s="27"/>
      <c r="P136" s="27"/>
      <c r="Q136" s="10"/>
    </row>
    <row r="137" spans="1:17" ht="26.25" customHeight="1">
      <c r="A137" s="177"/>
      <c r="B137" s="232"/>
      <c r="C137" s="178"/>
      <c r="D137" s="138" t="s">
        <v>342</v>
      </c>
      <c r="E137" s="96" t="s">
        <v>339</v>
      </c>
      <c r="F137" s="96" t="s">
        <v>532</v>
      </c>
      <c r="G137" s="96" t="s">
        <v>428</v>
      </c>
      <c r="H137" s="101" t="s">
        <v>429</v>
      </c>
      <c r="I137" s="98">
        <v>5070594.21</v>
      </c>
      <c r="J137" s="98">
        <v>2479639.69</v>
      </c>
      <c r="K137" s="98">
        <v>1363400.23</v>
      </c>
      <c r="L137" s="98">
        <v>1363400.23</v>
      </c>
      <c r="M137" s="98">
        <v>3675300</v>
      </c>
      <c r="N137" s="98">
        <v>2561600.16</v>
      </c>
      <c r="O137" s="98">
        <v>3675300</v>
      </c>
      <c r="P137" s="98">
        <v>3675300</v>
      </c>
      <c r="Q137" s="10"/>
    </row>
    <row r="138" spans="1:17" ht="26.25" customHeight="1">
      <c r="A138" s="177" t="s">
        <v>570</v>
      </c>
      <c r="B138" s="232" t="s">
        <v>1009</v>
      </c>
      <c r="C138" s="232" t="s">
        <v>1074</v>
      </c>
      <c r="D138" s="139" t="s">
        <v>22</v>
      </c>
      <c r="E138" s="1"/>
      <c r="F138" s="1"/>
      <c r="G138" s="1"/>
      <c r="H138" s="1"/>
      <c r="I138" s="27">
        <f>I140</f>
        <v>366969.99</v>
      </c>
      <c r="J138" s="27">
        <f t="shared" ref="J138:P138" si="53">J140</f>
        <v>366969.99</v>
      </c>
      <c r="K138" s="27">
        <f t="shared" si="53"/>
        <v>329049</v>
      </c>
      <c r="L138" s="27">
        <f t="shared" si="53"/>
        <v>329049</v>
      </c>
      <c r="M138" s="27">
        <f t="shared" si="53"/>
        <v>1013690.3</v>
      </c>
      <c r="N138" s="27">
        <f t="shared" si="53"/>
        <v>1013690.3</v>
      </c>
      <c r="O138" s="27">
        <f t="shared" si="53"/>
        <v>0</v>
      </c>
      <c r="P138" s="27">
        <f t="shared" si="53"/>
        <v>0</v>
      </c>
      <c r="Q138" s="27"/>
    </row>
    <row r="139" spans="1:17" ht="26.25" customHeight="1">
      <c r="A139" s="177"/>
      <c r="B139" s="232"/>
      <c r="C139" s="232"/>
      <c r="D139" s="139" t="s">
        <v>23</v>
      </c>
      <c r="E139" s="1"/>
      <c r="F139" s="1"/>
      <c r="G139" s="1"/>
      <c r="H139" s="1"/>
      <c r="I139" s="27"/>
      <c r="J139" s="27"/>
      <c r="K139" s="27"/>
      <c r="L139" s="27"/>
      <c r="M139" s="27"/>
      <c r="N139" s="27"/>
      <c r="O139" s="27"/>
      <c r="P139" s="27"/>
      <c r="Q139" s="10"/>
    </row>
    <row r="140" spans="1:17" ht="63" customHeight="1">
      <c r="A140" s="177"/>
      <c r="B140" s="232"/>
      <c r="C140" s="232"/>
      <c r="D140" s="138" t="s">
        <v>342</v>
      </c>
      <c r="E140" s="101" t="s">
        <v>339</v>
      </c>
      <c r="F140" s="101" t="s">
        <v>532</v>
      </c>
      <c r="G140" s="101" t="s">
        <v>1075</v>
      </c>
      <c r="H140" s="101" t="s">
        <v>432</v>
      </c>
      <c r="I140" s="98">
        <v>366969.99</v>
      </c>
      <c r="J140" s="98">
        <v>366969.99</v>
      </c>
      <c r="K140" s="98">
        <v>329049</v>
      </c>
      <c r="L140" s="98">
        <v>329049</v>
      </c>
      <c r="M140" s="98">
        <v>1013690.3</v>
      </c>
      <c r="N140" s="98">
        <v>1013690.3</v>
      </c>
      <c r="O140" s="98">
        <v>0</v>
      </c>
      <c r="P140" s="98">
        <v>0</v>
      </c>
      <c r="Q140" s="10"/>
    </row>
    <row r="141" spans="1:17" ht="26.25" customHeight="1">
      <c r="A141" s="177" t="s">
        <v>571</v>
      </c>
      <c r="B141" s="232" t="s">
        <v>25</v>
      </c>
      <c r="C141" s="178" t="s">
        <v>533</v>
      </c>
      <c r="D141" s="139" t="s">
        <v>22</v>
      </c>
      <c r="E141" s="1"/>
      <c r="F141" s="1"/>
      <c r="G141" s="1"/>
      <c r="H141" s="1"/>
      <c r="I141" s="27">
        <f>I143</f>
        <v>356628030</v>
      </c>
      <c r="J141" s="27">
        <f t="shared" ref="J141:P141" si="54">J143</f>
        <v>353841486.83999997</v>
      </c>
      <c r="K141" s="27">
        <f t="shared" si="54"/>
        <v>200981416.36000001</v>
      </c>
      <c r="L141" s="27">
        <f t="shared" si="54"/>
        <v>200981416.36000001</v>
      </c>
      <c r="M141" s="27">
        <f t="shared" si="54"/>
        <v>407879726.82999998</v>
      </c>
      <c r="N141" s="27">
        <f t="shared" si="54"/>
        <v>406901851.82999998</v>
      </c>
      <c r="O141" s="27">
        <f t="shared" si="54"/>
        <v>367541385</v>
      </c>
      <c r="P141" s="27">
        <f t="shared" si="54"/>
        <v>367523285</v>
      </c>
      <c r="Q141" s="27"/>
    </row>
    <row r="142" spans="1:17" ht="26.25" customHeight="1">
      <c r="A142" s="177"/>
      <c r="B142" s="232"/>
      <c r="C142" s="178"/>
      <c r="D142" s="139" t="s">
        <v>23</v>
      </c>
      <c r="E142" s="1"/>
      <c r="F142" s="1"/>
      <c r="G142" s="1"/>
      <c r="H142" s="1"/>
      <c r="I142" s="27"/>
      <c r="J142" s="27"/>
      <c r="K142" s="27"/>
      <c r="L142" s="27"/>
      <c r="M142" s="27"/>
      <c r="N142" s="27"/>
      <c r="O142" s="27"/>
      <c r="P142" s="27"/>
      <c r="Q142" s="10"/>
    </row>
    <row r="143" spans="1:17" ht="103.5" customHeight="1">
      <c r="A143" s="177"/>
      <c r="B143" s="232"/>
      <c r="C143" s="178"/>
      <c r="D143" s="138" t="s">
        <v>342</v>
      </c>
      <c r="E143" s="126" t="s">
        <v>339</v>
      </c>
      <c r="F143" s="101" t="s">
        <v>534</v>
      </c>
      <c r="G143" s="101" t="s">
        <v>1076</v>
      </c>
      <c r="H143" s="96">
        <v>611</v>
      </c>
      <c r="I143" s="128">
        <v>356628030</v>
      </c>
      <c r="J143" s="128">
        <v>353841486.83999997</v>
      </c>
      <c r="K143" s="128">
        <v>200981416.36000001</v>
      </c>
      <c r="L143" s="128">
        <v>200981416.36000001</v>
      </c>
      <c r="M143" s="128">
        <v>407879726.82999998</v>
      </c>
      <c r="N143" s="128">
        <v>406901851.82999998</v>
      </c>
      <c r="O143" s="128">
        <v>367541385</v>
      </c>
      <c r="P143" s="128">
        <v>367523285</v>
      </c>
      <c r="Q143" s="10"/>
    </row>
    <row r="144" spans="1:17" ht="55.5" customHeight="1">
      <c r="A144" s="177" t="s">
        <v>572</v>
      </c>
      <c r="B144" s="232" t="s">
        <v>1002</v>
      </c>
      <c r="C144" s="178" t="s">
        <v>535</v>
      </c>
      <c r="D144" s="139" t="s">
        <v>22</v>
      </c>
      <c r="E144" s="1"/>
      <c r="F144" s="1"/>
      <c r="G144" s="1"/>
      <c r="H144" s="1"/>
      <c r="I144" s="27">
        <f>I146</f>
        <v>292388</v>
      </c>
      <c r="J144" s="27">
        <f t="shared" ref="J144:P144" si="55">J146</f>
        <v>291366.25</v>
      </c>
      <c r="K144" s="27">
        <f t="shared" si="55"/>
        <v>189447</v>
      </c>
      <c r="L144" s="27">
        <f t="shared" si="55"/>
        <v>172601.08</v>
      </c>
      <c r="M144" s="27">
        <f t="shared" si="55"/>
        <v>393105</v>
      </c>
      <c r="N144" s="27">
        <f t="shared" si="55"/>
        <v>341083.21</v>
      </c>
      <c r="O144" s="27">
        <f t="shared" si="55"/>
        <v>359688</v>
      </c>
      <c r="P144" s="27">
        <f t="shared" si="55"/>
        <v>359688</v>
      </c>
      <c r="Q144" s="27"/>
    </row>
    <row r="145" spans="1:17" ht="55.5" customHeight="1">
      <c r="A145" s="177"/>
      <c r="B145" s="232"/>
      <c r="C145" s="178"/>
      <c r="D145" s="139" t="s">
        <v>23</v>
      </c>
      <c r="E145" s="1"/>
      <c r="F145" s="1"/>
      <c r="G145" s="1"/>
      <c r="H145" s="1"/>
      <c r="I145" s="27"/>
      <c r="J145" s="27"/>
      <c r="K145" s="27"/>
      <c r="L145" s="27"/>
      <c r="M145" s="27"/>
      <c r="N145" s="27"/>
      <c r="O145" s="27"/>
      <c r="P145" s="27"/>
      <c r="Q145" s="10"/>
    </row>
    <row r="146" spans="1:17" ht="42.75" customHeight="1">
      <c r="A146" s="177"/>
      <c r="B146" s="232"/>
      <c r="C146" s="178"/>
      <c r="D146" s="138" t="s">
        <v>342</v>
      </c>
      <c r="E146" s="126" t="s">
        <v>339</v>
      </c>
      <c r="F146" s="127" t="s">
        <v>536</v>
      </c>
      <c r="G146" s="127" t="s">
        <v>537</v>
      </c>
      <c r="H146" s="127" t="s">
        <v>1080</v>
      </c>
      <c r="I146" s="128">
        <v>292388</v>
      </c>
      <c r="J146" s="128">
        <v>291366.25</v>
      </c>
      <c r="K146" s="128">
        <v>189447</v>
      </c>
      <c r="L146" s="128">
        <v>172601.08</v>
      </c>
      <c r="M146" s="128">
        <v>393105</v>
      </c>
      <c r="N146" s="128">
        <v>341083.21</v>
      </c>
      <c r="O146" s="128">
        <v>359688</v>
      </c>
      <c r="P146" s="128">
        <v>359688</v>
      </c>
      <c r="Q146" s="10"/>
    </row>
    <row r="147" spans="1:17" ht="26.25" customHeight="1">
      <c r="A147" s="177" t="s">
        <v>573</v>
      </c>
      <c r="B147" s="232" t="s">
        <v>1003</v>
      </c>
      <c r="C147" s="178" t="s">
        <v>538</v>
      </c>
      <c r="D147" s="139" t="s">
        <v>22</v>
      </c>
      <c r="E147" s="1"/>
      <c r="F147" s="1"/>
      <c r="G147" s="1"/>
      <c r="H147" s="1"/>
      <c r="I147" s="27">
        <f>I149</f>
        <v>5163882.5599999996</v>
      </c>
      <c r="J147" s="27">
        <f t="shared" ref="J147:P147" si="56">J149</f>
        <v>3408491.46</v>
      </c>
      <c r="K147" s="27">
        <f t="shared" si="56"/>
        <v>3070661.26</v>
      </c>
      <c r="L147" s="27">
        <f t="shared" si="56"/>
        <v>3070661.26</v>
      </c>
      <c r="M147" s="27">
        <f t="shared" si="56"/>
        <v>5734295.7199999997</v>
      </c>
      <c r="N147" s="27">
        <f t="shared" si="56"/>
        <v>5807511.1799999997</v>
      </c>
      <c r="O147" s="27">
        <f t="shared" si="56"/>
        <v>4548073</v>
      </c>
      <c r="P147" s="27">
        <f t="shared" si="56"/>
        <v>4548073</v>
      </c>
      <c r="Q147" s="27"/>
    </row>
    <row r="148" spans="1:17" ht="26.25" customHeight="1">
      <c r="A148" s="177"/>
      <c r="B148" s="232"/>
      <c r="C148" s="178"/>
      <c r="D148" s="139" t="s">
        <v>23</v>
      </c>
      <c r="E148" s="1"/>
      <c r="F148" s="1"/>
      <c r="G148" s="1"/>
      <c r="H148" s="1"/>
      <c r="I148" s="27"/>
      <c r="J148" s="27"/>
      <c r="K148" s="27"/>
      <c r="L148" s="27"/>
      <c r="M148" s="27"/>
      <c r="N148" s="27"/>
      <c r="O148" s="27"/>
      <c r="P148" s="27"/>
      <c r="Q148" s="10"/>
    </row>
    <row r="149" spans="1:17" ht="26.25" customHeight="1">
      <c r="A149" s="177"/>
      <c r="B149" s="232"/>
      <c r="C149" s="178"/>
      <c r="D149" s="138" t="s">
        <v>342</v>
      </c>
      <c r="E149" s="96" t="s">
        <v>339</v>
      </c>
      <c r="F149" s="96" t="s">
        <v>340</v>
      </c>
      <c r="G149" s="4" t="s">
        <v>428</v>
      </c>
      <c r="H149" s="96">
        <v>0</v>
      </c>
      <c r="I149" s="98">
        <v>5163882.5599999996</v>
      </c>
      <c r="J149" s="98">
        <v>3408491.46</v>
      </c>
      <c r="K149" s="98">
        <v>3070661.26</v>
      </c>
      <c r="L149" s="98">
        <v>3070661.26</v>
      </c>
      <c r="M149" s="98">
        <v>5734295.7199999997</v>
      </c>
      <c r="N149" s="98">
        <v>5807511.1799999997</v>
      </c>
      <c r="O149" s="98">
        <v>4548073</v>
      </c>
      <c r="P149" s="98">
        <v>4548073</v>
      </c>
      <c r="Q149" s="10"/>
    </row>
    <row r="150" spans="1:17" ht="26.25" customHeight="1">
      <c r="A150" s="177" t="s">
        <v>574</v>
      </c>
      <c r="B150" s="232" t="s">
        <v>1009</v>
      </c>
      <c r="C150" s="178" t="s">
        <v>539</v>
      </c>
      <c r="D150" s="139" t="s">
        <v>22</v>
      </c>
      <c r="E150" s="1"/>
      <c r="F150" s="1"/>
      <c r="G150" s="1"/>
      <c r="H150" s="1"/>
      <c r="I150" s="27">
        <f>I152</f>
        <v>22103895.260000002</v>
      </c>
      <c r="J150" s="27">
        <f t="shared" ref="J150:P150" si="57">J152</f>
        <v>20907820.02</v>
      </c>
      <c r="K150" s="27">
        <f t="shared" si="57"/>
        <v>6550619.5099999998</v>
      </c>
      <c r="L150" s="27">
        <f t="shared" si="57"/>
        <v>5629559.5099999998</v>
      </c>
      <c r="M150" s="27">
        <f t="shared" si="57"/>
        <v>23134136.140000001</v>
      </c>
      <c r="N150" s="27">
        <f t="shared" si="57"/>
        <v>22964880.649999999</v>
      </c>
      <c r="O150" s="27">
        <f t="shared" si="57"/>
        <v>7869300</v>
      </c>
      <c r="P150" s="27">
        <f t="shared" si="57"/>
        <v>9864000</v>
      </c>
      <c r="Q150" s="27"/>
    </row>
    <row r="151" spans="1:17" ht="26.25" customHeight="1">
      <c r="A151" s="177"/>
      <c r="B151" s="232"/>
      <c r="C151" s="178"/>
      <c r="D151" s="139" t="s">
        <v>23</v>
      </c>
      <c r="E151" s="1"/>
      <c r="F151" s="1"/>
      <c r="G151" s="1"/>
      <c r="H151" s="1"/>
      <c r="I151" s="27"/>
      <c r="J151" s="27"/>
      <c r="K151" s="27"/>
      <c r="L151" s="27"/>
      <c r="M151" s="27"/>
      <c r="N151" s="27"/>
      <c r="O151" s="27"/>
      <c r="P151" s="27"/>
      <c r="Q151" s="10"/>
    </row>
    <row r="152" spans="1:17" ht="195" customHeight="1">
      <c r="A152" s="177"/>
      <c r="B152" s="232"/>
      <c r="C152" s="178"/>
      <c r="D152" s="138" t="s">
        <v>342</v>
      </c>
      <c r="E152" s="126" t="s">
        <v>339</v>
      </c>
      <c r="F152" s="101" t="s">
        <v>1078</v>
      </c>
      <c r="G152" s="101" t="s">
        <v>1077</v>
      </c>
      <c r="H152" s="101" t="s">
        <v>1081</v>
      </c>
      <c r="I152" s="128">
        <v>22103895.260000002</v>
      </c>
      <c r="J152" s="128">
        <v>20907820.02</v>
      </c>
      <c r="K152" s="128">
        <v>6550619.5099999998</v>
      </c>
      <c r="L152" s="128">
        <v>5629559.5099999998</v>
      </c>
      <c r="M152" s="128">
        <v>23134136.140000001</v>
      </c>
      <c r="N152" s="8">
        <v>22964880.649999999</v>
      </c>
      <c r="O152" s="128">
        <v>7869300</v>
      </c>
      <c r="P152" s="128">
        <v>9864000</v>
      </c>
      <c r="Q152" s="10"/>
    </row>
    <row r="153" spans="1:17" ht="26.25" customHeight="1">
      <c r="A153" s="177" t="s">
        <v>575</v>
      </c>
      <c r="B153" s="232" t="s">
        <v>25</v>
      </c>
      <c r="C153" s="178" t="s">
        <v>540</v>
      </c>
      <c r="D153" s="139" t="s">
        <v>22</v>
      </c>
      <c r="E153" s="1"/>
      <c r="F153" s="1"/>
      <c r="G153" s="1"/>
      <c r="H153" s="1"/>
      <c r="I153" s="27">
        <f>I155+I156</f>
        <v>25291352</v>
      </c>
      <c r="J153" s="27">
        <f t="shared" ref="J153:P153" si="58">J155+J156</f>
        <v>25291352</v>
      </c>
      <c r="K153" s="27">
        <f t="shared" si="58"/>
        <v>15799304.49</v>
      </c>
      <c r="L153" s="27">
        <f t="shared" si="58"/>
        <v>15799304.49</v>
      </c>
      <c r="M153" s="27">
        <f t="shared" si="58"/>
        <v>27483823.66</v>
      </c>
      <c r="N153" s="27">
        <f t="shared" si="58"/>
        <v>27466894.759999998</v>
      </c>
      <c r="O153" s="27">
        <f t="shared" si="58"/>
        <v>24998044</v>
      </c>
      <c r="P153" s="27">
        <f t="shared" si="58"/>
        <v>24998044</v>
      </c>
      <c r="Q153" s="157"/>
    </row>
    <row r="154" spans="1:17" ht="26.25" customHeight="1">
      <c r="A154" s="177"/>
      <c r="B154" s="232"/>
      <c r="C154" s="178"/>
      <c r="D154" s="139" t="s">
        <v>23</v>
      </c>
      <c r="E154" s="1"/>
      <c r="F154" s="1"/>
      <c r="G154" s="1"/>
      <c r="H154" s="1"/>
      <c r="I154" s="27"/>
      <c r="J154" s="27"/>
      <c r="K154" s="27"/>
      <c r="L154" s="27"/>
      <c r="M154" s="27"/>
      <c r="N154" s="27"/>
      <c r="O154" s="27"/>
      <c r="P154" s="27"/>
      <c r="Q154" s="10"/>
    </row>
    <row r="155" spans="1:17" ht="37.5" customHeight="1">
      <c r="A155" s="177"/>
      <c r="B155" s="232"/>
      <c r="C155" s="178"/>
      <c r="D155" s="136" t="s">
        <v>978</v>
      </c>
      <c r="E155" s="126" t="s">
        <v>484</v>
      </c>
      <c r="F155" s="101" t="s">
        <v>541</v>
      </c>
      <c r="G155" s="101" t="s">
        <v>1082</v>
      </c>
      <c r="H155" s="101" t="s">
        <v>486</v>
      </c>
      <c r="I155" s="128">
        <v>5919885</v>
      </c>
      <c r="J155" s="128">
        <v>5919885</v>
      </c>
      <c r="K155" s="128">
        <v>3172853.27</v>
      </c>
      <c r="L155" s="128">
        <v>3172853.27</v>
      </c>
      <c r="M155" s="128">
        <v>6488096</v>
      </c>
      <c r="N155" s="128">
        <v>6476118.0999999996</v>
      </c>
      <c r="O155" s="128">
        <v>7097117</v>
      </c>
      <c r="P155" s="128">
        <v>7097117</v>
      </c>
      <c r="Q155" s="29"/>
    </row>
    <row r="156" spans="1:17" ht="51" customHeight="1">
      <c r="A156" s="177"/>
      <c r="B156" s="232"/>
      <c r="C156" s="178"/>
      <c r="D156" s="138" t="s">
        <v>342</v>
      </c>
      <c r="E156" s="126" t="s">
        <v>339</v>
      </c>
      <c r="F156" s="101" t="s">
        <v>541</v>
      </c>
      <c r="G156" s="101" t="s">
        <v>1083</v>
      </c>
      <c r="H156" s="101" t="s">
        <v>486</v>
      </c>
      <c r="I156" s="128">
        <v>19371467</v>
      </c>
      <c r="J156" s="128">
        <v>19371467</v>
      </c>
      <c r="K156" s="128">
        <v>12626451.220000001</v>
      </c>
      <c r="L156" s="128">
        <v>12626451.220000001</v>
      </c>
      <c r="M156" s="128">
        <v>20995727.66</v>
      </c>
      <c r="N156" s="128">
        <v>20990776.66</v>
      </c>
      <c r="O156" s="128">
        <v>17900927</v>
      </c>
      <c r="P156" s="128">
        <v>17900927</v>
      </c>
      <c r="Q156" s="29"/>
    </row>
    <row r="157" spans="1:17" ht="26.25" customHeight="1">
      <c r="A157" s="177" t="s">
        <v>576</v>
      </c>
      <c r="B157" s="232" t="s">
        <v>1002</v>
      </c>
      <c r="C157" s="178" t="s">
        <v>542</v>
      </c>
      <c r="D157" s="139" t="s">
        <v>22</v>
      </c>
      <c r="E157" s="1"/>
      <c r="F157" s="1"/>
      <c r="G157" s="1"/>
      <c r="H157" s="1"/>
      <c r="I157" s="27">
        <f>I159</f>
        <v>7954222</v>
      </c>
      <c r="J157" s="27">
        <f t="shared" ref="J157:P157" si="59">J159</f>
        <v>7954222</v>
      </c>
      <c r="K157" s="27">
        <f t="shared" si="59"/>
        <v>3460229.21</v>
      </c>
      <c r="L157" s="27">
        <f t="shared" si="59"/>
        <v>3460229.21</v>
      </c>
      <c r="M157" s="27">
        <f t="shared" si="59"/>
        <v>7243635</v>
      </c>
      <c r="N157" s="27">
        <f t="shared" si="59"/>
        <v>7243635</v>
      </c>
      <c r="O157" s="27">
        <f t="shared" si="59"/>
        <v>8215820</v>
      </c>
      <c r="P157" s="27">
        <f t="shared" si="59"/>
        <v>8215820</v>
      </c>
      <c r="Q157" s="27"/>
    </row>
    <row r="158" spans="1:17" ht="26.25" customHeight="1">
      <c r="A158" s="177"/>
      <c r="B158" s="232"/>
      <c r="C158" s="178"/>
      <c r="D158" s="139" t="s">
        <v>23</v>
      </c>
      <c r="E158" s="1"/>
      <c r="F158" s="1"/>
      <c r="G158" s="1"/>
      <c r="H158" s="1"/>
      <c r="I158" s="27"/>
      <c r="J158" s="27"/>
      <c r="K158" s="27"/>
      <c r="L158" s="27"/>
      <c r="M158" s="27"/>
      <c r="N158" s="27"/>
      <c r="O158" s="27"/>
      <c r="P158" s="27"/>
      <c r="Q158" s="10"/>
    </row>
    <row r="159" spans="1:17" ht="74.25" customHeight="1">
      <c r="A159" s="177"/>
      <c r="B159" s="232"/>
      <c r="C159" s="178"/>
      <c r="D159" s="138" t="s">
        <v>342</v>
      </c>
      <c r="E159" s="126" t="s">
        <v>339</v>
      </c>
      <c r="F159" s="127" t="s">
        <v>541</v>
      </c>
      <c r="G159" s="96" t="s">
        <v>543</v>
      </c>
      <c r="H159" s="127" t="s">
        <v>1084</v>
      </c>
      <c r="I159" s="128">
        <v>7954222</v>
      </c>
      <c r="J159" s="128">
        <v>7954222</v>
      </c>
      <c r="K159" s="128">
        <v>3460229.21</v>
      </c>
      <c r="L159" s="128">
        <v>3460229.21</v>
      </c>
      <c r="M159" s="128">
        <v>7243635</v>
      </c>
      <c r="N159" s="128">
        <v>7243635</v>
      </c>
      <c r="O159" s="128">
        <v>8215820</v>
      </c>
      <c r="P159" s="128">
        <v>8215820</v>
      </c>
      <c r="Q159" s="10"/>
    </row>
    <row r="160" spans="1:17" ht="26.25" customHeight="1">
      <c r="A160" s="177" t="s">
        <v>577</v>
      </c>
      <c r="B160" s="232" t="s">
        <v>1003</v>
      </c>
      <c r="C160" s="232" t="s">
        <v>544</v>
      </c>
      <c r="D160" s="139" t="s">
        <v>22</v>
      </c>
      <c r="E160" s="1"/>
      <c r="F160" s="1"/>
      <c r="G160" s="1"/>
      <c r="H160" s="1"/>
      <c r="I160" s="27">
        <f>I162+I163</f>
        <v>426913.31</v>
      </c>
      <c r="J160" s="27">
        <f t="shared" ref="J160:P160" si="60">J162+J163</f>
        <v>426913.31</v>
      </c>
      <c r="K160" s="27">
        <f t="shared" si="60"/>
        <v>487378</v>
      </c>
      <c r="L160" s="27">
        <f t="shared" si="60"/>
        <v>487378</v>
      </c>
      <c r="M160" s="27">
        <f t="shared" si="60"/>
        <v>573378</v>
      </c>
      <c r="N160" s="27">
        <f t="shared" si="60"/>
        <v>573378</v>
      </c>
      <c r="O160" s="27">
        <f t="shared" si="60"/>
        <v>315000</v>
      </c>
      <c r="P160" s="27">
        <f t="shared" si="60"/>
        <v>315000</v>
      </c>
      <c r="Q160" s="10"/>
    </row>
    <row r="161" spans="1:17" ht="26.25" customHeight="1">
      <c r="A161" s="177"/>
      <c r="B161" s="232"/>
      <c r="C161" s="232"/>
      <c r="D161" s="139" t="s">
        <v>23</v>
      </c>
      <c r="E161" s="1"/>
      <c r="F161" s="1"/>
      <c r="G161" s="1"/>
      <c r="H161" s="1"/>
      <c r="I161" s="27"/>
      <c r="J161" s="27"/>
      <c r="K161" s="27"/>
      <c r="L161" s="27"/>
      <c r="M161" s="27"/>
      <c r="N161" s="27"/>
      <c r="O161" s="27"/>
      <c r="P161" s="27"/>
      <c r="Q161" s="10"/>
    </row>
    <row r="162" spans="1:17" ht="29.25" customHeight="1">
      <c r="A162" s="177"/>
      <c r="B162" s="232"/>
      <c r="C162" s="232"/>
      <c r="D162" s="136" t="s">
        <v>978</v>
      </c>
      <c r="E162" s="126" t="s">
        <v>484</v>
      </c>
      <c r="F162" s="101" t="s">
        <v>541</v>
      </c>
      <c r="G162" s="101" t="s">
        <v>1085</v>
      </c>
      <c r="H162" s="101" t="s">
        <v>432</v>
      </c>
      <c r="I162" s="128">
        <v>59870</v>
      </c>
      <c r="J162" s="128">
        <v>59870</v>
      </c>
      <c r="K162" s="128">
        <v>258378</v>
      </c>
      <c r="L162" s="128">
        <v>258378</v>
      </c>
      <c r="M162" s="128">
        <v>258378</v>
      </c>
      <c r="N162" s="128">
        <v>258378</v>
      </c>
      <c r="O162" s="128">
        <v>0</v>
      </c>
      <c r="P162" s="128">
        <v>0</v>
      </c>
      <c r="Q162" s="2"/>
    </row>
    <row r="163" spans="1:17" ht="34.5" customHeight="1">
      <c r="A163" s="177"/>
      <c r="B163" s="232"/>
      <c r="C163" s="232"/>
      <c r="D163" s="136" t="s">
        <v>342</v>
      </c>
      <c r="E163" s="126" t="s">
        <v>339</v>
      </c>
      <c r="F163" s="101" t="s">
        <v>541</v>
      </c>
      <c r="G163" s="101" t="s">
        <v>1086</v>
      </c>
      <c r="H163" s="101" t="s">
        <v>432</v>
      </c>
      <c r="I163" s="128">
        <v>367043.31</v>
      </c>
      <c r="J163" s="128">
        <v>367043.31</v>
      </c>
      <c r="K163" s="128">
        <v>229000</v>
      </c>
      <c r="L163" s="128">
        <v>229000</v>
      </c>
      <c r="M163" s="128">
        <v>315000</v>
      </c>
      <c r="N163" s="128">
        <v>315000</v>
      </c>
      <c r="O163" s="128">
        <v>315000</v>
      </c>
      <c r="P163" s="128">
        <v>315000</v>
      </c>
      <c r="Q163" s="2"/>
    </row>
    <row r="164" spans="1:17" ht="26.25" customHeight="1">
      <c r="A164" s="177" t="s">
        <v>578</v>
      </c>
      <c r="B164" s="232" t="s">
        <v>1009</v>
      </c>
      <c r="C164" s="232" t="s">
        <v>531</v>
      </c>
      <c r="D164" s="149" t="s">
        <v>22</v>
      </c>
      <c r="E164" s="1"/>
      <c r="F164" s="1"/>
      <c r="G164" s="1"/>
      <c r="H164" s="1"/>
      <c r="I164" s="27">
        <f>I166+I167</f>
        <v>959500</v>
      </c>
      <c r="J164" s="27">
        <f t="shared" ref="J164:P164" si="61">J166+J167</f>
        <v>639741.69999999995</v>
      </c>
      <c r="K164" s="27">
        <f t="shared" si="61"/>
        <v>159200</v>
      </c>
      <c r="L164" s="27">
        <f t="shared" si="61"/>
        <v>159200</v>
      </c>
      <c r="M164" s="27">
        <f t="shared" si="61"/>
        <v>859500</v>
      </c>
      <c r="N164" s="27">
        <f t="shared" si="61"/>
        <v>812500</v>
      </c>
      <c r="O164" s="27">
        <f t="shared" si="61"/>
        <v>859500</v>
      </c>
      <c r="P164" s="27">
        <f t="shared" si="61"/>
        <v>859500</v>
      </c>
      <c r="Q164" s="10"/>
    </row>
    <row r="165" spans="1:17" ht="26.25" customHeight="1">
      <c r="A165" s="177"/>
      <c r="B165" s="232"/>
      <c r="C165" s="232"/>
      <c r="D165" s="149" t="s">
        <v>23</v>
      </c>
      <c r="E165" s="1"/>
      <c r="F165" s="1"/>
      <c r="G165" s="1"/>
      <c r="H165" s="1"/>
      <c r="I165" s="27"/>
      <c r="J165" s="27"/>
      <c r="K165" s="27"/>
      <c r="L165" s="27"/>
      <c r="M165" s="27"/>
      <c r="N165" s="27"/>
      <c r="O165" s="27"/>
      <c r="P165" s="27"/>
      <c r="Q165" s="10"/>
    </row>
    <row r="166" spans="1:17" ht="26.25" customHeight="1">
      <c r="A166" s="177"/>
      <c r="B166" s="232"/>
      <c r="C166" s="232"/>
      <c r="D166" s="136" t="s">
        <v>978</v>
      </c>
      <c r="E166" s="96" t="s">
        <v>484</v>
      </c>
      <c r="F166" s="96" t="s">
        <v>541</v>
      </c>
      <c r="G166" s="96" t="s">
        <v>428</v>
      </c>
      <c r="H166" s="101" t="s">
        <v>429</v>
      </c>
      <c r="I166" s="98">
        <v>15000</v>
      </c>
      <c r="J166" s="98">
        <v>15000</v>
      </c>
      <c r="K166" s="98">
        <v>0</v>
      </c>
      <c r="L166" s="98">
        <v>0</v>
      </c>
      <c r="M166" s="98">
        <v>15000</v>
      </c>
      <c r="N166" s="98">
        <v>15000</v>
      </c>
      <c r="O166" s="98">
        <v>15000</v>
      </c>
      <c r="P166" s="98">
        <v>15000</v>
      </c>
      <c r="Q166" s="10"/>
    </row>
    <row r="167" spans="1:17" ht="26.25" customHeight="1">
      <c r="A167" s="177"/>
      <c r="B167" s="232"/>
      <c r="C167" s="232"/>
      <c r="D167" s="156" t="s">
        <v>342</v>
      </c>
      <c r="E167" s="96" t="s">
        <v>339</v>
      </c>
      <c r="F167" s="96" t="s">
        <v>541</v>
      </c>
      <c r="G167" s="96" t="s">
        <v>428</v>
      </c>
      <c r="H167" s="101" t="s">
        <v>429</v>
      </c>
      <c r="I167" s="98">
        <v>944500</v>
      </c>
      <c r="J167" s="98">
        <v>624741.69999999995</v>
      </c>
      <c r="K167" s="98">
        <v>159200</v>
      </c>
      <c r="L167" s="98">
        <v>159200</v>
      </c>
      <c r="M167" s="98">
        <v>844500</v>
      </c>
      <c r="N167" s="98">
        <v>797500</v>
      </c>
      <c r="O167" s="98">
        <v>844500</v>
      </c>
      <c r="P167" s="98">
        <v>844500</v>
      </c>
      <c r="Q167" s="10"/>
    </row>
    <row r="168" spans="1:17" ht="38.25" customHeight="1">
      <c r="A168" s="177" t="s">
        <v>579</v>
      </c>
      <c r="B168" s="232" t="s">
        <v>1012</v>
      </c>
      <c r="C168" s="232" t="s">
        <v>545</v>
      </c>
      <c r="D168" s="139" t="s">
        <v>22</v>
      </c>
      <c r="E168" s="1"/>
      <c r="F168" s="1"/>
      <c r="G168" s="1"/>
      <c r="H168" s="1"/>
      <c r="I168" s="27">
        <f>I170</f>
        <v>35000</v>
      </c>
      <c r="J168" s="27">
        <f t="shared" ref="J168:P168" si="62">J170</f>
        <v>35000</v>
      </c>
      <c r="K168" s="27">
        <f t="shared" si="62"/>
        <v>0</v>
      </c>
      <c r="L168" s="27">
        <f t="shared" si="62"/>
        <v>0</v>
      </c>
      <c r="M168" s="27">
        <f t="shared" si="62"/>
        <v>35000</v>
      </c>
      <c r="N168" s="27">
        <f t="shared" si="62"/>
        <v>35000</v>
      </c>
      <c r="O168" s="27">
        <f t="shared" si="62"/>
        <v>35000</v>
      </c>
      <c r="P168" s="27">
        <f t="shared" si="62"/>
        <v>35000</v>
      </c>
      <c r="Q168" s="27"/>
    </row>
    <row r="169" spans="1:17" ht="38.25" customHeight="1">
      <c r="A169" s="177"/>
      <c r="B169" s="232"/>
      <c r="C169" s="232"/>
      <c r="D169" s="139" t="s">
        <v>23</v>
      </c>
      <c r="E169" s="1"/>
      <c r="F169" s="1"/>
      <c r="G169" s="1"/>
      <c r="H169" s="1"/>
      <c r="I169" s="27"/>
      <c r="J169" s="27"/>
      <c r="K169" s="27"/>
      <c r="L169" s="27"/>
      <c r="M169" s="27"/>
      <c r="N169" s="27"/>
      <c r="O169" s="27"/>
      <c r="P169" s="27"/>
      <c r="Q169" s="10"/>
    </row>
    <row r="170" spans="1:17" ht="38.25" customHeight="1">
      <c r="A170" s="177"/>
      <c r="B170" s="232"/>
      <c r="C170" s="232"/>
      <c r="D170" s="35" t="s">
        <v>342</v>
      </c>
      <c r="E170" s="96" t="s">
        <v>339</v>
      </c>
      <c r="F170" s="96" t="s">
        <v>541</v>
      </c>
      <c r="G170" s="96" t="s">
        <v>546</v>
      </c>
      <c r="H170" s="96" t="s">
        <v>495</v>
      </c>
      <c r="I170" s="98">
        <v>35000</v>
      </c>
      <c r="J170" s="98">
        <v>35000</v>
      </c>
      <c r="K170" s="98">
        <v>0</v>
      </c>
      <c r="L170" s="98">
        <v>0</v>
      </c>
      <c r="M170" s="98">
        <v>35000</v>
      </c>
      <c r="N170" s="98">
        <v>35000</v>
      </c>
      <c r="O170" s="98">
        <v>35000</v>
      </c>
      <c r="P170" s="98">
        <v>35000</v>
      </c>
      <c r="Q170" s="10"/>
    </row>
    <row r="171" spans="1:17" ht="26.25" customHeight="1">
      <c r="A171" s="177" t="s">
        <v>580</v>
      </c>
      <c r="B171" s="232" t="s">
        <v>25</v>
      </c>
      <c r="C171" s="232" t="s">
        <v>547</v>
      </c>
      <c r="D171" s="139" t="s">
        <v>22</v>
      </c>
      <c r="E171" s="1"/>
      <c r="F171" s="1"/>
      <c r="G171" s="1"/>
      <c r="H171" s="1"/>
      <c r="I171" s="27">
        <f>I173+I174+I175+I176+I177</f>
        <v>300000</v>
      </c>
      <c r="J171" s="27">
        <f t="shared" ref="J171:P171" si="63">J173+J174+J175+J176+J177</f>
        <v>300000</v>
      </c>
      <c r="K171" s="27">
        <f t="shared" si="63"/>
        <v>58000</v>
      </c>
      <c r="L171" s="27">
        <f t="shared" si="63"/>
        <v>58000</v>
      </c>
      <c r="M171" s="27">
        <f t="shared" si="63"/>
        <v>300000</v>
      </c>
      <c r="N171" s="27">
        <f t="shared" si="63"/>
        <v>300000</v>
      </c>
      <c r="O171" s="27">
        <f t="shared" si="63"/>
        <v>300000</v>
      </c>
      <c r="P171" s="27">
        <f t="shared" si="63"/>
        <v>300000</v>
      </c>
      <c r="Q171" s="10"/>
    </row>
    <row r="172" spans="1:17" ht="26.25" customHeight="1">
      <c r="A172" s="177"/>
      <c r="B172" s="232"/>
      <c r="C172" s="232"/>
      <c r="D172" s="139" t="s">
        <v>23</v>
      </c>
      <c r="E172" s="1"/>
      <c r="F172" s="1"/>
      <c r="G172" s="1"/>
      <c r="H172" s="1"/>
      <c r="I172" s="27"/>
      <c r="J172" s="27"/>
      <c r="K172" s="27"/>
      <c r="L172" s="27"/>
      <c r="M172" s="27"/>
      <c r="N172" s="27"/>
      <c r="O172" s="27"/>
      <c r="P172" s="27"/>
      <c r="Q172" s="10"/>
    </row>
    <row r="173" spans="1:17" ht="26.25" customHeight="1">
      <c r="A173" s="177"/>
      <c r="B173" s="232"/>
      <c r="C173" s="232"/>
      <c r="D173" s="35" t="s">
        <v>342</v>
      </c>
      <c r="E173" s="96" t="s">
        <v>339</v>
      </c>
      <c r="F173" s="127" t="s">
        <v>532</v>
      </c>
      <c r="G173" s="127" t="s">
        <v>548</v>
      </c>
      <c r="H173" s="126">
        <v>612</v>
      </c>
      <c r="I173" s="128">
        <v>100000</v>
      </c>
      <c r="J173" s="128">
        <v>100000</v>
      </c>
      <c r="K173" s="128">
        <v>0</v>
      </c>
      <c r="L173" s="128">
        <v>0</v>
      </c>
      <c r="M173" s="128">
        <v>0</v>
      </c>
      <c r="N173" s="128">
        <v>0</v>
      </c>
      <c r="O173" s="128">
        <v>0</v>
      </c>
      <c r="P173" s="128">
        <v>0</v>
      </c>
      <c r="Q173" s="10"/>
    </row>
    <row r="174" spans="1:17" ht="26.25" customHeight="1">
      <c r="A174" s="177"/>
      <c r="B174" s="232"/>
      <c r="C174" s="232"/>
      <c r="D174" s="35" t="s">
        <v>342</v>
      </c>
      <c r="E174" s="96" t="s">
        <v>339</v>
      </c>
      <c r="F174" s="96" t="s">
        <v>340</v>
      </c>
      <c r="G174" s="101" t="s">
        <v>548</v>
      </c>
      <c r="H174" s="96" t="s">
        <v>432</v>
      </c>
      <c r="I174" s="98">
        <v>33000</v>
      </c>
      <c r="J174" s="98">
        <v>33000</v>
      </c>
      <c r="K174" s="98">
        <v>0</v>
      </c>
      <c r="L174" s="98">
        <v>0</v>
      </c>
      <c r="M174" s="98">
        <v>133000</v>
      </c>
      <c r="N174" s="98">
        <v>133000</v>
      </c>
      <c r="O174" s="98">
        <v>0</v>
      </c>
      <c r="P174" s="98">
        <v>0</v>
      </c>
      <c r="Q174" s="10"/>
    </row>
    <row r="175" spans="1:17" ht="26.25" customHeight="1">
      <c r="A175" s="177"/>
      <c r="B175" s="232"/>
      <c r="C175" s="232"/>
      <c r="D175" s="35" t="s">
        <v>342</v>
      </c>
      <c r="E175" s="96" t="s">
        <v>339</v>
      </c>
      <c r="F175" s="96" t="s">
        <v>549</v>
      </c>
      <c r="G175" s="96" t="s">
        <v>548</v>
      </c>
      <c r="H175" s="96" t="s">
        <v>550</v>
      </c>
      <c r="I175" s="98">
        <v>108000</v>
      </c>
      <c r="J175" s="98">
        <v>108000</v>
      </c>
      <c r="K175" s="98">
        <v>58000</v>
      </c>
      <c r="L175" s="98">
        <v>58000</v>
      </c>
      <c r="M175" s="98">
        <v>108000</v>
      </c>
      <c r="N175" s="98">
        <v>108000</v>
      </c>
      <c r="O175" s="98">
        <v>108000</v>
      </c>
      <c r="P175" s="98">
        <v>108000</v>
      </c>
      <c r="Q175" s="10"/>
    </row>
    <row r="176" spans="1:17" ht="26.25" customHeight="1">
      <c r="A176" s="177"/>
      <c r="B176" s="232"/>
      <c r="C176" s="232"/>
      <c r="D176" s="35" t="s">
        <v>342</v>
      </c>
      <c r="E176" s="96" t="s">
        <v>339</v>
      </c>
      <c r="F176" s="96" t="s">
        <v>549</v>
      </c>
      <c r="G176" s="96" t="s">
        <v>548</v>
      </c>
      <c r="H176" s="96" t="s">
        <v>551</v>
      </c>
      <c r="I176" s="98">
        <v>59000</v>
      </c>
      <c r="J176" s="98">
        <v>59000</v>
      </c>
      <c r="K176" s="98">
        <v>0</v>
      </c>
      <c r="L176" s="98">
        <v>0</v>
      </c>
      <c r="M176" s="98">
        <v>59000</v>
      </c>
      <c r="N176" s="98">
        <v>59000</v>
      </c>
      <c r="O176" s="98">
        <v>59000</v>
      </c>
      <c r="P176" s="98">
        <v>59000</v>
      </c>
      <c r="Q176" s="10"/>
    </row>
    <row r="177" spans="1:17" ht="26.25" customHeight="1">
      <c r="A177" s="177"/>
      <c r="B177" s="232"/>
      <c r="C177" s="232"/>
      <c r="D177" s="35" t="s">
        <v>342</v>
      </c>
      <c r="E177" s="96" t="s">
        <v>339</v>
      </c>
      <c r="F177" s="96" t="s">
        <v>549</v>
      </c>
      <c r="G177" s="96" t="s">
        <v>548</v>
      </c>
      <c r="H177" s="96" t="s">
        <v>552</v>
      </c>
      <c r="I177" s="98">
        <v>0</v>
      </c>
      <c r="J177" s="98">
        <v>0</v>
      </c>
      <c r="K177" s="98">
        <v>0</v>
      </c>
      <c r="L177" s="98">
        <v>0</v>
      </c>
      <c r="M177" s="98">
        <v>0</v>
      </c>
      <c r="N177" s="98">
        <v>0</v>
      </c>
      <c r="O177" s="98">
        <v>133000</v>
      </c>
      <c r="P177" s="98">
        <v>133000</v>
      </c>
      <c r="Q177" s="10"/>
    </row>
    <row r="178" spans="1:17" ht="30.75" customHeight="1">
      <c r="A178" s="238" t="s">
        <v>581</v>
      </c>
      <c r="B178" s="232" t="s">
        <v>1002</v>
      </c>
      <c r="C178" s="236" t="s">
        <v>563</v>
      </c>
      <c r="D178" s="139" t="s">
        <v>22</v>
      </c>
      <c r="E178" s="1"/>
      <c r="F178" s="4"/>
      <c r="G178" s="4"/>
      <c r="H178" s="4"/>
      <c r="I178" s="31">
        <f>I180</f>
        <v>505000</v>
      </c>
      <c r="J178" s="31">
        <f t="shared" ref="J178:P178" si="64">J180</f>
        <v>505000</v>
      </c>
      <c r="K178" s="31">
        <f t="shared" si="64"/>
        <v>62000</v>
      </c>
      <c r="L178" s="31">
        <f t="shared" si="64"/>
        <v>62000</v>
      </c>
      <c r="M178" s="31">
        <f t="shared" si="64"/>
        <v>505000</v>
      </c>
      <c r="N178" s="31">
        <f t="shared" si="64"/>
        <v>505000</v>
      </c>
      <c r="O178" s="31">
        <f t="shared" si="64"/>
        <v>505000</v>
      </c>
      <c r="P178" s="31">
        <f t="shared" si="64"/>
        <v>505000</v>
      </c>
      <c r="Q178" s="10"/>
    </row>
    <row r="179" spans="1:17" ht="30.75" customHeight="1">
      <c r="A179" s="238"/>
      <c r="B179" s="232"/>
      <c r="C179" s="236"/>
      <c r="D179" s="139" t="s">
        <v>23</v>
      </c>
      <c r="E179" s="4"/>
      <c r="F179" s="4"/>
      <c r="G179" s="4"/>
      <c r="H179" s="4"/>
      <c r="I179" s="7"/>
      <c r="J179" s="7"/>
      <c r="K179" s="5"/>
      <c r="L179" s="5"/>
      <c r="M179" s="5"/>
      <c r="N179" s="5"/>
      <c r="O179" s="5"/>
      <c r="P179" s="5"/>
      <c r="Q179" s="10"/>
    </row>
    <row r="180" spans="1:17" ht="30.75" customHeight="1">
      <c r="A180" s="238"/>
      <c r="B180" s="232"/>
      <c r="C180" s="236"/>
      <c r="D180" s="35" t="s">
        <v>342</v>
      </c>
      <c r="E180" s="96" t="s">
        <v>339</v>
      </c>
      <c r="F180" s="96" t="s">
        <v>549</v>
      </c>
      <c r="G180" s="96" t="s">
        <v>564</v>
      </c>
      <c r="H180" s="96" t="s">
        <v>37</v>
      </c>
      <c r="I180" s="98">
        <v>505000</v>
      </c>
      <c r="J180" s="98">
        <v>505000</v>
      </c>
      <c r="K180" s="98">
        <v>62000</v>
      </c>
      <c r="L180" s="98">
        <v>62000</v>
      </c>
      <c r="M180" s="98">
        <v>505000</v>
      </c>
      <c r="N180" s="98">
        <v>505000</v>
      </c>
      <c r="O180" s="98">
        <v>505000</v>
      </c>
      <c r="P180" s="98">
        <v>505000</v>
      </c>
      <c r="Q180" s="10"/>
    </row>
    <row r="181" spans="1:17" ht="26.25" customHeight="1">
      <c r="A181" s="238" t="s">
        <v>582</v>
      </c>
      <c r="B181" s="232" t="s">
        <v>33</v>
      </c>
      <c r="C181" s="232" t="s">
        <v>616</v>
      </c>
      <c r="D181" s="149" t="s">
        <v>22</v>
      </c>
      <c r="E181" s="160"/>
      <c r="F181" s="160"/>
      <c r="G181" s="160"/>
      <c r="H181" s="160"/>
      <c r="I181" s="161">
        <f>I183</f>
        <v>21592567.780000001</v>
      </c>
      <c r="J181" s="161">
        <f t="shared" ref="J181:P181" si="65">J183</f>
        <v>21018910.469999999</v>
      </c>
      <c r="K181" s="161">
        <f t="shared" si="65"/>
        <v>22247818.98</v>
      </c>
      <c r="L181" s="161">
        <f t="shared" si="65"/>
        <v>21887529.049999997</v>
      </c>
      <c r="M181" s="161">
        <f t="shared" si="65"/>
        <v>33275069.25</v>
      </c>
      <c r="N181" s="161">
        <f t="shared" si="65"/>
        <v>33295296.299999997</v>
      </c>
      <c r="O181" s="161">
        <f t="shared" si="65"/>
        <v>24320811</v>
      </c>
      <c r="P181" s="161">
        <f t="shared" si="65"/>
        <v>24320811</v>
      </c>
      <c r="Q181" s="162"/>
    </row>
    <row r="182" spans="1:17" ht="26.25" customHeight="1">
      <c r="A182" s="238"/>
      <c r="B182" s="232"/>
      <c r="C182" s="232"/>
      <c r="D182" s="149" t="s">
        <v>23</v>
      </c>
      <c r="E182" s="160"/>
      <c r="F182" s="160"/>
      <c r="G182" s="160"/>
      <c r="H182" s="160"/>
      <c r="I182" s="161"/>
      <c r="J182" s="161"/>
      <c r="K182" s="161"/>
      <c r="L182" s="161"/>
      <c r="M182" s="161"/>
      <c r="N182" s="161"/>
      <c r="O182" s="161"/>
      <c r="P182" s="161"/>
      <c r="Q182" s="162"/>
    </row>
    <row r="183" spans="1:17" ht="26.25" customHeight="1">
      <c r="A183" s="238"/>
      <c r="B183" s="232"/>
      <c r="C183" s="232"/>
      <c r="D183" s="136" t="s">
        <v>342</v>
      </c>
      <c r="E183" s="160" t="s">
        <v>339</v>
      </c>
      <c r="F183" s="160"/>
      <c r="G183" s="160"/>
      <c r="H183" s="160"/>
      <c r="I183" s="161">
        <f>I184+I187+I190+I193+I196+I199</f>
        <v>21592567.780000001</v>
      </c>
      <c r="J183" s="161">
        <f t="shared" ref="J183:P183" si="66">J184+J187+J190+J193+J196+J199</f>
        <v>21018910.469999999</v>
      </c>
      <c r="K183" s="161">
        <f t="shared" si="66"/>
        <v>22247818.98</v>
      </c>
      <c r="L183" s="161">
        <f t="shared" si="66"/>
        <v>21887529.049999997</v>
      </c>
      <c r="M183" s="161">
        <f t="shared" si="66"/>
        <v>33275069.25</v>
      </c>
      <c r="N183" s="161">
        <f t="shared" si="66"/>
        <v>33295296.299999997</v>
      </c>
      <c r="O183" s="161">
        <f t="shared" si="66"/>
        <v>24320811</v>
      </c>
      <c r="P183" s="161">
        <f t="shared" si="66"/>
        <v>24320811</v>
      </c>
      <c r="Q183" s="162"/>
    </row>
    <row r="184" spans="1:17" ht="26.25" customHeight="1">
      <c r="A184" s="177" t="s">
        <v>583</v>
      </c>
      <c r="B184" s="178" t="s">
        <v>25</v>
      </c>
      <c r="C184" s="178" t="s">
        <v>553</v>
      </c>
      <c r="D184" s="139" t="s">
        <v>22</v>
      </c>
      <c r="E184" s="1"/>
      <c r="F184" s="1"/>
      <c r="G184" s="1"/>
      <c r="H184" s="1"/>
      <c r="I184" s="27">
        <f>I186</f>
        <v>6315800</v>
      </c>
      <c r="J184" s="27">
        <f t="shared" ref="J184:P184" si="67">J186</f>
        <v>5753915.7400000002</v>
      </c>
      <c r="K184" s="27">
        <f t="shared" si="67"/>
        <v>8945545.8000000007</v>
      </c>
      <c r="L184" s="27">
        <f t="shared" si="67"/>
        <v>8585255.8699999992</v>
      </c>
      <c r="M184" s="27">
        <f t="shared" si="67"/>
        <v>15336828.32</v>
      </c>
      <c r="N184" s="27">
        <f t="shared" si="67"/>
        <v>15296394.35</v>
      </c>
      <c r="O184" s="27">
        <f t="shared" si="67"/>
        <v>13966572</v>
      </c>
      <c r="P184" s="27">
        <f t="shared" si="67"/>
        <v>13966572</v>
      </c>
      <c r="Q184" s="27"/>
    </row>
    <row r="185" spans="1:17" ht="26.25" customHeight="1">
      <c r="A185" s="177"/>
      <c r="B185" s="178"/>
      <c r="C185" s="178"/>
      <c r="D185" s="139" t="s">
        <v>23</v>
      </c>
      <c r="E185" s="1"/>
      <c r="F185" s="1"/>
      <c r="G185" s="1"/>
      <c r="H185" s="1"/>
      <c r="I185" s="27"/>
      <c r="J185" s="27"/>
      <c r="K185" s="27"/>
      <c r="L185" s="27"/>
      <c r="M185" s="27"/>
      <c r="N185" s="27"/>
      <c r="O185" s="27"/>
      <c r="P185" s="27"/>
      <c r="Q185" s="10"/>
    </row>
    <row r="186" spans="1:17" ht="60.75" customHeight="1">
      <c r="A186" s="177"/>
      <c r="B186" s="178"/>
      <c r="C186" s="178"/>
      <c r="D186" s="138" t="s">
        <v>342</v>
      </c>
      <c r="E186" s="126" t="s">
        <v>339</v>
      </c>
      <c r="F186" s="101" t="s">
        <v>435</v>
      </c>
      <c r="G186" s="101" t="s">
        <v>1087</v>
      </c>
      <c r="H186" s="101" t="s">
        <v>486</v>
      </c>
      <c r="I186" s="128">
        <v>6315800</v>
      </c>
      <c r="J186" s="128">
        <v>5753915.7400000002</v>
      </c>
      <c r="K186" s="128">
        <v>8945545.8000000007</v>
      </c>
      <c r="L186" s="128">
        <v>8585255.8699999992</v>
      </c>
      <c r="M186" s="128">
        <v>15336828.32</v>
      </c>
      <c r="N186" s="128">
        <v>15296394.35</v>
      </c>
      <c r="O186" s="128">
        <v>13966572</v>
      </c>
      <c r="P186" s="128">
        <v>13966572</v>
      </c>
      <c r="Q186" s="10"/>
    </row>
    <row r="187" spans="1:17" ht="56.25" customHeight="1">
      <c r="A187" s="177" t="s">
        <v>584</v>
      </c>
      <c r="B187" s="232" t="s">
        <v>1002</v>
      </c>
      <c r="C187" s="232" t="s">
        <v>554</v>
      </c>
      <c r="D187" s="139" t="s">
        <v>22</v>
      </c>
      <c r="E187" s="1"/>
      <c r="F187" s="1"/>
      <c r="G187" s="1"/>
      <c r="H187" s="1"/>
      <c r="I187" s="27">
        <f>I189</f>
        <v>0</v>
      </c>
      <c r="J187" s="27">
        <f t="shared" ref="J187:P187" si="68">J189</f>
        <v>0</v>
      </c>
      <c r="K187" s="27">
        <f t="shared" si="68"/>
        <v>0</v>
      </c>
      <c r="L187" s="27">
        <f t="shared" si="68"/>
        <v>0</v>
      </c>
      <c r="M187" s="27">
        <f t="shared" si="68"/>
        <v>5.98</v>
      </c>
      <c r="N187" s="27">
        <f t="shared" si="68"/>
        <v>0</v>
      </c>
      <c r="O187" s="27">
        <f t="shared" si="68"/>
        <v>76740</v>
      </c>
      <c r="P187" s="27">
        <f t="shared" si="68"/>
        <v>76740</v>
      </c>
      <c r="Q187" s="27"/>
    </row>
    <row r="188" spans="1:17" ht="56.25" customHeight="1">
      <c r="A188" s="177"/>
      <c r="B188" s="232"/>
      <c r="C188" s="232"/>
      <c r="D188" s="139" t="s">
        <v>23</v>
      </c>
      <c r="E188" s="1"/>
      <c r="F188" s="1"/>
      <c r="G188" s="1"/>
      <c r="H188" s="1"/>
      <c r="I188" s="27"/>
      <c r="J188" s="27"/>
      <c r="K188" s="27"/>
      <c r="L188" s="27"/>
      <c r="M188" s="27"/>
      <c r="N188" s="27"/>
      <c r="O188" s="27"/>
      <c r="P188" s="27"/>
      <c r="Q188" s="10"/>
    </row>
    <row r="189" spans="1:17" ht="56.25" customHeight="1">
      <c r="A189" s="177"/>
      <c r="B189" s="232"/>
      <c r="C189" s="232"/>
      <c r="D189" s="138" t="s">
        <v>342</v>
      </c>
      <c r="E189" s="126" t="s">
        <v>339</v>
      </c>
      <c r="F189" s="127" t="s">
        <v>435</v>
      </c>
      <c r="G189" s="127" t="s">
        <v>555</v>
      </c>
      <c r="H189" s="127" t="s">
        <v>1088</v>
      </c>
      <c r="I189" s="128">
        <v>0</v>
      </c>
      <c r="J189" s="128">
        <v>0</v>
      </c>
      <c r="K189" s="128">
        <v>0</v>
      </c>
      <c r="L189" s="128">
        <v>0</v>
      </c>
      <c r="M189" s="128">
        <v>5.98</v>
      </c>
      <c r="N189" s="128">
        <v>0</v>
      </c>
      <c r="O189" s="128">
        <v>76740</v>
      </c>
      <c r="P189" s="128">
        <v>76740</v>
      </c>
      <c r="Q189" s="10"/>
    </row>
    <row r="190" spans="1:17" ht="26.25" customHeight="1">
      <c r="A190" s="177" t="s">
        <v>585</v>
      </c>
      <c r="B190" s="232" t="s">
        <v>1003</v>
      </c>
      <c r="C190" s="232" t="s">
        <v>556</v>
      </c>
      <c r="D190" s="139" t="s">
        <v>22</v>
      </c>
      <c r="E190" s="1"/>
      <c r="F190" s="1"/>
      <c r="G190" s="1"/>
      <c r="H190" s="1"/>
      <c r="I190" s="27">
        <f>I192</f>
        <v>72400</v>
      </c>
      <c r="J190" s="27">
        <f t="shared" ref="J190:P190" si="69">J192</f>
        <v>72400</v>
      </c>
      <c r="K190" s="27">
        <f t="shared" si="69"/>
        <v>0</v>
      </c>
      <c r="L190" s="27">
        <f t="shared" si="69"/>
        <v>0</v>
      </c>
      <c r="M190" s="27">
        <f t="shared" si="69"/>
        <v>94795.7</v>
      </c>
      <c r="N190" s="27">
        <f t="shared" si="69"/>
        <v>94795.7</v>
      </c>
      <c r="O190" s="27">
        <f t="shared" si="69"/>
        <v>75588</v>
      </c>
      <c r="P190" s="27">
        <f t="shared" si="69"/>
        <v>75588</v>
      </c>
      <c r="Q190" s="27"/>
    </row>
    <row r="191" spans="1:17" ht="26.25" customHeight="1">
      <c r="A191" s="177"/>
      <c r="B191" s="232"/>
      <c r="C191" s="232"/>
      <c r="D191" s="139" t="s">
        <v>23</v>
      </c>
      <c r="E191" s="1"/>
      <c r="F191" s="1"/>
      <c r="G191" s="1"/>
      <c r="H191" s="1"/>
      <c r="I191" s="27"/>
      <c r="J191" s="27"/>
      <c r="K191" s="27"/>
      <c r="L191" s="27"/>
      <c r="M191" s="27"/>
      <c r="N191" s="27"/>
      <c r="O191" s="27"/>
      <c r="P191" s="27"/>
      <c r="Q191" s="10"/>
    </row>
    <row r="192" spans="1:17" ht="33.75" customHeight="1">
      <c r="A192" s="177"/>
      <c r="B192" s="232"/>
      <c r="C192" s="232"/>
      <c r="D192" s="138" t="s">
        <v>342</v>
      </c>
      <c r="E192" s="126" t="s">
        <v>339</v>
      </c>
      <c r="F192" s="127" t="s">
        <v>435</v>
      </c>
      <c r="G192" s="127" t="s">
        <v>555</v>
      </c>
      <c r="H192" s="127" t="s">
        <v>1090</v>
      </c>
      <c r="I192" s="128">
        <v>72400</v>
      </c>
      <c r="J192" s="128">
        <v>72400</v>
      </c>
      <c r="K192" s="128">
        <v>0</v>
      </c>
      <c r="L192" s="128">
        <v>0</v>
      </c>
      <c r="M192" s="128">
        <v>94795.7</v>
      </c>
      <c r="N192" s="128">
        <v>94795.7</v>
      </c>
      <c r="O192" s="128">
        <v>75588</v>
      </c>
      <c r="P192" s="128">
        <v>75588</v>
      </c>
      <c r="Q192" s="10"/>
    </row>
    <row r="193" spans="1:17" ht="26.25" customHeight="1">
      <c r="A193" s="177" t="s">
        <v>586</v>
      </c>
      <c r="B193" s="232" t="s">
        <v>1009</v>
      </c>
      <c r="C193" s="232" t="s">
        <v>557</v>
      </c>
      <c r="D193" s="139" t="s">
        <v>22</v>
      </c>
      <c r="E193" s="1"/>
      <c r="F193" s="1"/>
      <c r="G193" s="1"/>
      <c r="H193" s="1"/>
      <c r="I193" s="27">
        <f>I195</f>
        <v>10063922.779999999</v>
      </c>
      <c r="J193" s="27">
        <f t="shared" ref="J193:P193" si="70">J195</f>
        <v>10052149.73</v>
      </c>
      <c r="K193" s="27">
        <f t="shared" si="70"/>
        <v>13302273.18</v>
      </c>
      <c r="L193" s="27">
        <f t="shared" si="70"/>
        <v>13302273.18</v>
      </c>
      <c r="M193" s="27">
        <f t="shared" si="70"/>
        <v>16038549.25</v>
      </c>
      <c r="N193" s="27">
        <f t="shared" si="70"/>
        <v>16099216.25</v>
      </c>
      <c r="O193" s="27">
        <f t="shared" si="70"/>
        <v>10201911</v>
      </c>
      <c r="P193" s="27">
        <f t="shared" si="70"/>
        <v>10201911</v>
      </c>
      <c r="Q193" s="27"/>
    </row>
    <row r="194" spans="1:17" ht="26.25" customHeight="1">
      <c r="A194" s="177"/>
      <c r="B194" s="232"/>
      <c r="C194" s="232"/>
      <c r="D194" s="139" t="s">
        <v>23</v>
      </c>
      <c r="E194" s="1"/>
      <c r="F194" s="1"/>
      <c r="G194" s="1"/>
      <c r="H194" s="1"/>
      <c r="I194" s="27"/>
      <c r="J194" s="27"/>
      <c r="K194" s="27"/>
      <c r="L194" s="27"/>
      <c r="M194" s="27"/>
      <c r="N194" s="27"/>
      <c r="O194" s="27"/>
      <c r="P194" s="27"/>
      <c r="Q194" s="10"/>
    </row>
    <row r="195" spans="1:17" ht="26.25" customHeight="1">
      <c r="A195" s="177"/>
      <c r="B195" s="232"/>
      <c r="C195" s="232"/>
      <c r="D195" s="138" t="s">
        <v>342</v>
      </c>
      <c r="E195" s="96" t="s">
        <v>339</v>
      </c>
      <c r="F195" s="96" t="s">
        <v>435</v>
      </c>
      <c r="G195" s="4" t="s">
        <v>428</v>
      </c>
      <c r="H195" s="96" t="s">
        <v>429</v>
      </c>
      <c r="I195" s="98">
        <v>10063922.779999999</v>
      </c>
      <c r="J195" s="98">
        <v>10052149.73</v>
      </c>
      <c r="K195" s="98">
        <v>13302273.18</v>
      </c>
      <c r="L195" s="98">
        <v>13302273.18</v>
      </c>
      <c r="M195" s="98">
        <v>16038549.25</v>
      </c>
      <c r="N195" s="98">
        <v>16099216.25</v>
      </c>
      <c r="O195" s="98">
        <v>10201911</v>
      </c>
      <c r="P195" s="98">
        <v>10201911</v>
      </c>
      <c r="Q195" s="10"/>
    </row>
    <row r="196" spans="1:17" ht="26.25" customHeight="1">
      <c r="A196" s="177" t="s">
        <v>587</v>
      </c>
      <c r="B196" s="232" t="s">
        <v>1012</v>
      </c>
      <c r="C196" s="232" t="s">
        <v>558</v>
      </c>
      <c r="D196" s="139" t="s">
        <v>22</v>
      </c>
      <c r="E196" s="1"/>
      <c r="F196" s="1"/>
      <c r="G196" s="1"/>
      <c r="H196" s="1"/>
      <c r="I196" s="27">
        <f>I198</f>
        <v>4040445</v>
      </c>
      <c r="J196" s="27">
        <f t="shared" ref="J196:P196" si="71">J198</f>
        <v>4040445</v>
      </c>
      <c r="K196" s="27">
        <f t="shared" si="71"/>
        <v>0</v>
      </c>
      <c r="L196" s="27">
        <f t="shared" si="71"/>
        <v>0</v>
      </c>
      <c r="M196" s="27">
        <f t="shared" si="71"/>
        <v>1804890</v>
      </c>
      <c r="N196" s="27">
        <f t="shared" si="71"/>
        <v>1804890</v>
      </c>
      <c r="O196" s="27">
        <f t="shared" si="71"/>
        <v>0</v>
      </c>
      <c r="P196" s="27">
        <f t="shared" si="71"/>
        <v>0</v>
      </c>
      <c r="Q196" s="27"/>
    </row>
    <row r="197" spans="1:17" ht="26.25" customHeight="1">
      <c r="A197" s="177"/>
      <c r="B197" s="232"/>
      <c r="C197" s="232"/>
      <c r="D197" s="139" t="s">
        <v>23</v>
      </c>
      <c r="E197" s="1"/>
      <c r="F197" s="1"/>
      <c r="G197" s="1"/>
      <c r="H197" s="1"/>
      <c r="I197" s="27"/>
      <c r="J197" s="27"/>
      <c r="K197" s="27"/>
      <c r="L197" s="27"/>
      <c r="M197" s="27"/>
      <c r="N197" s="27"/>
      <c r="O197" s="27"/>
      <c r="P197" s="27"/>
      <c r="Q197" s="10"/>
    </row>
    <row r="198" spans="1:17" ht="39" customHeight="1">
      <c r="A198" s="177"/>
      <c r="B198" s="232"/>
      <c r="C198" s="232"/>
      <c r="D198" s="138" t="s">
        <v>342</v>
      </c>
      <c r="E198" s="126" t="s">
        <v>339</v>
      </c>
      <c r="F198" s="127" t="s">
        <v>435</v>
      </c>
      <c r="G198" s="127" t="s">
        <v>1091</v>
      </c>
      <c r="H198" s="127" t="s">
        <v>1092</v>
      </c>
      <c r="I198" s="128">
        <v>4040445</v>
      </c>
      <c r="J198" s="128">
        <v>4040445</v>
      </c>
      <c r="K198" s="128">
        <v>0</v>
      </c>
      <c r="L198" s="128">
        <v>0</v>
      </c>
      <c r="M198" s="128">
        <v>1804890</v>
      </c>
      <c r="N198" s="128">
        <v>1804890</v>
      </c>
      <c r="O198" s="128">
        <v>0</v>
      </c>
      <c r="P198" s="128">
        <v>0</v>
      </c>
      <c r="Q198" s="10"/>
    </row>
    <row r="199" spans="1:17" ht="26.25" customHeight="1">
      <c r="A199" s="177" t="s">
        <v>588</v>
      </c>
      <c r="B199" s="232" t="s">
        <v>1014</v>
      </c>
      <c r="C199" s="232" t="s">
        <v>1093</v>
      </c>
      <c r="D199" s="139" t="s">
        <v>22</v>
      </c>
      <c r="E199" s="1"/>
      <c r="F199" s="1"/>
      <c r="G199" s="1"/>
      <c r="H199" s="1"/>
      <c r="I199" s="27">
        <f>I201</f>
        <v>1100000</v>
      </c>
      <c r="J199" s="27">
        <f t="shared" ref="J199:P199" si="72">J201</f>
        <v>1100000</v>
      </c>
      <c r="K199" s="27">
        <f t="shared" si="72"/>
        <v>0</v>
      </c>
      <c r="L199" s="27">
        <f t="shared" si="72"/>
        <v>0</v>
      </c>
      <c r="M199" s="27">
        <f t="shared" si="72"/>
        <v>0</v>
      </c>
      <c r="N199" s="27">
        <f t="shared" si="72"/>
        <v>0</v>
      </c>
      <c r="O199" s="27">
        <f t="shared" si="72"/>
        <v>0</v>
      </c>
      <c r="P199" s="27">
        <f t="shared" si="72"/>
        <v>0</v>
      </c>
      <c r="Q199" s="27"/>
    </row>
    <row r="200" spans="1:17" ht="26.25" customHeight="1">
      <c r="A200" s="177"/>
      <c r="B200" s="232"/>
      <c r="C200" s="232"/>
      <c r="D200" s="139" t="s">
        <v>23</v>
      </c>
      <c r="E200" s="1"/>
      <c r="F200" s="1"/>
      <c r="G200" s="1"/>
      <c r="H200" s="1"/>
      <c r="I200" s="27"/>
      <c r="J200" s="27"/>
      <c r="K200" s="27"/>
      <c r="L200" s="27"/>
      <c r="M200" s="27"/>
      <c r="N200" s="27"/>
      <c r="O200" s="27"/>
      <c r="P200" s="27"/>
      <c r="Q200" s="10"/>
    </row>
    <row r="201" spans="1:17" ht="26.25" customHeight="1">
      <c r="A201" s="177"/>
      <c r="B201" s="232"/>
      <c r="C201" s="232"/>
      <c r="D201" s="138" t="s">
        <v>342</v>
      </c>
      <c r="E201" s="127" t="s">
        <v>339</v>
      </c>
      <c r="F201" s="127" t="s">
        <v>435</v>
      </c>
      <c r="G201" s="127" t="s">
        <v>559</v>
      </c>
      <c r="H201" s="127" t="s">
        <v>432</v>
      </c>
      <c r="I201" s="128">
        <v>1100000</v>
      </c>
      <c r="J201" s="128">
        <v>1100000</v>
      </c>
      <c r="K201" s="128">
        <v>0</v>
      </c>
      <c r="L201" s="128">
        <v>0</v>
      </c>
      <c r="M201" s="128">
        <v>0</v>
      </c>
      <c r="N201" s="128">
        <v>0</v>
      </c>
      <c r="O201" s="128">
        <v>0</v>
      </c>
      <c r="P201" s="128">
        <v>0</v>
      </c>
      <c r="Q201" s="10"/>
    </row>
    <row r="202" spans="1:17" ht="27" customHeight="1">
      <c r="A202" s="177" t="s">
        <v>589</v>
      </c>
      <c r="B202" s="232" t="s">
        <v>71</v>
      </c>
      <c r="C202" s="178" t="s">
        <v>614</v>
      </c>
      <c r="D202" s="139" t="s">
        <v>22</v>
      </c>
      <c r="E202" s="1"/>
      <c r="F202" s="1"/>
      <c r="G202" s="1"/>
      <c r="H202" s="1"/>
      <c r="I202" s="27">
        <f>I204</f>
        <v>1629800</v>
      </c>
      <c r="J202" s="27">
        <f t="shared" ref="J202:P202" si="73">J204</f>
        <v>1494623.79</v>
      </c>
      <c r="K202" s="27">
        <f t="shared" si="73"/>
        <v>932229</v>
      </c>
      <c r="L202" s="27">
        <f t="shared" si="73"/>
        <v>686551.39</v>
      </c>
      <c r="M202" s="27">
        <f t="shared" si="73"/>
        <v>9646260.879999999</v>
      </c>
      <c r="N202" s="27">
        <f t="shared" si="73"/>
        <v>9130161.7599999998</v>
      </c>
      <c r="O202" s="27">
        <f t="shared" si="73"/>
        <v>1641100</v>
      </c>
      <c r="P202" s="27">
        <f t="shared" si="73"/>
        <v>1641100</v>
      </c>
      <c r="Q202" s="10"/>
    </row>
    <row r="203" spans="1:17" ht="27" customHeight="1">
      <c r="A203" s="177"/>
      <c r="B203" s="232"/>
      <c r="C203" s="178"/>
      <c r="D203" s="139" t="s">
        <v>23</v>
      </c>
      <c r="E203" s="1"/>
      <c r="F203" s="1"/>
      <c r="G203" s="1"/>
      <c r="H203" s="1"/>
      <c r="I203" s="27"/>
      <c r="J203" s="27"/>
      <c r="K203" s="27"/>
      <c r="L203" s="27"/>
      <c r="M203" s="27"/>
      <c r="N203" s="27"/>
      <c r="O203" s="27"/>
      <c r="P203" s="27"/>
      <c r="Q203" s="10"/>
    </row>
    <row r="204" spans="1:17" ht="27" customHeight="1">
      <c r="A204" s="177"/>
      <c r="B204" s="232"/>
      <c r="C204" s="178"/>
      <c r="D204" s="138" t="s">
        <v>30</v>
      </c>
      <c r="E204" s="1" t="s">
        <v>34</v>
      </c>
      <c r="F204" s="1"/>
      <c r="G204" s="1"/>
      <c r="H204" s="1"/>
      <c r="I204" s="27">
        <f>I207+I210</f>
        <v>1629800</v>
      </c>
      <c r="J204" s="27">
        <f t="shared" ref="J204:P204" si="74">J207+J210</f>
        <v>1494623.79</v>
      </c>
      <c r="K204" s="27">
        <f t="shared" si="74"/>
        <v>932229</v>
      </c>
      <c r="L204" s="27">
        <f t="shared" si="74"/>
        <v>686551.39</v>
      </c>
      <c r="M204" s="27">
        <f t="shared" si="74"/>
        <v>9646260.879999999</v>
      </c>
      <c r="N204" s="27">
        <f t="shared" si="74"/>
        <v>9130161.7599999998</v>
      </c>
      <c r="O204" s="27">
        <f t="shared" si="74"/>
        <v>1641100</v>
      </c>
      <c r="P204" s="27">
        <f t="shared" si="74"/>
        <v>1641100</v>
      </c>
      <c r="Q204" s="10"/>
    </row>
    <row r="205" spans="1:17" ht="26.25" customHeight="1">
      <c r="A205" s="177" t="s">
        <v>590</v>
      </c>
      <c r="B205" s="232" t="s">
        <v>25</v>
      </c>
      <c r="C205" s="232" t="s">
        <v>560</v>
      </c>
      <c r="D205" s="139" t="s">
        <v>22</v>
      </c>
      <c r="E205" s="1"/>
      <c r="F205" s="1"/>
      <c r="G205" s="1"/>
      <c r="H205" s="1"/>
      <c r="I205" s="27">
        <f>I207</f>
        <v>1629800</v>
      </c>
      <c r="J205" s="27">
        <f t="shared" ref="J205:P205" si="75">J207</f>
        <v>1494623.79</v>
      </c>
      <c r="K205" s="27">
        <f t="shared" si="75"/>
        <v>870529</v>
      </c>
      <c r="L205" s="27">
        <f t="shared" si="75"/>
        <v>686551.39</v>
      </c>
      <c r="M205" s="27">
        <f t="shared" si="75"/>
        <v>1838760</v>
      </c>
      <c r="N205" s="27">
        <f t="shared" si="75"/>
        <v>1702231.56</v>
      </c>
      <c r="O205" s="27">
        <f t="shared" si="75"/>
        <v>1641100</v>
      </c>
      <c r="P205" s="27">
        <f t="shared" si="75"/>
        <v>1641100</v>
      </c>
      <c r="Q205" s="27"/>
    </row>
    <row r="206" spans="1:17" ht="26.25" customHeight="1">
      <c r="A206" s="177"/>
      <c r="B206" s="232"/>
      <c r="C206" s="232"/>
      <c r="D206" s="139" t="s">
        <v>23</v>
      </c>
      <c r="E206" s="1"/>
      <c r="F206" s="1"/>
      <c r="G206" s="1"/>
      <c r="H206" s="1"/>
      <c r="I206" s="27"/>
      <c r="J206" s="27"/>
      <c r="K206" s="27"/>
      <c r="L206" s="27"/>
      <c r="M206" s="27"/>
      <c r="N206" s="27"/>
      <c r="O206" s="27"/>
      <c r="P206" s="27"/>
      <c r="Q206" s="10"/>
    </row>
    <row r="207" spans="1:17" ht="80.25" customHeight="1">
      <c r="A207" s="177"/>
      <c r="B207" s="232"/>
      <c r="C207" s="232"/>
      <c r="D207" s="138" t="s">
        <v>30</v>
      </c>
      <c r="E207" s="126" t="s">
        <v>34</v>
      </c>
      <c r="F207" s="127" t="s">
        <v>549</v>
      </c>
      <c r="G207" s="96" t="s">
        <v>561</v>
      </c>
      <c r="H207" s="127" t="s">
        <v>1094</v>
      </c>
      <c r="I207" s="128">
        <v>1629800</v>
      </c>
      <c r="J207" s="128">
        <v>1494623.79</v>
      </c>
      <c r="K207" s="128">
        <v>870529</v>
      </c>
      <c r="L207" s="128">
        <v>686551.39</v>
      </c>
      <c r="M207" s="128">
        <v>1838760</v>
      </c>
      <c r="N207" s="128">
        <v>1702231.56</v>
      </c>
      <c r="O207" s="128">
        <v>1641100</v>
      </c>
      <c r="P207" s="128">
        <v>1641100</v>
      </c>
      <c r="Q207" s="10"/>
    </row>
    <row r="208" spans="1:17" ht="25.5" customHeight="1">
      <c r="A208" s="177" t="s">
        <v>1095</v>
      </c>
      <c r="B208" s="232" t="s">
        <v>1002</v>
      </c>
      <c r="C208" s="232" t="s">
        <v>1096</v>
      </c>
      <c r="D208" s="149" t="s">
        <v>22</v>
      </c>
      <c r="E208" s="137"/>
      <c r="F208" s="137"/>
      <c r="G208" s="137"/>
      <c r="H208" s="137"/>
      <c r="I208" s="27">
        <f>I210</f>
        <v>0</v>
      </c>
      <c r="J208" s="27">
        <f t="shared" ref="J208:P208" si="76">J210</f>
        <v>0</v>
      </c>
      <c r="K208" s="27">
        <f t="shared" si="76"/>
        <v>61700</v>
      </c>
      <c r="L208" s="27">
        <f t="shared" si="76"/>
        <v>0</v>
      </c>
      <c r="M208" s="27">
        <f t="shared" si="76"/>
        <v>7807500.8799999999</v>
      </c>
      <c r="N208" s="27">
        <f t="shared" si="76"/>
        <v>7427930.2000000002</v>
      </c>
      <c r="O208" s="27">
        <f t="shared" si="76"/>
        <v>0</v>
      </c>
      <c r="P208" s="27">
        <f t="shared" si="76"/>
        <v>0</v>
      </c>
      <c r="Q208" s="27"/>
    </row>
    <row r="209" spans="1:17" ht="27" customHeight="1">
      <c r="A209" s="177"/>
      <c r="B209" s="232"/>
      <c r="C209" s="232"/>
      <c r="D209" s="149" t="s">
        <v>23</v>
      </c>
      <c r="E209" s="137"/>
      <c r="F209" s="137"/>
      <c r="G209" s="137"/>
      <c r="H209" s="137"/>
      <c r="I209" s="27"/>
      <c r="J209" s="27"/>
      <c r="K209" s="27"/>
      <c r="L209" s="27"/>
      <c r="M209" s="27"/>
      <c r="N209" s="27"/>
      <c r="O209" s="27"/>
      <c r="P209" s="27"/>
      <c r="Q209" s="10"/>
    </row>
    <row r="210" spans="1:17" ht="55.5" customHeight="1">
      <c r="A210" s="177"/>
      <c r="B210" s="232"/>
      <c r="C210" s="232"/>
      <c r="D210" s="136" t="s">
        <v>30</v>
      </c>
      <c r="E210" s="126">
        <v>408</v>
      </c>
      <c r="F210" s="127" t="s">
        <v>1098</v>
      </c>
      <c r="G210" s="101" t="s">
        <v>1097</v>
      </c>
      <c r="H210" s="127" t="s">
        <v>1099</v>
      </c>
      <c r="I210" s="128">
        <v>0</v>
      </c>
      <c r="J210" s="128">
        <v>0</v>
      </c>
      <c r="K210" s="128">
        <v>61700</v>
      </c>
      <c r="L210" s="128">
        <v>0</v>
      </c>
      <c r="M210" s="128">
        <v>7807500.8799999999</v>
      </c>
      <c r="N210" s="128">
        <v>7427930.2000000002</v>
      </c>
      <c r="O210" s="128">
        <v>0</v>
      </c>
      <c r="P210" s="128">
        <v>0</v>
      </c>
      <c r="Q210" s="10"/>
    </row>
    <row r="211" spans="1:17" ht="26.25" customHeight="1">
      <c r="A211" s="238" t="s">
        <v>591</v>
      </c>
      <c r="B211" s="232" t="s">
        <v>72</v>
      </c>
      <c r="C211" s="232" t="s">
        <v>615</v>
      </c>
      <c r="D211" s="139" t="s">
        <v>22</v>
      </c>
      <c r="E211" s="1"/>
      <c r="F211" s="1"/>
      <c r="G211" s="1"/>
      <c r="H211" s="1"/>
      <c r="I211" s="27">
        <f>I213</f>
        <v>18022018</v>
      </c>
      <c r="J211" s="27">
        <f t="shared" ref="J211:P211" si="77">J213</f>
        <v>17820136.289999999</v>
      </c>
      <c r="K211" s="27">
        <f t="shared" si="77"/>
        <v>7748696.5099999998</v>
      </c>
      <c r="L211" s="27">
        <f t="shared" si="77"/>
        <v>7668704.7999999998</v>
      </c>
      <c r="M211" s="27">
        <f t="shared" si="77"/>
        <v>19871826.289999999</v>
      </c>
      <c r="N211" s="27">
        <f t="shared" si="77"/>
        <v>19818695.02</v>
      </c>
      <c r="O211" s="27">
        <f t="shared" si="77"/>
        <v>18370004</v>
      </c>
      <c r="P211" s="27">
        <f t="shared" si="77"/>
        <v>18370004</v>
      </c>
      <c r="Q211" s="10"/>
    </row>
    <row r="212" spans="1:17" ht="26.25" customHeight="1">
      <c r="A212" s="238"/>
      <c r="B212" s="232"/>
      <c r="C212" s="232"/>
      <c r="D212" s="139" t="s">
        <v>23</v>
      </c>
      <c r="E212" s="1"/>
      <c r="F212" s="1"/>
      <c r="G212" s="1"/>
      <c r="H212" s="1"/>
      <c r="I212" s="27"/>
      <c r="J212" s="27"/>
      <c r="K212" s="27"/>
      <c r="L212" s="27"/>
      <c r="M212" s="27"/>
      <c r="N212" s="27"/>
      <c r="O212" s="27"/>
      <c r="P212" s="27"/>
      <c r="Q212" s="10"/>
    </row>
    <row r="213" spans="1:17" ht="26.25" customHeight="1">
      <c r="A213" s="238"/>
      <c r="B213" s="232"/>
      <c r="C213" s="232"/>
      <c r="D213" s="138" t="s">
        <v>342</v>
      </c>
      <c r="E213" s="1" t="s">
        <v>339</v>
      </c>
      <c r="F213" s="1"/>
      <c r="G213" s="1"/>
      <c r="H213" s="1"/>
      <c r="I213" s="27">
        <f>I216+I219+I222</f>
        <v>18022018</v>
      </c>
      <c r="J213" s="27">
        <f t="shared" ref="J213:P213" si="78">J216+J219+J222</f>
        <v>17820136.289999999</v>
      </c>
      <c r="K213" s="27">
        <f t="shared" si="78"/>
        <v>7748696.5099999998</v>
      </c>
      <c r="L213" s="27">
        <f t="shared" si="78"/>
        <v>7668704.7999999998</v>
      </c>
      <c r="M213" s="27">
        <f t="shared" si="78"/>
        <v>19871826.289999999</v>
      </c>
      <c r="N213" s="27">
        <f t="shared" si="78"/>
        <v>19818695.02</v>
      </c>
      <c r="O213" s="27">
        <f t="shared" si="78"/>
        <v>18370004</v>
      </c>
      <c r="P213" s="27">
        <f t="shared" si="78"/>
        <v>18370004</v>
      </c>
      <c r="Q213" s="10"/>
    </row>
    <row r="214" spans="1:17" ht="26.25" customHeight="1">
      <c r="A214" s="177" t="s">
        <v>592</v>
      </c>
      <c r="B214" s="178" t="s">
        <v>25</v>
      </c>
      <c r="C214" s="178" t="s">
        <v>376</v>
      </c>
      <c r="D214" s="139" t="s">
        <v>22</v>
      </c>
      <c r="E214" s="1"/>
      <c r="F214" s="1"/>
      <c r="G214" s="1"/>
      <c r="H214" s="1"/>
      <c r="I214" s="27">
        <f>I216</f>
        <v>18022018</v>
      </c>
      <c r="J214" s="27">
        <f t="shared" ref="J214:P214" si="79">J216</f>
        <v>17820136.289999999</v>
      </c>
      <c r="K214" s="27">
        <f t="shared" si="79"/>
        <v>7748696.5099999998</v>
      </c>
      <c r="L214" s="27">
        <f t="shared" si="79"/>
        <v>7668704.7999999998</v>
      </c>
      <c r="M214" s="27">
        <f t="shared" si="79"/>
        <v>19742948.289999999</v>
      </c>
      <c r="N214" s="27">
        <f t="shared" si="79"/>
        <v>19689817.02</v>
      </c>
      <c r="O214" s="27">
        <f t="shared" si="79"/>
        <v>18370004</v>
      </c>
      <c r="P214" s="27">
        <f t="shared" si="79"/>
        <v>18370004</v>
      </c>
      <c r="Q214" s="27"/>
    </row>
    <row r="215" spans="1:17" ht="26.25" customHeight="1">
      <c r="A215" s="177"/>
      <c r="B215" s="178"/>
      <c r="C215" s="178"/>
      <c r="D215" s="139" t="s">
        <v>23</v>
      </c>
      <c r="E215" s="1"/>
      <c r="F215" s="1"/>
      <c r="G215" s="1"/>
      <c r="H215" s="1"/>
      <c r="I215" s="27"/>
      <c r="J215" s="27"/>
      <c r="K215" s="27"/>
      <c r="L215" s="27"/>
      <c r="M215" s="27"/>
      <c r="N215" s="27"/>
      <c r="O215" s="27"/>
      <c r="P215" s="27"/>
      <c r="Q215" s="10"/>
    </row>
    <row r="216" spans="1:17" ht="88.5" customHeight="1">
      <c r="A216" s="205"/>
      <c r="B216" s="180"/>
      <c r="C216" s="180"/>
      <c r="D216" s="47" t="s">
        <v>342</v>
      </c>
      <c r="E216" s="6" t="s">
        <v>339</v>
      </c>
      <c r="F216" s="7" t="s">
        <v>549</v>
      </c>
      <c r="G216" s="4" t="s">
        <v>562</v>
      </c>
      <c r="H216" s="7" t="s">
        <v>1100</v>
      </c>
      <c r="I216" s="8">
        <v>18022018</v>
      </c>
      <c r="J216" s="128">
        <v>17820136.289999999</v>
      </c>
      <c r="K216" s="8">
        <v>7748696.5099999998</v>
      </c>
      <c r="L216" s="128">
        <v>7668704.7999999998</v>
      </c>
      <c r="M216" s="128">
        <v>19742948.289999999</v>
      </c>
      <c r="N216" s="128">
        <v>19689817.02</v>
      </c>
      <c r="O216" s="128">
        <v>18370004</v>
      </c>
      <c r="P216" s="128">
        <v>18370004</v>
      </c>
      <c r="Q216" s="10"/>
    </row>
    <row r="217" spans="1:17" ht="24" customHeight="1">
      <c r="A217" s="177" t="s">
        <v>1101</v>
      </c>
      <c r="B217" s="178" t="s">
        <v>1002</v>
      </c>
      <c r="C217" s="178" t="s">
        <v>948</v>
      </c>
      <c r="D217" s="139" t="s">
        <v>22</v>
      </c>
      <c r="E217" s="137"/>
      <c r="F217" s="137"/>
      <c r="G217" s="137"/>
      <c r="H217" s="137"/>
      <c r="I217" s="27">
        <f>I219</f>
        <v>0</v>
      </c>
      <c r="J217" s="27">
        <f t="shared" ref="J217:P217" si="80">J219</f>
        <v>0</v>
      </c>
      <c r="K217" s="27">
        <f t="shared" si="80"/>
        <v>0</v>
      </c>
      <c r="L217" s="27">
        <f t="shared" si="80"/>
        <v>0</v>
      </c>
      <c r="M217" s="27">
        <f t="shared" si="80"/>
        <v>91140</v>
      </c>
      <c r="N217" s="27">
        <f t="shared" si="80"/>
        <v>91140</v>
      </c>
      <c r="O217" s="27">
        <f t="shared" si="80"/>
        <v>0</v>
      </c>
      <c r="P217" s="27">
        <f t="shared" si="80"/>
        <v>0</v>
      </c>
      <c r="Q217" s="27"/>
    </row>
    <row r="218" spans="1:17" ht="25.5" customHeight="1">
      <c r="A218" s="177"/>
      <c r="B218" s="178"/>
      <c r="C218" s="178"/>
      <c r="D218" s="139" t="s">
        <v>23</v>
      </c>
      <c r="E218" s="137"/>
      <c r="F218" s="137"/>
      <c r="G218" s="137"/>
      <c r="H218" s="137"/>
      <c r="I218" s="27"/>
      <c r="J218" s="27"/>
      <c r="K218" s="27"/>
      <c r="L218" s="27"/>
      <c r="M218" s="27"/>
      <c r="N218" s="27"/>
      <c r="O218" s="27"/>
      <c r="P218" s="27"/>
      <c r="Q218" s="10"/>
    </row>
    <row r="219" spans="1:17" ht="30.75" customHeight="1">
      <c r="A219" s="205"/>
      <c r="B219" s="180"/>
      <c r="C219" s="180"/>
      <c r="D219" s="47" t="s">
        <v>342</v>
      </c>
      <c r="E219" s="7" t="s">
        <v>339</v>
      </c>
      <c r="F219" s="7" t="s">
        <v>549</v>
      </c>
      <c r="G219" s="9" t="s">
        <v>1102</v>
      </c>
      <c r="H219" s="7" t="s">
        <v>1103</v>
      </c>
      <c r="I219" s="8">
        <v>0</v>
      </c>
      <c r="J219" s="128">
        <v>0</v>
      </c>
      <c r="K219" s="8">
        <v>0</v>
      </c>
      <c r="L219" s="128">
        <v>0</v>
      </c>
      <c r="M219" s="128">
        <v>91140</v>
      </c>
      <c r="N219" s="128">
        <v>91140</v>
      </c>
      <c r="O219" s="128">
        <v>0</v>
      </c>
      <c r="P219" s="128">
        <v>0</v>
      </c>
      <c r="Q219" s="10"/>
    </row>
    <row r="220" spans="1:17" ht="27" customHeight="1">
      <c r="A220" s="177" t="s">
        <v>1104</v>
      </c>
      <c r="B220" s="178" t="s">
        <v>1002</v>
      </c>
      <c r="C220" s="178" t="s">
        <v>954</v>
      </c>
      <c r="D220" s="139" t="s">
        <v>22</v>
      </c>
      <c r="E220" s="137"/>
      <c r="F220" s="137"/>
      <c r="G220" s="137"/>
      <c r="H220" s="137"/>
      <c r="I220" s="27">
        <f>I222</f>
        <v>0</v>
      </c>
      <c r="J220" s="27">
        <f t="shared" ref="J220:P220" si="81">J222</f>
        <v>0</v>
      </c>
      <c r="K220" s="27">
        <f t="shared" si="81"/>
        <v>0</v>
      </c>
      <c r="L220" s="27">
        <f t="shared" si="81"/>
        <v>0</v>
      </c>
      <c r="M220" s="27">
        <f t="shared" si="81"/>
        <v>37738</v>
      </c>
      <c r="N220" s="27">
        <f t="shared" si="81"/>
        <v>37738</v>
      </c>
      <c r="O220" s="27">
        <f t="shared" si="81"/>
        <v>0</v>
      </c>
      <c r="P220" s="27">
        <f t="shared" si="81"/>
        <v>0</v>
      </c>
      <c r="Q220" s="27"/>
    </row>
    <row r="221" spans="1:17" ht="31.5" customHeight="1">
      <c r="A221" s="177"/>
      <c r="B221" s="178"/>
      <c r="C221" s="178"/>
      <c r="D221" s="139" t="s">
        <v>23</v>
      </c>
      <c r="E221" s="137"/>
      <c r="F221" s="137"/>
      <c r="G221" s="137"/>
      <c r="H221" s="137"/>
      <c r="I221" s="27"/>
      <c r="J221" s="27"/>
      <c r="K221" s="27"/>
      <c r="L221" s="27"/>
      <c r="M221" s="27"/>
      <c r="N221" s="27"/>
      <c r="O221" s="27"/>
      <c r="P221" s="27"/>
      <c r="Q221" s="10"/>
    </row>
    <row r="222" spans="1:17" ht="30" customHeight="1" thickBot="1">
      <c r="A222" s="205"/>
      <c r="B222" s="180"/>
      <c r="C222" s="180"/>
      <c r="D222" s="47" t="s">
        <v>342</v>
      </c>
      <c r="E222" s="7" t="s">
        <v>339</v>
      </c>
      <c r="F222" s="7" t="s">
        <v>549</v>
      </c>
      <c r="G222" s="9" t="s">
        <v>1105</v>
      </c>
      <c r="H222" s="7" t="s">
        <v>1089</v>
      </c>
      <c r="I222" s="8">
        <v>0</v>
      </c>
      <c r="J222" s="128">
        <v>0</v>
      </c>
      <c r="K222" s="8">
        <v>0</v>
      </c>
      <c r="L222" s="128">
        <v>0</v>
      </c>
      <c r="M222" s="128">
        <v>37738</v>
      </c>
      <c r="N222" s="128">
        <v>37738</v>
      </c>
      <c r="O222" s="128">
        <v>0</v>
      </c>
      <c r="P222" s="128">
        <v>0</v>
      </c>
      <c r="Q222" s="10"/>
    </row>
    <row r="223" spans="1:17" ht="26.25" customHeight="1">
      <c r="A223" s="212" t="s">
        <v>51</v>
      </c>
      <c r="B223" s="213" t="s">
        <v>479</v>
      </c>
      <c r="C223" s="213" t="s">
        <v>618</v>
      </c>
      <c r="D223" s="152" t="s">
        <v>22</v>
      </c>
      <c r="E223" s="69"/>
      <c r="F223" s="69"/>
      <c r="G223" s="69"/>
      <c r="H223" s="69"/>
      <c r="I223" s="70">
        <f>I225</f>
        <v>680000</v>
      </c>
      <c r="J223" s="70">
        <f t="shared" ref="J223:P223" si="82">J225</f>
        <v>680000</v>
      </c>
      <c r="K223" s="70">
        <f t="shared" si="82"/>
        <v>985700</v>
      </c>
      <c r="L223" s="70">
        <f t="shared" si="82"/>
        <v>50000</v>
      </c>
      <c r="M223" s="70">
        <f t="shared" si="82"/>
        <v>7934080.1799999997</v>
      </c>
      <c r="N223" s="70">
        <f t="shared" si="82"/>
        <v>7934080.1799999997</v>
      </c>
      <c r="O223" s="70">
        <f t="shared" si="82"/>
        <v>1275700</v>
      </c>
      <c r="P223" s="70">
        <f t="shared" si="82"/>
        <v>1275700</v>
      </c>
      <c r="Q223" s="93"/>
    </row>
    <row r="224" spans="1:17" ht="26.25" customHeight="1">
      <c r="A224" s="207"/>
      <c r="B224" s="210"/>
      <c r="C224" s="210"/>
      <c r="D224" s="147" t="s">
        <v>23</v>
      </c>
      <c r="E224" s="72"/>
      <c r="F224" s="72"/>
      <c r="G224" s="72"/>
      <c r="H224" s="72"/>
      <c r="I224" s="73"/>
      <c r="J224" s="73"/>
      <c r="K224" s="73"/>
      <c r="L224" s="73"/>
      <c r="M224" s="73"/>
      <c r="N224" s="73"/>
      <c r="O224" s="73"/>
      <c r="P224" s="73"/>
      <c r="Q224" s="74"/>
    </row>
    <row r="225" spans="1:17" ht="26.25" customHeight="1" thickBot="1">
      <c r="A225" s="208"/>
      <c r="B225" s="211"/>
      <c r="C225" s="211"/>
      <c r="D225" s="148" t="s">
        <v>30</v>
      </c>
      <c r="E225" s="75" t="s">
        <v>34</v>
      </c>
      <c r="F225" s="75"/>
      <c r="G225" s="75"/>
      <c r="H225" s="75"/>
      <c r="I225" s="76">
        <f>I228</f>
        <v>680000</v>
      </c>
      <c r="J225" s="76">
        <f t="shared" ref="J225:P225" si="83">J228</f>
        <v>680000</v>
      </c>
      <c r="K225" s="76">
        <f t="shared" si="83"/>
        <v>985700</v>
      </c>
      <c r="L225" s="76">
        <f t="shared" si="83"/>
        <v>50000</v>
      </c>
      <c r="M225" s="76">
        <f t="shared" si="83"/>
        <v>7934080.1799999997</v>
      </c>
      <c r="N225" s="76">
        <f t="shared" si="83"/>
        <v>7934080.1799999997</v>
      </c>
      <c r="O225" s="76">
        <f t="shared" si="83"/>
        <v>1275700</v>
      </c>
      <c r="P225" s="76">
        <f t="shared" si="83"/>
        <v>1275700</v>
      </c>
      <c r="Q225" s="78"/>
    </row>
    <row r="226" spans="1:17" ht="26.25" customHeight="1">
      <c r="A226" s="174" t="s">
        <v>66</v>
      </c>
      <c r="B226" s="171" t="s">
        <v>24</v>
      </c>
      <c r="C226" s="171" t="s">
        <v>619</v>
      </c>
      <c r="D226" s="144" t="s">
        <v>22</v>
      </c>
      <c r="E226" s="79"/>
      <c r="F226" s="79"/>
      <c r="G226" s="79"/>
      <c r="H226" s="79"/>
      <c r="I226" s="80">
        <f>I228</f>
        <v>680000</v>
      </c>
      <c r="J226" s="80">
        <f t="shared" ref="J226:P226" si="84">J228</f>
        <v>680000</v>
      </c>
      <c r="K226" s="80">
        <f t="shared" si="84"/>
        <v>985700</v>
      </c>
      <c r="L226" s="80">
        <f t="shared" si="84"/>
        <v>50000</v>
      </c>
      <c r="M226" s="80">
        <f t="shared" si="84"/>
        <v>7934080.1799999997</v>
      </c>
      <c r="N226" s="80">
        <f t="shared" si="84"/>
        <v>7934080.1799999997</v>
      </c>
      <c r="O226" s="80">
        <f t="shared" si="84"/>
        <v>1275700</v>
      </c>
      <c r="P226" s="80">
        <f t="shared" si="84"/>
        <v>1275700</v>
      </c>
      <c r="Q226" s="81"/>
    </row>
    <row r="227" spans="1:17" ht="26.25" customHeight="1">
      <c r="A227" s="175"/>
      <c r="B227" s="176"/>
      <c r="C227" s="176"/>
      <c r="D227" s="141" t="s">
        <v>23</v>
      </c>
      <c r="E227" s="82"/>
      <c r="F227" s="82"/>
      <c r="G227" s="82"/>
      <c r="H227" s="82"/>
      <c r="I227" s="83"/>
      <c r="J227" s="83"/>
      <c r="K227" s="83"/>
      <c r="L227" s="83"/>
      <c r="M227" s="83"/>
      <c r="N227" s="83"/>
      <c r="O227" s="83"/>
      <c r="P227" s="83"/>
      <c r="Q227" s="84"/>
    </row>
    <row r="228" spans="1:17" ht="26.25" customHeight="1">
      <c r="A228" s="175"/>
      <c r="B228" s="176"/>
      <c r="C228" s="176"/>
      <c r="D228" s="141" t="s">
        <v>30</v>
      </c>
      <c r="E228" s="82" t="s">
        <v>34</v>
      </c>
      <c r="F228" s="82"/>
      <c r="G228" s="82"/>
      <c r="H228" s="82"/>
      <c r="I228" s="83">
        <f>I229+I232+I235+I238+I241+I244+I247+I250</f>
        <v>680000</v>
      </c>
      <c r="J228" s="83">
        <f t="shared" ref="J228:P228" si="85">J229+J232+J235+J238+J241+J244+J247+J250</f>
        <v>680000</v>
      </c>
      <c r="K228" s="83">
        <f t="shared" si="85"/>
        <v>985700</v>
      </c>
      <c r="L228" s="83">
        <f t="shared" si="85"/>
        <v>50000</v>
      </c>
      <c r="M228" s="83">
        <f t="shared" si="85"/>
        <v>7934080.1799999997</v>
      </c>
      <c r="N228" s="83">
        <f t="shared" si="85"/>
        <v>7934080.1799999997</v>
      </c>
      <c r="O228" s="83">
        <f t="shared" si="85"/>
        <v>1275700</v>
      </c>
      <c r="P228" s="83">
        <f t="shared" si="85"/>
        <v>1275700</v>
      </c>
      <c r="Q228" s="84"/>
    </row>
    <row r="229" spans="1:17" ht="26.25" customHeight="1">
      <c r="A229" s="205" t="s">
        <v>1064</v>
      </c>
      <c r="B229" s="178" t="s">
        <v>42</v>
      </c>
      <c r="C229" s="180" t="s">
        <v>644</v>
      </c>
      <c r="D229" s="145" t="s">
        <v>22</v>
      </c>
      <c r="E229" s="1"/>
      <c r="F229" s="1"/>
      <c r="G229" s="1"/>
      <c r="H229" s="1"/>
      <c r="I229" s="27">
        <f>I231</f>
        <v>0</v>
      </c>
      <c r="J229" s="27">
        <f t="shared" ref="J229:P229" si="86">J231</f>
        <v>0</v>
      </c>
      <c r="K229" s="27">
        <f t="shared" si="86"/>
        <v>0</v>
      </c>
      <c r="L229" s="27">
        <f t="shared" si="86"/>
        <v>0</v>
      </c>
      <c r="M229" s="27">
        <f t="shared" si="86"/>
        <v>4600000</v>
      </c>
      <c r="N229" s="27">
        <f t="shared" si="86"/>
        <v>4600000</v>
      </c>
      <c r="O229" s="27">
        <f t="shared" si="86"/>
        <v>230000</v>
      </c>
      <c r="P229" s="27">
        <f t="shared" si="86"/>
        <v>230000</v>
      </c>
      <c r="Q229" s="10"/>
    </row>
    <row r="230" spans="1:17" ht="26.25" customHeight="1">
      <c r="A230" s="234"/>
      <c r="B230" s="178"/>
      <c r="C230" s="188"/>
      <c r="D230" s="139" t="s">
        <v>23</v>
      </c>
      <c r="E230" s="1"/>
      <c r="F230" s="1"/>
      <c r="G230" s="1"/>
      <c r="H230" s="1"/>
      <c r="I230" s="27"/>
      <c r="J230" s="27"/>
      <c r="K230" s="27"/>
      <c r="L230" s="27"/>
      <c r="M230" s="27"/>
      <c r="N230" s="27"/>
      <c r="O230" s="27"/>
      <c r="P230" s="27"/>
      <c r="Q230" s="10"/>
    </row>
    <row r="231" spans="1:17" ht="30.75" customHeight="1">
      <c r="A231" s="214"/>
      <c r="B231" s="180"/>
      <c r="C231" s="189"/>
      <c r="D231" s="139" t="s">
        <v>30</v>
      </c>
      <c r="E231" s="1" t="s">
        <v>34</v>
      </c>
      <c r="F231" s="1" t="s">
        <v>52</v>
      </c>
      <c r="G231" s="1" t="s">
        <v>645</v>
      </c>
      <c r="H231" s="1" t="s">
        <v>41</v>
      </c>
      <c r="I231" s="27">
        <v>0</v>
      </c>
      <c r="J231" s="27">
        <v>0</v>
      </c>
      <c r="K231" s="27">
        <v>0</v>
      </c>
      <c r="L231" s="27">
        <v>0</v>
      </c>
      <c r="M231" s="27">
        <v>4600000</v>
      </c>
      <c r="N231" s="27">
        <v>4600000</v>
      </c>
      <c r="O231" s="27">
        <v>230000</v>
      </c>
      <c r="P231" s="27">
        <v>230000</v>
      </c>
      <c r="Q231" s="10"/>
    </row>
    <row r="232" spans="1:17" ht="33.75" customHeight="1">
      <c r="A232" s="205" t="s">
        <v>1066</v>
      </c>
      <c r="B232" s="178" t="s">
        <v>43</v>
      </c>
      <c r="C232" s="178" t="s">
        <v>646</v>
      </c>
      <c r="D232" s="139" t="s">
        <v>22</v>
      </c>
      <c r="E232" s="1"/>
      <c r="F232" s="1"/>
      <c r="G232" s="1"/>
      <c r="H232" s="1"/>
      <c r="I232" s="27">
        <f>I234</f>
        <v>0</v>
      </c>
      <c r="J232" s="27">
        <f t="shared" ref="J232:P232" si="87">J234</f>
        <v>0</v>
      </c>
      <c r="K232" s="27">
        <f t="shared" si="87"/>
        <v>935700</v>
      </c>
      <c r="L232" s="27">
        <f t="shared" si="87"/>
        <v>0</v>
      </c>
      <c r="M232" s="27">
        <f t="shared" si="87"/>
        <v>985700</v>
      </c>
      <c r="N232" s="27">
        <f t="shared" si="87"/>
        <v>985700</v>
      </c>
      <c r="O232" s="27">
        <f t="shared" si="87"/>
        <v>985700</v>
      </c>
      <c r="P232" s="27">
        <f t="shared" si="87"/>
        <v>985700</v>
      </c>
      <c r="Q232" s="10"/>
    </row>
    <row r="233" spans="1:17" ht="33.75" customHeight="1">
      <c r="A233" s="234"/>
      <c r="B233" s="178"/>
      <c r="C233" s="178"/>
      <c r="D233" s="139" t="s">
        <v>23</v>
      </c>
      <c r="E233" s="1"/>
      <c r="F233" s="1"/>
      <c r="G233" s="1"/>
      <c r="H233" s="1"/>
      <c r="I233" s="27"/>
      <c r="J233" s="27"/>
      <c r="K233" s="27"/>
      <c r="L233" s="27"/>
      <c r="M233" s="27"/>
      <c r="N233" s="27"/>
      <c r="O233" s="27"/>
      <c r="P233" s="27"/>
      <c r="Q233" s="10"/>
    </row>
    <row r="234" spans="1:17" ht="33.75" customHeight="1">
      <c r="A234" s="214"/>
      <c r="B234" s="178"/>
      <c r="C234" s="178"/>
      <c r="D234" s="139" t="s">
        <v>30</v>
      </c>
      <c r="E234" s="1" t="s">
        <v>34</v>
      </c>
      <c r="F234" s="1" t="s">
        <v>52</v>
      </c>
      <c r="G234" s="1" t="s">
        <v>54</v>
      </c>
      <c r="H234" s="1" t="s">
        <v>41</v>
      </c>
      <c r="I234" s="27">
        <v>0</v>
      </c>
      <c r="J234" s="27">
        <v>0</v>
      </c>
      <c r="K234" s="27">
        <v>935700</v>
      </c>
      <c r="L234" s="27">
        <v>0</v>
      </c>
      <c r="M234" s="27">
        <v>985700</v>
      </c>
      <c r="N234" s="27">
        <v>985700</v>
      </c>
      <c r="O234" s="27">
        <v>985700</v>
      </c>
      <c r="P234" s="27">
        <v>985700</v>
      </c>
      <c r="Q234" s="10"/>
    </row>
    <row r="235" spans="1:17" ht="33.75" customHeight="1">
      <c r="A235" s="205" t="s">
        <v>1065</v>
      </c>
      <c r="B235" s="178" t="s">
        <v>55</v>
      </c>
      <c r="C235" s="180" t="s">
        <v>647</v>
      </c>
      <c r="D235" s="139" t="s">
        <v>22</v>
      </c>
      <c r="E235" s="1"/>
      <c r="F235" s="1"/>
      <c r="G235" s="1"/>
      <c r="H235" s="1"/>
      <c r="I235" s="27">
        <f>I237</f>
        <v>0</v>
      </c>
      <c r="J235" s="27">
        <f t="shared" ref="J235:P235" si="88">J237</f>
        <v>0</v>
      </c>
      <c r="K235" s="27">
        <f t="shared" si="88"/>
        <v>0</v>
      </c>
      <c r="L235" s="27">
        <f t="shared" si="88"/>
        <v>0</v>
      </c>
      <c r="M235" s="27">
        <f t="shared" si="88"/>
        <v>788380.18</v>
      </c>
      <c r="N235" s="27">
        <f t="shared" si="88"/>
        <v>788380.18</v>
      </c>
      <c r="O235" s="27">
        <f t="shared" si="88"/>
        <v>0</v>
      </c>
      <c r="P235" s="27">
        <f t="shared" si="88"/>
        <v>0</v>
      </c>
      <c r="Q235" s="10"/>
    </row>
    <row r="236" spans="1:17" ht="33.75" customHeight="1">
      <c r="A236" s="234"/>
      <c r="B236" s="178"/>
      <c r="C236" s="188"/>
      <c r="D236" s="139" t="s">
        <v>23</v>
      </c>
      <c r="E236" s="1"/>
      <c r="F236" s="1"/>
      <c r="G236" s="1"/>
      <c r="H236" s="1"/>
      <c r="I236" s="27"/>
      <c r="J236" s="27"/>
      <c r="K236" s="27"/>
      <c r="L236" s="27"/>
      <c r="M236" s="27"/>
      <c r="N236" s="27"/>
      <c r="O236" s="27"/>
      <c r="P236" s="27"/>
      <c r="Q236" s="10"/>
    </row>
    <row r="237" spans="1:17" ht="33.75" customHeight="1">
      <c r="A237" s="214"/>
      <c r="B237" s="178"/>
      <c r="C237" s="189"/>
      <c r="D237" s="139" t="s">
        <v>30</v>
      </c>
      <c r="E237" s="1" t="s">
        <v>34</v>
      </c>
      <c r="F237" s="1" t="s">
        <v>52</v>
      </c>
      <c r="G237" s="1" t="s">
        <v>648</v>
      </c>
      <c r="H237" s="1" t="s">
        <v>649</v>
      </c>
      <c r="I237" s="27">
        <v>0</v>
      </c>
      <c r="J237" s="27">
        <v>0</v>
      </c>
      <c r="K237" s="27">
        <v>0</v>
      </c>
      <c r="L237" s="27">
        <v>0</v>
      </c>
      <c r="M237" s="27">
        <v>788380.18</v>
      </c>
      <c r="N237" s="27">
        <v>788380.18</v>
      </c>
      <c r="O237" s="27">
        <v>0</v>
      </c>
      <c r="P237" s="27">
        <v>0</v>
      </c>
      <c r="Q237" s="10"/>
    </row>
    <row r="238" spans="1:17" ht="33.75" customHeight="1">
      <c r="A238" s="205" t="s">
        <v>1067</v>
      </c>
      <c r="B238" s="178" t="s">
        <v>56</v>
      </c>
      <c r="C238" s="180" t="s">
        <v>650</v>
      </c>
      <c r="D238" s="139" t="s">
        <v>22</v>
      </c>
      <c r="E238" s="1"/>
      <c r="F238" s="1"/>
      <c r="G238" s="1"/>
      <c r="H238" s="1"/>
      <c r="I238" s="27">
        <f>I240</f>
        <v>0</v>
      </c>
      <c r="J238" s="27">
        <f t="shared" ref="J238:P238" si="89">J240</f>
        <v>0</v>
      </c>
      <c r="K238" s="27">
        <f t="shared" si="89"/>
        <v>0</v>
      </c>
      <c r="L238" s="27">
        <f t="shared" si="89"/>
        <v>0</v>
      </c>
      <c r="M238" s="27">
        <f t="shared" si="89"/>
        <v>1500000</v>
      </c>
      <c r="N238" s="27">
        <f t="shared" si="89"/>
        <v>1500000</v>
      </c>
      <c r="O238" s="27">
        <f t="shared" si="89"/>
        <v>0</v>
      </c>
      <c r="P238" s="27">
        <f t="shared" si="89"/>
        <v>0</v>
      </c>
      <c r="Q238" s="10"/>
    </row>
    <row r="239" spans="1:17" ht="33.75" customHeight="1">
      <c r="A239" s="234"/>
      <c r="B239" s="178"/>
      <c r="C239" s="188"/>
      <c r="D239" s="139" t="s">
        <v>23</v>
      </c>
      <c r="E239" s="1"/>
      <c r="F239" s="1"/>
      <c r="G239" s="1"/>
      <c r="H239" s="1"/>
      <c r="I239" s="27"/>
      <c r="J239" s="27"/>
      <c r="K239" s="27"/>
      <c r="L239" s="27"/>
      <c r="M239" s="27"/>
      <c r="N239" s="27"/>
      <c r="O239" s="27"/>
      <c r="P239" s="27"/>
      <c r="Q239" s="10"/>
    </row>
    <row r="240" spans="1:17" ht="33.75" customHeight="1">
      <c r="A240" s="214"/>
      <c r="B240" s="178"/>
      <c r="C240" s="189"/>
      <c r="D240" s="139" t="s">
        <v>30</v>
      </c>
      <c r="E240" s="1" t="s">
        <v>34</v>
      </c>
      <c r="F240" s="1" t="s">
        <v>52</v>
      </c>
      <c r="G240" s="1" t="s">
        <v>651</v>
      </c>
      <c r="H240" s="1" t="s">
        <v>649</v>
      </c>
      <c r="I240" s="27">
        <v>0</v>
      </c>
      <c r="J240" s="27">
        <v>0</v>
      </c>
      <c r="K240" s="27">
        <v>0</v>
      </c>
      <c r="L240" s="27">
        <v>0</v>
      </c>
      <c r="M240" s="27">
        <v>1500000</v>
      </c>
      <c r="N240" s="27">
        <v>1500000</v>
      </c>
      <c r="O240" s="27">
        <v>0</v>
      </c>
      <c r="P240" s="27">
        <v>0</v>
      </c>
      <c r="Q240" s="10"/>
    </row>
    <row r="241" spans="1:17" ht="26.25" customHeight="1">
      <c r="A241" s="205" t="s">
        <v>1068</v>
      </c>
      <c r="B241" s="178" t="s">
        <v>59</v>
      </c>
      <c r="C241" s="178" t="s">
        <v>60</v>
      </c>
      <c r="D241" s="139" t="s">
        <v>22</v>
      </c>
      <c r="E241" s="1"/>
      <c r="F241" s="1"/>
      <c r="G241" s="1"/>
      <c r="H241" s="1"/>
      <c r="I241" s="27">
        <f>I243</f>
        <v>60000</v>
      </c>
      <c r="J241" s="27">
        <f t="shared" ref="J241:P241" si="90">J243</f>
        <v>60000</v>
      </c>
      <c r="K241" s="27">
        <f t="shared" si="90"/>
        <v>50000</v>
      </c>
      <c r="L241" s="27">
        <f t="shared" si="90"/>
        <v>50000</v>
      </c>
      <c r="M241" s="27">
        <f t="shared" si="90"/>
        <v>50000</v>
      </c>
      <c r="N241" s="27">
        <f t="shared" si="90"/>
        <v>50000</v>
      </c>
      <c r="O241" s="27">
        <f t="shared" si="90"/>
        <v>50000</v>
      </c>
      <c r="P241" s="27">
        <f t="shared" si="90"/>
        <v>50000</v>
      </c>
      <c r="Q241" s="10"/>
    </row>
    <row r="242" spans="1:17" ht="26.25" customHeight="1">
      <c r="A242" s="234"/>
      <c r="B242" s="178"/>
      <c r="C242" s="178"/>
      <c r="D242" s="139" t="s">
        <v>23</v>
      </c>
      <c r="E242" s="1"/>
      <c r="F242" s="1"/>
      <c r="G242" s="1"/>
      <c r="H242" s="1"/>
      <c r="I242" s="27"/>
      <c r="J242" s="27"/>
      <c r="K242" s="27"/>
      <c r="L242" s="27"/>
      <c r="M242" s="27"/>
      <c r="N242" s="27"/>
      <c r="O242" s="27"/>
      <c r="P242" s="27"/>
      <c r="Q242" s="10"/>
    </row>
    <row r="243" spans="1:17" ht="26.25" customHeight="1">
      <c r="A243" s="214"/>
      <c r="B243" s="178"/>
      <c r="C243" s="178"/>
      <c r="D243" s="139" t="s">
        <v>30</v>
      </c>
      <c r="E243" s="1" t="s">
        <v>34</v>
      </c>
      <c r="F243" s="1" t="s">
        <v>52</v>
      </c>
      <c r="G243" s="1" t="s">
        <v>61</v>
      </c>
      <c r="H243" s="1" t="s">
        <v>37</v>
      </c>
      <c r="I243" s="27">
        <v>60000</v>
      </c>
      <c r="J243" s="27">
        <v>60000</v>
      </c>
      <c r="K243" s="27">
        <v>50000</v>
      </c>
      <c r="L243" s="27">
        <v>50000</v>
      </c>
      <c r="M243" s="27">
        <v>50000</v>
      </c>
      <c r="N243" s="27">
        <v>50000</v>
      </c>
      <c r="O243" s="27">
        <v>50000</v>
      </c>
      <c r="P243" s="27">
        <v>50000</v>
      </c>
      <c r="Q243" s="10"/>
    </row>
    <row r="244" spans="1:17" ht="26.25" customHeight="1">
      <c r="A244" s="205" t="s">
        <v>1069</v>
      </c>
      <c r="B244" s="178" t="s">
        <v>63</v>
      </c>
      <c r="C244" s="178" t="s">
        <v>62</v>
      </c>
      <c r="D244" s="139" t="s">
        <v>22</v>
      </c>
      <c r="E244" s="1"/>
      <c r="F244" s="1"/>
      <c r="G244" s="1"/>
      <c r="H244" s="1"/>
      <c r="I244" s="27">
        <f>I246</f>
        <v>0</v>
      </c>
      <c r="J244" s="27">
        <f t="shared" ref="J244:P244" si="91">J246</f>
        <v>0</v>
      </c>
      <c r="K244" s="27">
        <f t="shared" si="91"/>
        <v>0</v>
      </c>
      <c r="L244" s="27">
        <f t="shared" si="91"/>
        <v>0</v>
      </c>
      <c r="M244" s="27">
        <f t="shared" si="91"/>
        <v>10000</v>
      </c>
      <c r="N244" s="27">
        <f t="shared" si="91"/>
        <v>10000</v>
      </c>
      <c r="O244" s="27">
        <f t="shared" si="91"/>
        <v>10000</v>
      </c>
      <c r="P244" s="27">
        <f t="shared" si="91"/>
        <v>10000</v>
      </c>
      <c r="Q244" s="10"/>
    </row>
    <row r="245" spans="1:17" ht="26.25" customHeight="1">
      <c r="A245" s="234"/>
      <c r="B245" s="178"/>
      <c r="C245" s="178"/>
      <c r="D245" s="139" t="s">
        <v>23</v>
      </c>
      <c r="E245" s="1"/>
      <c r="F245" s="1"/>
      <c r="G245" s="1"/>
      <c r="H245" s="1"/>
      <c r="I245" s="27"/>
      <c r="J245" s="27"/>
      <c r="K245" s="27"/>
      <c r="L245" s="27"/>
      <c r="M245" s="27"/>
      <c r="N245" s="27"/>
      <c r="O245" s="27"/>
      <c r="P245" s="27"/>
      <c r="Q245" s="10"/>
    </row>
    <row r="246" spans="1:17" ht="26.25" customHeight="1">
      <c r="A246" s="214"/>
      <c r="B246" s="180"/>
      <c r="C246" s="180"/>
      <c r="D246" s="143" t="s">
        <v>30</v>
      </c>
      <c r="E246" s="39" t="s">
        <v>34</v>
      </c>
      <c r="F246" s="39" t="s">
        <v>52</v>
      </c>
      <c r="G246" s="39" t="s">
        <v>64</v>
      </c>
      <c r="H246" s="39" t="s">
        <v>37</v>
      </c>
      <c r="I246" s="46">
        <v>0</v>
      </c>
      <c r="J246" s="46">
        <v>0</v>
      </c>
      <c r="K246" s="46">
        <v>0</v>
      </c>
      <c r="L246" s="46">
        <v>0</v>
      </c>
      <c r="M246" s="46">
        <v>10000</v>
      </c>
      <c r="N246" s="46">
        <v>10000</v>
      </c>
      <c r="O246" s="46">
        <v>10000</v>
      </c>
      <c r="P246" s="46">
        <v>10000</v>
      </c>
      <c r="Q246" s="45"/>
    </row>
    <row r="247" spans="1:17" s="32" customFormat="1" ht="45.75" customHeight="1">
      <c r="A247" s="205" t="s">
        <v>1070</v>
      </c>
      <c r="B247" s="178" t="s">
        <v>643</v>
      </c>
      <c r="C247" s="178" t="s">
        <v>639</v>
      </c>
      <c r="D247" s="139" t="s">
        <v>22</v>
      </c>
      <c r="E247" s="36"/>
      <c r="F247" s="36"/>
      <c r="G247" s="36"/>
      <c r="H247" s="36"/>
      <c r="I247" s="27">
        <f>I249</f>
        <v>470000</v>
      </c>
      <c r="J247" s="27">
        <f t="shared" ref="J247:P247" si="92">J249</f>
        <v>470000</v>
      </c>
      <c r="K247" s="37">
        <f t="shared" si="92"/>
        <v>0</v>
      </c>
      <c r="L247" s="37">
        <f t="shared" si="92"/>
        <v>0</v>
      </c>
      <c r="M247" s="37">
        <f t="shared" si="92"/>
        <v>0</v>
      </c>
      <c r="N247" s="37">
        <f t="shared" si="92"/>
        <v>0</v>
      </c>
      <c r="O247" s="37">
        <f t="shared" si="92"/>
        <v>0</v>
      </c>
      <c r="P247" s="37">
        <f t="shared" si="92"/>
        <v>0</v>
      </c>
      <c r="Q247" s="30"/>
    </row>
    <row r="248" spans="1:17" s="32" customFormat="1" ht="45.75" customHeight="1">
      <c r="A248" s="234"/>
      <c r="B248" s="178"/>
      <c r="C248" s="178"/>
      <c r="D248" s="139" t="s">
        <v>23</v>
      </c>
      <c r="E248" s="36"/>
      <c r="F248" s="36"/>
      <c r="G248" s="36"/>
      <c r="H248" s="36"/>
      <c r="I248" s="37"/>
      <c r="J248" s="37"/>
      <c r="K248" s="37"/>
      <c r="L248" s="37"/>
      <c r="M248" s="37"/>
      <c r="N248" s="37"/>
      <c r="O248" s="37"/>
      <c r="P248" s="37"/>
      <c r="Q248" s="30"/>
    </row>
    <row r="249" spans="1:17" s="32" customFormat="1" ht="45.75" customHeight="1">
      <c r="A249" s="214"/>
      <c r="B249" s="178"/>
      <c r="C249" s="178"/>
      <c r="D249" s="139" t="s">
        <v>30</v>
      </c>
      <c r="E249" s="137" t="s">
        <v>34</v>
      </c>
      <c r="F249" s="137" t="s">
        <v>52</v>
      </c>
      <c r="G249" s="137" t="s">
        <v>53</v>
      </c>
      <c r="H249" s="137" t="s">
        <v>41</v>
      </c>
      <c r="I249" s="27">
        <v>470000</v>
      </c>
      <c r="J249" s="27">
        <v>470000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30"/>
    </row>
    <row r="250" spans="1:17" ht="26.25" customHeight="1">
      <c r="A250" s="205" t="s">
        <v>1071</v>
      </c>
      <c r="B250" s="178" t="s">
        <v>643</v>
      </c>
      <c r="C250" s="178" t="s">
        <v>57</v>
      </c>
      <c r="D250" s="139" t="s">
        <v>22</v>
      </c>
      <c r="E250" s="1"/>
      <c r="F250" s="1"/>
      <c r="G250" s="1"/>
      <c r="H250" s="1"/>
      <c r="I250" s="27">
        <f t="shared" ref="I250:O250" si="93">I252</f>
        <v>150000</v>
      </c>
      <c r="J250" s="27">
        <f t="shared" si="93"/>
        <v>150000</v>
      </c>
      <c r="K250" s="27">
        <f t="shared" si="93"/>
        <v>0</v>
      </c>
      <c r="L250" s="27">
        <f t="shared" si="93"/>
        <v>0</v>
      </c>
      <c r="M250" s="27">
        <f t="shared" si="93"/>
        <v>0</v>
      </c>
      <c r="N250" s="27">
        <f t="shared" si="93"/>
        <v>0</v>
      </c>
      <c r="O250" s="27">
        <f t="shared" si="93"/>
        <v>0</v>
      </c>
      <c r="P250" s="27">
        <f>P252</f>
        <v>0</v>
      </c>
      <c r="Q250" s="10"/>
    </row>
    <row r="251" spans="1:17" ht="26.25" customHeight="1">
      <c r="A251" s="234"/>
      <c r="B251" s="178"/>
      <c r="C251" s="178"/>
      <c r="D251" s="139" t="s">
        <v>23</v>
      </c>
      <c r="E251" s="1"/>
      <c r="F251" s="1"/>
      <c r="G251" s="1"/>
      <c r="H251" s="1"/>
      <c r="I251" s="27"/>
      <c r="J251" s="27"/>
      <c r="K251" s="27"/>
      <c r="L251" s="27"/>
      <c r="M251" s="27"/>
      <c r="N251" s="27"/>
      <c r="O251" s="27"/>
      <c r="P251" s="27"/>
      <c r="Q251" s="10"/>
    </row>
    <row r="252" spans="1:17" ht="26.25" customHeight="1" thickBot="1">
      <c r="A252" s="214"/>
      <c r="B252" s="178"/>
      <c r="C252" s="178"/>
      <c r="D252" s="139" t="s">
        <v>30</v>
      </c>
      <c r="E252" s="1" t="s">
        <v>34</v>
      </c>
      <c r="F252" s="1" t="s">
        <v>52</v>
      </c>
      <c r="G252" s="1" t="s">
        <v>642</v>
      </c>
      <c r="H252" s="1" t="s">
        <v>41</v>
      </c>
      <c r="I252" s="27">
        <v>150000</v>
      </c>
      <c r="J252" s="27">
        <v>150000</v>
      </c>
      <c r="K252" s="27">
        <v>0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10"/>
    </row>
    <row r="253" spans="1:17" ht="26.25" customHeight="1">
      <c r="A253" s="206" t="s">
        <v>65</v>
      </c>
      <c r="B253" s="209" t="s">
        <v>67</v>
      </c>
      <c r="C253" s="209" t="s">
        <v>620</v>
      </c>
      <c r="D253" s="146" t="s">
        <v>22</v>
      </c>
      <c r="E253" s="69"/>
      <c r="F253" s="69"/>
      <c r="G253" s="69"/>
      <c r="H253" s="69"/>
      <c r="I253" s="70">
        <f>I256+I255</f>
        <v>25789556.620000001</v>
      </c>
      <c r="J253" s="70">
        <f t="shared" ref="J253:P253" si="94">J256+J255</f>
        <v>25412706.139999997</v>
      </c>
      <c r="K253" s="70">
        <f t="shared" si="94"/>
        <v>15950893.490000002</v>
      </c>
      <c r="L253" s="70">
        <f t="shared" si="94"/>
        <v>12831893.49</v>
      </c>
      <c r="M253" s="70">
        <f t="shared" si="94"/>
        <v>35392835.840000004</v>
      </c>
      <c r="N253" s="70">
        <f t="shared" si="94"/>
        <v>35277640.140000001</v>
      </c>
      <c r="O253" s="70">
        <f t="shared" si="94"/>
        <v>22479559.219999999</v>
      </c>
      <c r="P253" s="70">
        <f t="shared" si="94"/>
        <v>22492382.699999999</v>
      </c>
      <c r="Q253" s="71"/>
    </row>
    <row r="254" spans="1:17" ht="26.25" customHeight="1">
      <c r="A254" s="207"/>
      <c r="B254" s="210"/>
      <c r="C254" s="210"/>
      <c r="D254" s="147" t="s">
        <v>23</v>
      </c>
      <c r="E254" s="72"/>
      <c r="F254" s="72"/>
      <c r="G254" s="72"/>
      <c r="H254" s="72"/>
      <c r="I254" s="73"/>
      <c r="J254" s="73"/>
      <c r="K254" s="73"/>
      <c r="L254" s="73"/>
      <c r="M254" s="73"/>
      <c r="N254" s="73"/>
      <c r="O254" s="73"/>
      <c r="P254" s="73"/>
      <c r="Q254" s="74"/>
    </row>
    <row r="255" spans="1:17" ht="26.25" customHeight="1">
      <c r="A255" s="261"/>
      <c r="B255" s="233"/>
      <c r="C255" s="233"/>
      <c r="D255" s="116" t="s">
        <v>978</v>
      </c>
      <c r="E255" s="72" t="s">
        <v>484</v>
      </c>
      <c r="F255" s="85"/>
      <c r="G255" s="85"/>
      <c r="H255" s="85"/>
      <c r="I255" s="86">
        <f t="shared" ref="I255:P255" si="95">I302+I347</f>
        <v>0</v>
      </c>
      <c r="J255" s="86">
        <f t="shared" si="95"/>
        <v>0</v>
      </c>
      <c r="K255" s="86">
        <f t="shared" si="95"/>
        <v>2656862.98</v>
      </c>
      <c r="L255" s="86">
        <f t="shared" si="95"/>
        <v>2656862.98</v>
      </c>
      <c r="M255" s="86">
        <f t="shared" si="95"/>
        <v>5216558.6099999994</v>
      </c>
      <c r="N255" s="86">
        <f t="shared" si="95"/>
        <v>5215326.6199999992</v>
      </c>
      <c r="O255" s="86">
        <f t="shared" si="95"/>
        <v>3954980.89</v>
      </c>
      <c r="P255" s="86">
        <f t="shared" si="95"/>
        <v>3967804.37</v>
      </c>
      <c r="Q255" s="87"/>
    </row>
    <row r="256" spans="1:17" ht="26.25" customHeight="1" thickBot="1">
      <c r="A256" s="208"/>
      <c r="B256" s="211"/>
      <c r="C256" s="211"/>
      <c r="D256" s="123" t="s">
        <v>979</v>
      </c>
      <c r="E256" s="75" t="s">
        <v>419</v>
      </c>
      <c r="F256" s="75"/>
      <c r="G256" s="75"/>
      <c r="H256" s="75"/>
      <c r="I256" s="76">
        <f t="shared" ref="I256:P256" si="96">I259+I303+I332+I348+I355</f>
        <v>25789556.620000001</v>
      </c>
      <c r="J256" s="76">
        <f t="shared" si="96"/>
        <v>25412706.139999997</v>
      </c>
      <c r="K256" s="76">
        <f t="shared" si="96"/>
        <v>13294030.510000002</v>
      </c>
      <c r="L256" s="76">
        <f t="shared" si="96"/>
        <v>10175030.51</v>
      </c>
      <c r="M256" s="76">
        <f t="shared" si="96"/>
        <v>30176277.230000004</v>
      </c>
      <c r="N256" s="76">
        <f t="shared" si="96"/>
        <v>30062313.520000003</v>
      </c>
      <c r="O256" s="76">
        <f t="shared" si="96"/>
        <v>18524578.329999998</v>
      </c>
      <c r="P256" s="76">
        <f t="shared" si="96"/>
        <v>18524578.329999998</v>
      </c>
      <c r="Q256" s="78"/>
    </row>
    <row r="257" spans="1:17" ht="26.25" customHeight="1">
      <c r="A257" s="174" t="s">
        <v>462</v>
      </c>
      <c r="B257" s="171" t="s">
        <v>24</v>
      </c>
      <c r="C257" s="171" t="s">
        <v>621</v>
      </c>
      <c r="D257" s="144" t="s">
        <v>22</v>
      </c>
      <c r="E257" s="79"/>
      <c r="F257" s="79"/>
      <c r="G257" s="79"/>
      <c r="H257" s="79"/>
      <c r="I257" s="80">
        <f t="shared" ref="I257:J257" si="97">I259</f>
        <v>16561417</v>
      </c>
      <c r="J257" s="80">
        <f t="shared" si="97"/>
        <v>16193983.029999997</v>
      </c>
      <c r="K257" s="80">
        <f t="shared" ref="K257:P257" si="98">K259</f>
        <v>11128680.370000001</v>
      </c>
      <c r="L257" s="80">
        <f t="shared" si="98"/>
        <v>8009680.3699999992</v>
      </c>
      <c r="M257" s="80">
        <f t="shared" si="98"/>
        <v>25066488.000000004</v>
      </c>
      <c r="N257" s="80">
        <f t="shared" si="98"/>
        <v>24973417.580000002</v>
      </c>
      <c r="O257" s="80">
        <f t="shared" si="98"/>
        <v>14087920</v>
      </c>
      <c r="P257" s="80">
        <f t="shared" si="98"/>
        <v>14087920</v>
      </c>
      <c r="Q257" s="81"/>
    </row>
    <row r="258" spans="1:17" ht="26.25" customHeight="1">
      <c r="A258" s="175"/>
      <c r="B258" s="176"/>
      <c r="C258" s="176"/>
      <c r="D258" s="141" t="s">
        <v>23</v>
      </c>
      <c r="E258" s="82"/>
      <c r="F258" s="82"/>
      <c r="G258" s="82"/>
      <c r="H258" s="82"/>
      <c r="I258" s="83"/>
      <c r="J258" s="83"/>
      <c r="K258" s="83"/>
      <c r="L258" s="83"/>
      <c r="M258" s="83"/>
      <c r="N258" s="83"/>
      <c r="O258" s="83"/>
      <c r="P258" s="83"/>
      <c r="Q258" s="84"/>
    </row>
    <row r="259" spans="1:17" ht="26.25" customHeight="1">
      <c r="A259" s="175"/>
      <c r="B259" s="176"/>
      <c r="C259" s="176"/>
      <c r="D259" s="117" t="s">
        <v>979</v>
      </c>
      <c r="E259" s="82" t="s">
        <v>419</v>
      </c>
      <c r="F259" s="82"/>
      <c r="G259" s="82"/>
      <c r="H259" s="82"/>
      <c r="I259" s="83">
        <f t="shared" ref="I259:P259" si="99">I262+I265+I268+I299+I293+I271+I274+I277+I290+I296+I283+I284+I287+I280</f>
        <v>16561417</v>
      </c>
      <c r="J259" s="83">
        <f t="shared" si="99"/>
        <v>16193983.029999997</v>
      </c>
      <c r="K259" s="83">
        <f t="shared" si="99"/>
        <v>11128680.370000001</v>
      </c>
      <c r="L259" s="83">
        <f t="shared" si="99"/>
        <v>8009680.3699999992</v>
      </c>
      <c r="M259" s="83">
        <f t="shared" si="99"/>
        <v>25066488.000000004</v>
      </c>
      <c r="N259" s="83">
        <f t="shared" si="99"/>
        <v>24973417.580000002</v>
      </c>
      <c r="O259" s="83">
        <f t="shared" si="99"/>
        <v>14087920</v>
      </c>
      <c r="P259" s="83">
        <f t="shared" si="99"/>
        <v>14087920</v>
      </c>
      <c r="Q259" s="84"/>
    </row>
    <row r="260" spans="1:17" ht="26.25" customHeight="1">
      <c r="A260" s="175" t="s">
        <v>463</v>
      </c>
      <c r="B260" s="176" t="s">
        <v>42</v>
      </c>
      <c r="C260" s="176" t="s">
        <v>422</v>
      </c>
      <c r="D260" s="141" t="s">
        <v>22</v>
      </c>
      <c r="E260" s="82"/>
      <c r="F260" s="82"/>
      <c r="G260" s="82"/>
      <c r="H260" s="82"/>
      <c r="I260" s="83">
        <f t="shared" ref="I260:J260" si="100">I262</f>
        <v>179060</v>
      </c>
      <c r="J260" s="83">
        <f t="shared" si="100"/>
        <v>179060</v>
      </c>
      <c r="K260" s="68">
        <f>K262</f>
        <v>146700</v>
      </c>
      <c r="L260" s="68">
        <f t="shared" ref="L260:P260" si="101">L262</f>
        <v>146700</v>
      </c>
      <c r="M260" s="68">
        <f t="shared" si="101"/>
        <v>206700</v>
      </c>
      <c r="N260" s="68">
        <f t="shared" si="101"/>
        <v>206700</v>
      </c>
      <c r="O260" s="68">
        <f t="shared" si="101"/>
        <v>206700</v>
      </c>
      <c r="P260" s="68">
        <f t="shared" si="101"/>
        <v>206700</v>
      </c>
      <c r="Q260" s="89"/>
    </row>
    <row r="261" spans="1:17" ht="26.25" customHeight="1">
      <c r="A261" s="175"/>
      <c r="B261" s="176"/>
      <c r="C261" s="176"/>
      <c r="D261" s="141" t="s">
        <v>23</v>
      </c>
      <c r="E261" s="82"/>
      <c r="F261" s="82"/>
      <c r="G261" s="82"/>
      <c r="H261" s="82"/>
      <c r="I261" s="83"/>
      <c r="J261" s="83"/>
      <c r="K261" s="68"/>
      <c r="L261" s="68"/>
      <c r="M261" s="68"/>
      <c r="N261" s="68"/>
      <c r="O261" s="68"/>
      <c r="P261" s="68"/>
      <c r="Q261" s="89"/>
    </row>
    <row r="262" spans="1:17" ht="26.25" customHeight="1">
      <c r="A262" s="175"/>
      <c r="B262" s="176"/>
      <c r="C262" s="176"/>
      <c r="D262" s="117" t="s">
        <v>979</v>
      </c>
      <c r="E262" s="96" t="s">
        <v>419</v>
      </c>
      <c r="F262" s="96" t="s">
        <v>420</v>
      </c>
      <c r="G262" s="96" t="s">
        <v>421</v>
      </c>
      <c r="H262" s="96" t="s">
        <v>37</v>
      </c>
      <c r="I262" s="83">
        <v>179060</v>
      </c>
      <c r="J262" s="83">
        <v>179060</v>
      </c>
      <c r="K262" s="118">
        <v>146700</v>
      </c>
      <c r="L262" s="118">
        <v>146700</v>
      </c>
      <c r="M262" s="118">
        <v>206700</v>
      </c>
      <c r="N262" s="118">
        <v>206700</v>
      </c>
      <c r="O262" s="118">
        <v>206700</v>
      </c>
      <c r="P262" s="118">
        <v>206700</v>
      </c>
      <c r="Q262" s="89"/>
    </row>
    <row r="263" spans="1:17" ht="26.25" customHeight="1">
      <c r="A263" s="175" t="s">
        <v>464</v>
      </c>
      <c r="B263" s="176" t="s">
        <v>43</v>
      </c>
      <c r="C263" s="176" t="s">
        <v>444</v>
      </c>
      <c r="D263" s="141" t="s">
        <v>22</v>
      </c>
      <c r="E263" s="82"/>
      <c r="F263" s="82"/>
      <c r="G263" s="82"/>
      <c r="H263" s="82"/>
      <c r="I263" s="83">
        <f t="shared" ref="I263:J263" si="102">I265</f>
        <v>12068851.289999999</v>
      </c>
      <c r="J263" s="83">
        <f t="shared" si="102"/>
        <v>12068851.289999999</v>
      </c>
      <c r="K263" s="68">
        <f>K265</f>
        <v>6973332.2599999998</v>
      </c>
      <c r="L263" s="68">
        <f t="shared" ref="L263:P263" si="103">L265</f>
        <v>6973332.2599999998</v>
      </c>
      <c r="M263" s="68">
        <f t="shared" si="103"/>
        <v>14410579.060000001</v>
      </c>
      <c r="N263" s="68">
        <f t="shared" si="103"/>
        <v>14410579.060000001</v>
      </c>
      <c r="O263" s="68">
        <f t="shared" si="103"/>
        <v>12533720</v>
      </c>
      <c r="P263" s="68">
        <f t="shared" si="103"/>
        <v>12533720</v>
      </c>
      <c r="Q263" s="89"/>
    </row>
    <row r="264" spans="1:17" ht="26.25" customHeight="1">
      <c r="A264" s="175"/>
      <c r="B264" s="176"/>
      <c r="C264" s="176"/>
      <c r="D264" s="141" t="s">
        <v>23</v>
      </c>
      <c r="E264" s="82"/>
      <c r="F264" s="82"/>
      <c r="G264" s="82"/>
      <c r="H264" s="82"/>
      <c r="I264" s="83"/>
      <c r="J264" s="83"/>
      <c r="K264" s="68"/>
      <c r="L264" s="68"/>
      <c r="M264" s="68"/>
      <c r="N264" s="68"/>
      <c r="O264" s="68"/>
      <c r="P264" s="68"/>
      <c r="Q264" s="89"/>
    </row>
    <row r="265" spans="1:17" ht="26.25" customHeight="1">
      <c r="A265" s="175"/>
      <c r="B265" s="176"/>
      <c r="C265" s="176"/>
      <c r="D265" s="117" t="s">
        <v>979</v>
      </c>
      <c r="E265" s="96" t="s">
        <v>419</v>
      </c>
      <c r="F265" s="96" t="s">
        <v>420</v>
      </c>
      <c r="G265" s="101" t="s">
        <v>423</v>
      </c>
      <c r="H265" s="96">
        <v>611</v>
      </c>
      <c r="I265" s="97">
        <v>12068851.289999999</v>
      </c>
      <c r="J265" s="97">
        <v>12068851.289999999</v>
      </c>
      <c r="K265" s="119">
        <v>6973332.2599999998</v>
      </c>
      <c r="L265" s="119">
        <v>6973332.2599999998</v>
      </c>
      <c r="M265" s="119">
        <v>14410579.060000001</v>
      </c>
      <c r="N265" s="119">
        <v>14410579.060000001</v>
      </c>
      <c r="O265" s="119">
        <v>12533720</v>
      </c>
      <c r="P265" s="119">
        <v>12533720</v>
      </c>
      <c r="Q265" s="89"/>
    </row>
    <row r="266" spans="1:17" ht="26.25" customHeight="1">
      <c r="A266" s="175" t="s">
        <v>465</v>
      </c>
      <c r="B266" s="176" t="s">
        <v>55</v>
      </c>
      <c r="C266" s="176" t="s">
        <v>445</v>
      </c>
      <c r="D266" s="141" t="s">
        <v>22</v>
      </c>
      <c r="E266" s="82"/>
      <c r="F266" s="82"/>
      <c r="G266" s="82"/>
      <c r="H266" s="82"/>
      <c r="I266" s="83">
        <f t="shared" ref="I266:J266" si="104">I268</f>
        <v>48000</v>
      </c>
      <c r="J266" s="83">
        <f t="shared" si="104"/>
        <v>48000</v>
      </c>
      <c r="K266" s="68">
        <f>K268</f>
        <v>0</v>
      </c>
      <c r="L266" s="68">
        <f t="shared" ref="L266:P266" si="105">L268</f>
        <v>0</v>
      </c>
      <c r="M266" s="68">
        <f t="shared" si="105"/>
        <v>0</v>
      </c>
      <c r="N266" s="68">
        <f t="shared" si="105"/>
        <v>0</v>
      </c>
      <c r="O266" s="68">
        <f t="shared" si="105"/>
        <v>50000</v>
      </c>
      <c r="P266" s="68">
        <f t="shared" si="105"/>
        <v>50000</v>
      </c>
      <c r="Q266" s="89"/>
    </row>
    <row r="267" spans="1:17" ht="26.25" customHeight="1">
      <c r="A267" s="175"/>
      <c r="B267" s="176"/>
      <c r="C267" s="176"/>
      <c r="D267" s="141" t="s">
        <v>23</v>
      </c>
      <c r="E267" s="82"/>
      <c r="F267" s="82"/>
      <c r="G267" s="82"/>
      <c r="H267" s="82"/>
      <c r="I267" s="83"/>
      <c r="J267" s="83"/>
      <c r="K267" s="68"/>
      <c r="L267" s="68"/>
      <c r="M267" s="68"/>
      <c r="N267" s="68"/>
      <c r="O267" s="68"/>
      <c r="P267" s="68"/>
      <c r="Q267" s="89"/>
    </row>
    <row r="268" spans="1:17" ht="26.25" customHeight="1">
      <c r="A268" s="175"/>
      <c r="B268" s="176"/>
      <c r="C268" s="176"/>
      <c r="D268" s="117" t="s">
        <v>979</v>
      </c>
      <c r="E268" s="96" t="s">
        <v>419</v>
      </c>
      <c r="F268" s="96">
        <v>1102</v>
      </c>
      <c r="G268" s="101" t="s">
        <v>424</v>
      </c>
      <c r="H268" s="96">
        <v>633</v>
      </c>
      <c r="I268" s="98">
        <v>48000</v>
      </c>
      <c r="J268" s="98">
        <v>48000</v>
      </c>
      <c r="K268" s="118">
        <v>0</v>
      </c>
      <c r="L268" s="118">
        <v>0</v>
      </c>
      <c r="M268" s="118">
        <v>0</v>
      </c>
      <c r="N268" s="118">
        <v>0</v>
      </c>
      <c r="O268" s="118">
        <v>50000</v>
      </c>
      <c r="P268" s="118">
        <v>50000</v>
      </c>
      <c r="Q268" s="89"/>
    </row>
    <row r="269" spans="1:17" ht="26.25" customHeight="1">
      <c r="A269" s="175" t="s">
        <v>466</v>
      </c>
      <c r="B269" s="176" t="s">
        <v>56</v>
      </c>
      <c r="C269" s="176" t="s">
        <v>448</v>
      </c>
      <c r="D269" s="141" t="s">
        <v>22</v>
      </c>
      <c r="E269" s="82"/>
      <c r="F269" s="82"/>
      <c r="G269" s="82"/>
      <c r="H269" s="82"/>
      <c r="I269" s="83">
        <f t="shared" ref="I269:J269" si="106">I271</f>
        <v>891700</v>
      </c>
      <c r="J269" s="83">
        <f t="shared" si="106"/>
        <v>891700</v>
      </c>
      <c r="K269" s="68">
        <f t="shared" ref="K269:P269" si="107">K271</f>
        <v>508996.81</v>
      </c>
      <c r="L269" s="68">
        <f t="shared" si="107"/>
        <v>508996.81</v>
      </c>
      <c r="M269" s="68">
        <f t="shared" si="107"/>
        <v>891700</v>
      </c>
      <c r="N269" s="68">
        <f t="shared" si="107"/>
        <v>891700</v>
      </c>
      <c r="O269" s="68">
        <f t="shared" si="107"/>
        <v>891700</v>
      </c>
      <c r="P269" s="68">
        <f t="shared" si="107"/>
        <v>891700</v>
      </c>
      <c r="Q269" s="89"/>
    </row>
    <row r="270" spans="1:17" ht="26.25" customHeight="1">
      <c r="A270" s="175"/>
      <c r="B270" s="176"/>
      <c r="C270" s="176"/>
      <c r="D270" s="141" t="s">
        <v>23</v>
      </c>
      <c r="E270" s="82"/>
      <c r="F270" s="82"/>
      <c r="G270" s="82"/>
      <c r="H270" s="82"/>
      <c r="I270" s="83"/>
      <c r="J270" s="83"/>
      <c r="K270" s="68"/>
      <c r="L270" s="68"/>
      <c r="M270" s="68"/>
      <c r="N270" s="68"/>
      <c r="O270" s="68"/>
      <c r="P270" s="68"/>
      <c r="Q270" s="89"/>
    </row>
    <row r="271" spans="1:17" ht="26.25" customHeight="1">
      <c r="A271" s="175"/>
      <c r="B271" s="176"/>
      <c r="C271" s="176"/>
      <c r="D271" s="117" t="s">
        <v>979</v>
      </c>
      <c r="E271" s="96" t="s">
        <v>419</v>
      </c>
      <c r="F271" s="96">
        <v>1102</v>
      </c>
      <c r="G271" s="101" t="s">
        <v>427</v>
      </c>
      <c r="H271" s="96">
        <v>611</v>
      </c>
      <c r="I271" s="97">
        <v>891700</v>
      </c>
      <c r="J271" s="97">
        <v>891700</v>
      </c>
      <c r="K271" s="119">
        <v>508996.81</v>
      </c>
      <c r="L271" s="119">
        <v>508996.81</v>
      </c>
      <c r="M271" s="119">
        <v>891700</v>
      </c>
      <c r="N271" s="119">
        <v>891700</v>
      </c>
      <c r="O271" s="119">
        <v>891700</v>
      </c>
      <c r="P271" s="119">
        <v>891700</v>
      </c>
      <c r="Q271" s="89"/>
    </row>
    <row r="272" spans="1:17" ht="26.25" customHeight="1">
      <c r="A272" s="175" t="s">
        <v>467</v>
      </c>
      <c r="B272" s="176" t="s">
        <v>58</v>
      </c>
      <c r="C272" s="176" t="s">
        <v>449</v>
      </c>
      <c r="D272" s="141" t="s">
        <v>22</v>
      </c>
      <c r="E272" s="82"/>
      <c r="F272" s="82"/>
      <c r="G272" s="82"/>
      <c r="H272" s="82"/>
      <c r="I272" s="83">
        <f t="shared" ref="I272:J272" si="108">I274</f>
        <v>171500</v>
      </c>
      <c r="J272" s="83">
        <f t="shared" si="108"/>
        <v>144000</v>
      </c>
      <c r="K272" s="68">
        <f t="shared" ref="K272:P272" si="109">K274</f>
        <v>175000</v>
      </c>
      <c r="L272" s="68">
        <f t="shared" si="109"/>
        <v>156000</v>
      </c>
      <c r="M272" s="68">
        <f t="shared" si="109"/>
        <v>175000</v>
      </c>
      <c r="N272" s="68">
        <f t="shared" si="109"/>
        <v>175000</v>
      </c>
      <c r="O272" s="68">
        <f t="shared" si="109"/>
        <v>171500</v>
      </c>
      <c r="P272" s="68">
        <f t="shared" si="109"/>
        <v>171500</v>
      </c>
      <c r="Q272" s="89"/>
    </row>
    <row r="273" spans="1:17" ht="26.25" customHeight="1">
      <c r="A273" s="175"/>
      <c r="B273" s="176"/>
      <c r="C273" s="176"/>
      <c r="D273" s="141" t="s">
        <v>23</v>
      </c>
      <c r="E273" s="82"/>
      <c r="F273" s="82"/>
      <c r="G273" s="82"/>
      <c r="H273" s="82"/>
      <c r="I273" s="83"/>
      <c r="J273" s="83"/>
      <c r="K273" s="68"/>
      <c r="L273" s="68"/>
      <c r="M273" s="68"/>
      <c r="N273" s="68"/>
      <c r="O273" s="68"/>
      <c r="P273" s="68"/>
      <c r="Q273" s="89"/>
    </row>
    <row r="274" spans="1:17" ht="26.25" customHeight="1">
      <c r="A274" s="175"/>
      <c r="B274" s="176"/>
      <c r="C274" s="176"/>
      <c r="D274" s="117" t="s">
        <v>979</v>
      </c>
      <c r="E274" s="96" t="s">
        <v>419</v>
      </c>
      <c r="F274" s="96" t="s">
        <v>420</v>
      </c>
      <c r="G274" s="96" t="s">
        <v>428</v>
      </c>
      <c r="H274" s="96" t="s">
        <v>429</v>
      </c>
      <c r="I274" s="98">
        <v>171500</v>
      </c>
      <c r="J274" s="98">
        <v>144000</v>
      </c>
      <c r="K274" s="119">
        <v>175000</v>
      </c>
      <c r="L274" s="119">
        <v>156000</v>
      </c>
      <c r="M274" s="118">
        <v>175000</v>
      </c>
      <c r="N274" s="118">
        <v>175000</v>
      </c>
      <c r="O274" s="118">
        <v>171500</v>
      </c>
      <c r="P274" s="118">
        <v>171500</v>
      </c>
      <c r="Q274" s="89"/>
    </row>
    <row r="275" spans="1:17" ht="26.25" customHeight="1">
      <c r="A275" s="175" t="s">
        <v>468</v>
      </c>
      <c r="B275" s="176" t="s">
        <v>190</v>
      </c>
      <c r="C275" s="176" t="s">
        <v>450</v>
      </c>
      <c r="D275" s="141" t="s">
        <v>22</v>
      </c>
      <c r="E275" s="82"/>
      <c r="F275" s="82"/>
      <c r="G275" s="82"/>
      <c r="H275" s="82"/>
      <c r="I275" s="83">
        <f t="shared" ref="I275:J275" si="110">I277</f>
        <v>1570000</v>
      </c>
      <c r="J275" s="83">
        <f t="shared" si="110"/>
        <v>1540680.28</v>
      </c>
      <c r="K275" s="68">
        <f t="shared" ref="K275:P275" si="111">K277</f>
        <v>3100000</v>
      </c>
      <c r="L275" s="68">
        <f t="shared" si="111"/>
        <v>0</v>
      </c>
      <c r="M275" s="68">
        <f t="shared" si="111"/>
        <v>3250000</v>
      </c>
      <c r="N275" s="68">
        <f t="shared" si="111"/>
        <v>3250000</v>
      </c>
      <c r="O275" s="68">
        <f t="shared" si="111"/>
        <v>0</v>
      </c>
      <c r="P275" s="68">
        <f t="shared" si="111"/>
        <v>0</v>
      </c>
      <c r="Q275" s="89"/>
    </row>
    <row r="276" spans="1:17" ht="26.25" customHeight="1">
      <c r="A276" s="175"/>
      <c r="B276" s="176"/>
      <c r="C276" s="176"/>
      <c r="D276" s="141" t="s">
        <v>23</v>
      </c>
      <c r="E276" s="82"/>
      <c r="F276" s="82"/>
      <c r="G276" s="82"/>
      <c r="H276" s="82"/>
      <c r="I276" s="83"/>
      <c r="J276" s="83"/>
      <c r="K276" s="68"/>
      <c r="L276" s="68"/>
      <c r="M276" s="68"/>
      <c r="N276" s="68"/>
      <c r="O276" s="68"/>
      <c r="P276" s="68"/>
      <c r="Q276" s="89"/>
    </row>
    <row r="277" spans="1:17" ht="26.25" customHeight="1">
      <c r="A277" s="175"/>
      <c r="B277" s="176"/>
      <c r="C277" s="176"/>
      <c r="D277" s="117" t="s">
        <v>979</v>
      </c>
      <c r="E277" s="96" t="s">
        <v>419</v>
      </c>
      <c r="F277" s="96" t="s">
        <v>420</v>
      </c>
      <c r="G277" s="96" t="s">
        <v>428</v>
      </c>
      <c r="H277" s="96" t="s">
        <v>429</v>
      </c>
      <c r="I277" s="98">
        <v>1570000</v>
      </c>
      <c r="J277" s="98">
        <v>1540680.28</v>
      </c>
      <c r="K277" s="118">
        <v>3100000</v>
      </c>
      <c r="L277" s="118">
        <v>0</v>
      </c>
      <c r="M277" s="118">
        <v>3250000</v>
      </c>
      <c r="N277" s="118">
        <v>3250000</v>
      </c>
      <c r="O277" s="118">
        <v>0</v>
      </c>
      <c r="P277" s="118">
        <v>0</v>
      </c>
      <c r="Q277" s="89"/>
    </row>
    <row r="278" spans="1:17" ht="26.25" customHeight="1">
      <c r="A278" s="175" t="s">
        <v>469</v>
      </c>
      <c r="B278" s="176" t="s">
        <v>191</v>
      </c>
      <c r="C278" s="223" t="s">
        <v>954</v>
      </c>
      <c r="D278" s="141" t="s">
        <v>22</v>
      </c>
      <c r="E278" s="96"/>
      <c r="F278" s="96"/>
      <c r="G278" s="96"/>
      <c r="H278" s="96"/>
      <c r="I278" s="98">
        <f>I280</f>
        <v>0</v>
      </c>
      <c r="J278" s="98">
        <f t="shared" ref="J278:P278" si="112">J280</f>
        <v>0</v>
      </c>
      <c r="K278" s="98">
        <f t="shared" si="112"/>
        <v>0</v>
      </c>
      <c r="L278" s="98">
        <f t="shared" si="112"/>
        <v>0</v>
      </c>
      <c r="M278" s="98">
        <f t="shared" si="112"/>
        <v>255960</v>
      </c>
      <c r="N278" s="98">
        <f t="shared" si="112"/>
        <v>184148.52</v>
      </c>
      <c r="O278" s="98">
        <f t="shared" si="112"/>
        <v>0</v>
      </c>
      <c r="P278" s="98">
        <f t="shared" si="112"/>
        <v>0</v>
      </c>
      <c r="Q278" s="89"/>
    </row>
    <row r="279" spans="1:17" ht="26.25" customHeight="1">
      <c r="A279" s="175"/>
      <c r="B279" s="176"/>
      <c r="C279" s="224"/>
      <c r="D279" s="141" t="s">
        <v>23</v>
      </c>
      <c r="E279" s="96"/>
      <c r="F279" s="96"/>
      <c r="G279" s="96"/>
      <c r="H279" s="96"/>
      <c r="I279" s="98"/>
      <c r="J279" s="98"/>
      <c r="K279" s="118"/>
      <c r="L279" s="118"/>
      <c r="M279" s="118"/>
      <c r="N279" s="118"/>
      <c r="O279" s="118"/>
      <c r="P279" s="118"/>
      <c r="Q279" s="89"/>
    </row>
    <row r="280" spans="1:17" ht="26.25" customHeight="1">
      <c r="A280" s="175"/>
      <c r="B280" s="176"/>
      <c r="C280" s="225"/>
      <c r="D280" s="117" t="s">
        <v>979</v>
      </c>
      <c r="E280" s="96" t="s">
        <v>419</v>
      </c>
      <c r="F280" s="96" t="s">
        <v>420</v>
      </c>
      <c r="G280" s="101" t="s">
        <v>991</v>
      </c>
      <c r="H280" s="96">
        <v>611</v>
      </c>
      <c r="I280" s="98">
        <v>0</v>
      </c>
      <c r="J280" s="98">
        <v>0</v>
      </c>
      <c r="K280" s="98">
        <v>0</v>
      </c>
      <c r="L280" s="98">
        <v>0</v>
      </c>
      <c r="M280" s="98">
        <v>255960</v>
      </c>
      <c r="N280" s="98">
        <v>184148.52</v>
      </c>
      <c r="O280" s="98"/>
      <c r="P280" s="98"/>
      <c r="Q280" s="89"/>
    </row>
    <row r="281" spans="1:17" ht="26.25" customHeight="1">
      <c r="A281" s="172" t="s">
        <v>470</v>
      </c>
      <c r="B281" s="176" t="s">
        <v>192</v>
      </c>
      <c r="C281" s="176" t="s">
        <v>453</v>
      </c>
      <c r="D281" s="141" t="s">
        <v>22</v>
      </c>
      <c r="E281" s="82"/>
      <c r="F281" s="82"/>
      <c r="G281" s="82"/>
      <c r="H281" s="82"/>
      <c r="I281" s="83">
        <f>I283+I284</f>
        <v>234300</v>
      </c>
      <c r="J281" s="83">
        <f t="shared" ref="J281" si="113">J283+J284</f>
        <v>234300</v>
      </c>
      <c r="K281" s="68">
        <f>K283+K284</f>
        <v>182123.8</v>
      </c>
      <c r="L281" s="68">
        <f t="shared" ref="L281:P281" si="114">L283+L284</f>
        <v>182123.8</v>
      </c>
      <c r="M281" s="68">
        <f t="shared" si="114"/>
        <v>234300</v>
      </c>
      <c r="N281" s="68">
        <f t="shared" si="114"/>
        <v>234143.8</v>
      </c>
      <c r="O281" s="68">
        <f t="shared" si="114"/>
        <v>234300</v>
      </c>
      <c r="P281" s="68">
        <f t="shared" si="114"/>
        <v>234300</v>
      </c>
      <c r="Q281" s="89"/>
    </row>
    <row r="282" spans="1:17" ht="26.25" customHeight="1">
      <c r="A282" s="173"/>
      <c r="B282" s="176"/>
      <c r="C282" s="176"/>
      <c r="D282" s="141" t="s">
        <v>23</v>
      </c>
      <c r="E282" s="82"/>
      <c r="F282" s="82"/>
      <c r="G282" s="82"/>
      <c r="H282" s="82"/>
      <c r="I282" s="83"/>
      <c r="J282" s="83"/>
      <c r="K282" s="68"/>
      <c r="L282" s="68"/>
      <c r="M282" s="68"/>
      <c r="N282" s="68"/>
      <c r="O282" s="68"/>
      <c r="P282" s="68"/>
      <c r="Q282" s="89"/>
    </row>
    <row r="283" spans="1:17" ht="26.25" customHeight="1">
      <c r="A283" s="173"/>
      <c r="B283" s="176"/>
      <c r="C283" s="176"/>
      <c r="D283" s="117" t="s">
        <v>979</v>
      </c>
      <c r="E283" s="96" t="s">
        <v>419</v>
      </c>
      <c r="F283" s="96" t="s">
        <v>420</v>
      </c>
      <c r="G283" s="96" t="s">
        <v>433</v>
      </c>
      <c r="H283" s="96" t="s">
        <v>434</v>
      </c>
      <c r="I283" s="98">
        <v>234300</v>
      </c>
      <c r="J283" s="98">
        <v>234300</v>
      </c>
      <c r="K283" s="118">
        <v>0</v>
      </c>
      <c r="L283" s="118">
        <v>0</v>
      </c>
      <c r="M283" s="118">
        <v>0</v>
      </c>
      <c r="N283" s="118">
        <v>0</v>
      </c>
      <c r="O283" s="118">
        <v>0</v>
      </c>
      <c r="P283" s="118">
        <v>0</v>
      </c>
      <c r="Q283" s="89"/>
    </row>
    <row r="284" spans="1:17" ht="26.25" customHeight="1">
      <c r="A284" s="174"/>
      <c r="B284" s="176"/>
      <c r="C284" s="176"/>
      <c r="D284" s="117" t="s">
        <v>979</v>
      </c>
      <c r="E284" s="96" t="s">
        <v>419</v>
      </c>
      <c r="F284" s="96" t="s">
        <v>420</v>
      </c>
      <c r="G284" s="96" t="s">
        <v>433</v>
      </c>
      <c r="H284" s="96" t="s">
        <v>37</v>
      </c>
      <c r="I284" s="98"/>
      <c r="J284" s="98">
        <v>0</v>
      </c>
      <c r="K284" s="118">
        <v>182123.8</v>
      </c>
      <c r="L284" s="118">
        <v>182123.8</v>
      </c>
      <c r="M284" s="118">
        <v>234300</v>
      </c>
      <c r="N284" s="118">
        <v>234143.8</v>
      </c>
      <c r="O284" s="118">
        <v>234300</v>
      </c>
      <c r="P284" s="118">
        <v>234300</v>
      </c>
      <c r="Q284" s="89"/>
    </row>
    <row r="285" spans="1:17" ht="26.25" customHeight="1">
      <c r="A285" s="172" t="s">
        <v>471</v>
      </c>
      <c r="B285" s="176" t="s">
        <v>193</v>
      </c>
      <c r="C285" s="226" t="s">
        <v>977</v>
      </c>
      <c r="D285" s="141" t="s">
        <v>22</v>
      </c>
      <c r="E285" s="96"/>
      <c r="F285" s="96"/>
      <c r="G285" s="96"/>
      <c r="H285" s="96"/>
      <c r="I285" s="98">
        <f>I287</f>
        <v>0</v>
      </c>
      <c r="J285" s="98">
        <f t="shared" ref="J285:P285" si="115">J287</f>
        <v>0</v>
      </c>
      <c r="K285" s="118">
        <f t="shared" si="115"/>
        <v>0</v>
      </c>
      <c r="L285" s="118">
        <f t="shared" si="115"/>
        <v>0</v>
      </c>
      <c r="M285" s="118">
        <f t="shared" si="115"/>
        <v>4040500</v>
      </c>
      <c r="N285" s="118">
        <f t="shared" si="115"/>
        <v>4040500</v>
      </c>
      <c r="O285" s="118">
        <f t="shared" si="115"/>
        <v>0</v>
      </c>
      <c r="P285" s="118">
        <f t="shared" si="115"/>
        <v>0</v>
      </c>
      <c r="Q285" s="89"/>
    </row>
    <row r="286" spans="1:17" ht="26.25" customHeight="1">
      <c r="A286" s="173"/>
      <c r="B286" s="176"/>
      <c r="C286" s="227"/>
      <c r="D286" s="141" t="s">
        <v>23</v>
      </c>
      <c r="E286" s="96"/>
      <c r="F286" s="96"/>
      <c r="G286" s="96"/>
      <c r="H286" s="96"/>
      <c r="I286" s="98"/>
      <c r="J286" s="98"/>
      <c r="K286" s="118"/>
      <c r="L286" s="118"/>
      <c r="M286" s="118"/>
      <c r="N286" s="118"/>
      <c r="O286" s="118"/>
      <c r="P286" s="118"/>
      <c r="Q286" s="89"/>
    </row>
    <row r="287" spans="1:17" ht="26.25" customHeight="1">
      <c r="A287" s="174"/>
      <c r="B287" s="176"/>
      <c r="C287" s="228"/>
      <c r="D287" s="168" t="s">
        <v>979</v>
      </c>
      <c r="E287" s="100" t="s">
        <v>419</v>
      </c>
      <c r="F287" s="96" t="s">
        <v>420</v>
      </c>
      <c r="G287" s="101" t="s">
        <v>990</v>
      </c>
      <c r="H287" s="96" t="s">
        <v>432</v>
      </c>
      <c r="I287" s="98">
        <v>0</v>
      </c>
      <c r="J287" s="98">
        <v>0</v>
      </c>
      <c r="K287" s="98">
        <v>0</v>
      </c>
      <c r="L287" s="98">
        <v>0</v>
      </c>
      <c r="M287" s="98">
        <v>4040500</v>
      </c>
      <c r="N287" s="98">
        <v>4040500</v>
      </c>
      <c r="O287" s="98">
        <v>0</v>
      </c>
      <c r="P287" s="98">
        <v>0</v>
      </c>
      <c r="Q287" s="89"/>
    </row>
    <row r="288" spans="1:17" ht="26.25" customHeight="1">
      <c r="A288" s="172" t="s">
        <v>472</v>
      </c>
      <c r="B288" s="176" t="s">
        <v>194</v>
      </c>
      <c r="C288" s="176" t="s">
        <v>451</v>
      </c>
      <c r="D288" s="141" t="s">
        <v>22</v>
      </c>
      <c r="E288" s="82"/>
      <c r="F288" s="82"/>
      <c r="G288" s="82"/>
      <c r="H288" s="82"/>
      <c r="I288" s="83">
        <f t="shared" ref="I288:J288" si="116">I290</f>
        <v>521000</v>
      </c>
      <c r="J288" s="83">
        <f t="shared" si="116"/>
        <v>434165.77</v>
      </c>
      <c r="K288" s="68">
        <f t="shared" ref="K288:P288" si="117">K290</f>
        <v>42527.5</v>
      </c>
      <c r="L288" s="68">
        <f t="shared" si="117"/>
        <v>42527.5</v>
      </c>
      <c r="M288" s="68">
        <f t="shared" si="117"/>
        <v>507600</v>
      </c>
      <c r="N288" s="68">
        <f t="shared" si="117"/>
        <v>507600</v>
      </c>
      <c r="O288" s="68">
        <f t="shared" si="117"/>
        <v>0</v>
      </c>
      <c r="P288" s="68">
        <f t="shared" si="117"/>
        <v>0</v>
      </c>
      <c r="Q288" s="89"/>
    </row>
    <row r="289" spans="1:17" ht="26.25" customHeight="1">
      <c r="A289" s="173"/>
      <c r="B289" s="176"/>
      <c r="C289" s="176"/>
      <c r="D289" s="141" t="s">
        <v>23</v>
      </c>
      <c r="E289" s="82"/>
      <c r="F289" s="82"/>
      <c r="G289" s="82"/>
      <c r="H289" s="82"/>
      <c r="I289" s="83"/>
      <c r="J289" s="83"/>
      <c r="K289" s="68"/>
      <c r="L289" s="68"/>
      <c r="M289" s="68"/>
      <c r="N289" s="68"/>
      <c r="O289" s="68"/>
      <c r="P289" s="68"/>
      <c r="Q289" s="89"/>
    </row>
    <row r="290" spans="1:17" ht="26.25" customHeight="1">
      <c r="A290" s="174"/>
      <c r="B290" s="176"/>
      <c r="C290" s="176"/>
      <c r="D290" s="117" t="s">
        <v>979</v>
      </c>
      <c r="E290" s="96" t="s">
        <v>419</v>
      </c>
      <c r="F290" s="96">
        <v>1102</v>
      </c>
      <c r="G290" s="101" t="s">
        <v>430</v>
      </c>
      <c r="H290" s="96">
        <v>612</v>
      </c>
      <c r="I290" s="98">
        <v>521000</v>
      </c>
      <c r="J290" s="98">
        <v>434165.77</v>
      </c>
      <c r="K290" s="118">
        <v>42527.5</v>
      </c>
      <c r="L290" s="118">
        <v>42527.5</v>
      </c>
      <c r="M290" s="118">
        <v>507600</v>
      </c>
      <c r="N290" s="118">
        <v>507600</v>
      </c>
      <c r="O290" s="118">
        <v>0</v>
      </c>
      <c r="P290" s="118">
        <v>0</v>
      </c>
      <c r="Q290" s="89"/>
    </row>
    <row r="291" spans="1:17" ht="26.25" customHeight="1">
      <c r="A291" s="172" t="s">
        <v>473</v>
      </c>
      <c r="B291" s="176" t="s">
        <v>195</v>
      </c>
      <c r="C291" s="176" t="s">
        <v>447</v>
      </c>
      <c r="D291" s="141" t="s">
        <v>22</v>
      </c>
      <c r="E291" s="82"/>
      <c r="F291" s="82"/>
      <c r="G291" s="82"/>
      <c r="H291" s="82"/>
      <c r="I291" s="83">
        <f t="shared" ref="I291:J291" si="118">I293</f>
        <v>103581</v>
      </c>
      <c r="J291" s="83">
        <f t="shared" si="118"/>
        <v>103581</v>
      </c>
      <c r="K291" s="68">
        <f t="shared" ref="K291:P291" si="119">K293</f>
        <v>0</v>
      </c>
      <c r="L291" s="68">
        <f t="shared" si="119"/>
        <v>0</v>
      </c>
      <c r="M291" s="68">
        <f t="shared" si="119"/>
        <v>400000</v>
      </c>
      <c r="N291" s="68">
        <f t="shared" si="119"/>
        <v>400000</v>
      </c>
      <c r="O291" s="68">
        <f t="shared" si="119"/>
        <v>0</v>
      </c>
      <c r="P291" s="68">
        <f t="shared" si="119"/>
        <v>0</v>
      </c>
      <c r="Q291" s="89"/>
    </row>
    <row r="292" spans="1:17" ht="26.25" customHeight="1">
      <c r="A292" s="173"/>
      <c r="B292" s="176"/>
      <c r="C292" s="176"/>
      <c r="D292" s="141" t="s">
        <v>23</v>
      </c>
      <c r="E292" s="82"/>
      <c r="F292" s="82"/>
      <c r="G292" s="82"/>
      <c r="H292" s="82"/>
      <c r="I292" s="83"/>
      <c r="J292" s="83"/>
      <c r="K292" s="68"/>
      <c r="L292" s="68"/>
      <c r="M292" s="68"/>
      <c r="N292" s="68"/>
      <c r="O292" s="68"/>
      <c r="P292" s="68"/>
      <c r="Q292" s="89"/>
    </row>
    <row r="293" spans="1:17" ht="26.25" customHeight="1">
      <c r="A293" s="174"/>
      <c r="B293" s="176"/>
      <c r="C293" s="176"/>
      <c r="D293" s="117" t="s">
        <v>979</v>
      </c>
      <c r="E293" s="96" t="s">
        <v>419</v>
      </c>
      <c r="F293" s="96">
        <v>1102</v>
      </c>
      <c r="G293" s="101" t="s">
        <v>426</v>
      </c>
      <c r="H293" s="96">
        <v>612</v>
      </c>
      <c r="I293" s="98">
        <v>103581</v>
      </c>
      <c r="J293" s="98">
        <v>103581</v>
      </c>
      <c r="K293" s="118">
        <v>0</v>
      </c>
      <c r="L293" s="118">
        <v>0</v>
      </c>
      <c r="M293" s="118">
        <v>400000</v>
      </c>
      <c r="N293" s="118">
        <v>400000</v>
      </c>
      <c r="O293" s="118">
        <v>0</v>
      </c>
      <c r="P293" s="118">
        <v>0</v>
      </c>
      <c r="Q293" s="89"/>
    </row>
    <row r="294" spans="1:17" ht="26.25" customHeight="1">
      <c r="A294" s="172" t="s">
        <v>976</v>
      </c>
      <c r="B294" s="176" t="s">
        <v>59</v>
      </c>
      <c r="C294" s="176" t="s">
        <v>452</v>
      </c>
      <c r="D294" s="141" t="s">
        <v>22</v>
      </c>
      <c r="E294" s="82"/>
      <c r="F294" s="82"/>
      <c r="G294" s="82"/>
      <c r="H294" s="82"/>
      <c r="I294" s="83">
        <f t="shared" ref="I294:J294" si="120">I296</f>
        <v>464285.71</v>
      </c>
      <c r="J294" s="83">
        <f t="shared" si="120"/>
        <v>240505.69</v>
      </c>
      <c r="K294" s="68">
        <f t="shared" ref="K294:P294" si="121">K296</f>
        <v>0</v>
      </c>
      <c r="L294" s="68">
        <f t="shared" si="121"/>
        <v>0</v>
      </c>
      <c r="M294" s="68">
        <f t="shared" si="121"/>
        <v>694148.94</v>
      </c>
      <c r="N294" s="68">
        <f t="shared" si="121"/>
        <v>673046.2</v>
      </c>
      <c r="O294" s="68">
        <f t="shared" si="121"/>
        <v>0</v>
      </c>
      <c r="P294" s="68">
        <f t="shared" si="121"/>
        <v>0</v>
      </c>
      <c r="Q294" s="89"/>
    </row>
    <row r="295" spans="1:17" ht="26.25" customHeight="1">
      <c r="A295" s="173"/>
      <c r="B295" s="176"/>
      <c r="C295" s="176"/>
      <c r="D295" s="141" t="s">
        <v>23</v>
      </c>
      <c r="E295" s="82"/>
      <c r="F295" s="82"/>
      <c r="G295" s="82"/>
      <c r="H295" s="82"/>
      <c r="I295" s="83"/>
      <c r="J295" s="83"/>
      <c r="K295" s="68"/>
      <c r="L295" s="68"/>
      <c r="M295" s="68"/>
      <c r="N295" s="68"/>
      <c r="O295" s="68"/>
      <c r="P295" s="68"/>
      <c r="Q295" s="89"/>
    </row>
    <row r="296" spans="1:17" ht="26.25" customHeight="1">
      <c r="A296" s="174"/>
      <c r="B296" s="176"/>
      <c r="C296" s="176"/>
      <c r="D296" s="117" t="s">
        <v>979</v>
      </c>
      <c r="E296" s="96" t="s">
        <v>419</v>
      </c>
      <c r="F296" s="96" t="s">
        <v>420</v>
      </c>
      <c r="G296" s="101" t="s">
        <v>431</v>
      </c>
      <c r="H296" s="96" t="s">
        <v>432</v>
      </c>
      <c r="I296" s="97">
        <v>464285.71</v>
      </c>
      <c r="J296" s="97">
        <v>240505.69</v>
      </c>
      <c r="K296" s="119">
        <v>0</v>
      </c>
      <c r="L296" s="119">
        <v>0</v>
      </c>
      <c r="M296" s="119">
        <v>694148.94</v>
      </c>
      <c r="N296" s="119">
        <v>673046.2</v>
      </c>
      <c r="O296" s="119">
        <v>0</v>
      </c>
      <c r="P296" s="119">
        <v>0</v>
      </c>
      <c r="Q296" s="89"/>
    </row>
    <row r="297" spans="1:17" ht="26.25" customHeight="1">
      <c r="A297" s="172" t="s">
        <v>995</v>
      </c>
      <c r="B297" s="176" t="s">
        <v>643</v>
      </c>
      <c r="C297" s="176" t="s">
        <v>446</v>
      </c>
      <c r="D297" s="141" t="s">
        <v>22</v>
      </c>
      <c r="E297" s="82"/>
      <c r="F297" s="82"/>
      <c r="G297" s="82"/>
      <c r="H297" s="82"/>
      <c r="I297" s="83">
        <f t="shared" ref="I297:J297" si="122">I299</f>
        <v>309139</v>
      </c>
      <c r="J297" s="83">
        <f t="shared" si="122"/>
        <v>309139</v>
      </c>
      <c r="K297" s="68">
        <f t="shared" ref="K297:P297" si="123">K299</f>
        <v>0</v>
      </c>
      <c r="L297" s="68">
        <f>L299</f>
        <v>0</v>
      </c>
      <c r="M297" s="68">
        <f t="shared" si="123"/>
        <v>0</v>
      </c>
      <c r="N297" s="68">
        <f t="shared" si="123"/>
        <v>0</v>
      </c>
      <c r="O297" s="68">
        <f t="shared" si="123"/>
        <v>0</v>
      </c>
      <c r="P297" s="68">
        <f t="shared" si="123"/>
        <v>0</v>
      </c>
      <c r="Q297" s="89"/>
    </row>
    <row r="298" spans="1:17" ht="26.25" customHeight="1">
      <c r="A298" s="173"/>
      <c r="B298" s="176"/>
      <c r="C298" s="176"/>
      <c r="D298" s="141" t="s">
        <v>23</v>
      </c>
      <c r="E298" s="82"/>
      <c r="F298" s="82"/>
      <c r="G298" s="82"/>
      <c r="H298" s="82"/>
      <c r="I298" s="83"/>
      <c r="J298" s="83"/>
      <c r="K298" s="68"/>
      <c r="L298" s="68"/>
      <c r="M298" s="68"/>
      <c r="N298" s="68"/>
      <c r="O298" s="68"/>
      <c r="P298" s="68"/>
      <c r="Q298" s="89"/>
    </row>
    <row r="299" spans="1:17" ht="26.25" customHeight="1">
      <c r="A299" s="174"/>
      <c r="B299" s="176"/>
      <c r="C299" s="176"/>
      <c r="D299" s="117" t="s">
        <v>979</v>
      </c>
      <c r="E299" s="96" t="s">
        <v>419</v>
      </c>
      <c r="F299" s="96">
        <v>1102</v>
      </c>
      <c r="G299" s="101" t="s">
        <v>425</v>
      </c>
      <c r="H299" s="96">
        <v>612</v>
      </c>
      <c r="I299" s="98">
        <v>309139</v>
      </c>
      <c r="J299" s="98">
        <v>309139</v>
      </c>
      <c r="K299" s="118">
        <v>0</v>
      </c>
      <c r="L299" s="118">
        <v>0</v>
      </c>
      <c r="M299" s="118">
        <v>0</v>
      </c>
      <c r="N299" s="118">
        <v>0</v>
      </c>
      <c r="O299" s="118">
        <v>0</v>
      </c>
      <c r="P299" s="118">
        <v>0</v>
      </c>
      <c r="Q299" s="89"/>
    </row>
    <row r="300" spans="1:17" ht="26.25" customHeight="1">
      <c r="A300" s="175" t="s">
        <v>474</v>
      </c>
      <c r="B300" s="176" t="s">
        <v>33</v>
      </c>
      <c r="C300" s="176" t="s">
        <v>622</v>
      </c>
      <c r="D300" s="141" t="s">
        <v>22</v>
      </c>
      <c r="E300" s="82"/>
      <c r="F300" s="82"/>
      <c r="G300" s="82"/>
      <c r="H300" s="82"/>
      <c r="I300" s="83">
        <f>I303+I302</f>
        <v>3617467.45</v>
      </c>
      <c r="J300" s="83">
        <f t="shared" ref="J300:P300" si="124">J303+J302</f>
        <v>3617317.63</v>
      </c>
      <c r="K300" s="83">
        <f t="shared" si="124"/>
        <v>1865213.38</v>
      </c>
      <c r="L300" s="83">
        <f t="shared" si="124"/>
        <v>1865213.38</v>
      </c>
      <c r="M300" s="83">
        <f t="shared" si="124"/>
        <v>4424909.01</v>
      </c>
      <c r="N300" s="83">
        <f t="shared" si="124"/>
        <v>4423677.0199999996</v>
      </c>
      <c r="O300" s="83">
        <f t="shared" si="124"/>
        <v>3223429</v>
      </c>
      <c r="P300" s="83">
        <f t="shared" si="124"/>
        <v>3223429</v>
      </c>
      <c r="Q300" s="89"/>
    </row>
    <row r="301" spans="1:17" ht="26.25" customHeight="1">
      <c r="A301" s="175"/>
      <c r="B301" s="176"/>
      <c r="C301" s="176"/>
      <c r="D301" s="141" t="s">
        <v>23</v>
      </c>
      <c r="E301" s="82"/>
      <c r="F301" s="82"/>
      <c r="G301" s="82"/>
      <c r="H301" s="82"/>
      <c r="I301" s="83"/>
      <c r="J301" s="83"/>
      <c r="K301" s="83"/>
      <c r="L301" s="83"/>
      <c r="M301" s="83"/>
      <c r="N301" s="83"/>
      <c r="O301" s="83"/>
      <c r="P301" s="83"/>
      <c r="Q301" s="89"/>
    </row>
    <row r="302" spans="1:17" ht="26.25" customHeight="1">
      <c r="A302" s="175"/>
      <c r="B302" s="176"/>
      <c r="C302" s="176"/>
      <c r="D302" s="163" t="s">
        <v>978</v>
      </c>
      <c r="E302" s="82" t="s">
        <v>484</v>
      </c>
      <c r="F302" s="82"/>
      <c r="G302" s="82"/>
      <c r="H302" s="82"/>
      <c r="I302" s="83">
        <f t="shared" ref="I302:P302" si="125">I322+I306+I307+I308+I316+I313+I319+I326</f>
        <v>0</v>
      </c>
      <c r="J302" s="83">
        <f t="shared" si="125"/>
        <v>0</v>
      </c>
      <c r="K302" s="83">
        <f t="shared" si="125"/>
        <v>1865213.38</v>
      </c>
      <c r="L302" s="83">
        <f t="shared" si="125"/>
        <v>1865213.38</v>
      </c>
      <c r="M302" s="83">
        <f t="shared" si="125"/>
        <v>4424909.01</v>
      </c>
      <c r="N302" s="83">
        <f t="shared" si="125"/>
        <v>4423677.0199999996</v>
      </c>
      <c r="O302" s="83">
        <f t="shared" si="125"/>
        <v>3223429</v>
      </c>
      <c r="P302" s="83">
        <f t="shared" si="125"/>
        <v>3223429</v>
      </c>
      <c r="Q302" s="89"/>
    </row>
    <row r="303" spans="1:17" ht="26.25" customHeight="1">
      <c r="A303" s="175"/>
      <c r="B303" s="176"/>
      <c r="C303" s="176"/>
      <c r="D303" s="117" t="s">
        <v>979</v>
      </c>
      <c r="E303" s="82" t="s">
        <v>419</v>
      </c>
      <c r="F303" s="82"/>
      <c r="G303" s="82"/>
      <c r="H303" s="82"/>
      <c r="I303" s="83">
        <f t="shared" ref="I303:P303" si="126">I323+I309+I310+I329</f>
        <v>3617467.45</v>
      </c>
      <c r="J303" s="83">
        <f t="shared" si="126"/>
        <v>3617317.63</v>
      </c>
      <c r="K303" s="83">
        <f t="shared" si="126"/>
        <v>0</v>
      </c>
      <c r="L303" s="83">
        <f t="shared" si="126"/>
        <v>0</v>
      </c>
      <c r="M303" s="83">
        <f t="shared" si="126"/>
        <v>0</v>
      </c>
      <c r="N303" s="83">
        <f t="shared" si="126"/>
        <v>0</v>
      </c>
      <c r="O303" s="83">
        <f t="shared" si="126"/>
        <v>0</v>
      </c>
      <c r="P303" s="83">
        <f t="shared" si="126"/>
        <v>0</v>
      </c>
      <c r="Q303" s="89"/>
    </row>
    <row r="304" spans="1:17" ht="26.25" customHeight="1">
      <c r="A304" s="175" t="s">
        <v>475</v>
      </c>
      <c r="B304" s="176" t="s">
        <v>42</v>
      </c>
      <c r="C304" s="176" t="s">
        <v>455</v>
      </c>
      <c r="D304" s="141" t="s">
        <v>22</v>
      </c>
      <c r="E304" s="82"/>
      <c r="F304" s="82"/>
      <c r="G304" s="82"/>
      <c r="H304" s="82"/>
      <c r="I304" s="83">
        <f>I309+I310+I308+I307+I306</f>
        <v>3093582</v>
      </c>
      <c r="J304" s="83">
        <f t="shared" ref="J304:P304" si="127">J309+J310+J308+J307+J306</f>
        <v>3093487</v>
      </c>
      <c r="K304" s="83">
        <f t="shared" si="127"/>
        <v>1703889.26</v>
      </c>
      <c r="L304" s="83">
        <f t="shared" si="127"/>
        <v>1703889.26</v>
      </c>
      <c r="M304" s="83">
        <f t="shared" si="127"/>
        <v>3345595</v>
      </c>
      <c r="N304" s="83">
        <f t="shared" si="127"/>
        <v>3345595</v>
      </c>
      <c r="O304" s="83">
        <f t="shared" si="127"/>
        <v>3179829</v>
      </c>
      <c r="P304" s="83">
        <f t="shared" si="127"/>
        <v>3179829</v>
      </c>
      <c r="Q304" s="89"/>
    </row>
    <row r="305" spans="1:17" ht="26.25" customHeight="1">
      <c r="A305" s="175"/>
      <c r="B305" s="176"/>
      <c r="C305" s="176"/>
      <c r="D305" s="141" t="s">
        <v>23</v>
      </c>
      <c r="E305" s="82"/>
      <c r="F305" s="82"/>
      <c r="G305" s="82"/>
      <c r="H305" s="82"/>
      <c r="I305" s="83"/>
      <c r="J305" s="83"/>
      <c r="K305" s="83"/>
      <c r="L305" s="83"/>
      <c r="M305" s="83"/>
      <c r="N305" s="83"/>
      <c r="O305" s="83"/>
      <c r="P305" s="83"/>
      <c r="Q305" s="89"/>
    </row>
    <row r="306" spans="1:17" ht="26.25" customHeight="1">
      <c r="A306" s="175"/>
      <c r="B306" s="176"/>
      <c r="C306" s="176"/>
      <c r="D306" s="169" t="s">
        <v>978</v>
      </c>
      <c r="E306" s="101" t="s">
        <v>484</v>
      </c>
      <c r="F306" s="96" t="s">
        <v>435</v>
      </c>
      <c r="G306" s="101" t="s">
        <v>437</v>
      </c>
      <c r="H306" s="96">
        <v>611</v>
      </c>
      <c r="I306" s="98">
        <v>0</v>
      </c>
      <c r="J306" s="98">
        <v>0</v>
      </c>
      <c r="K306" s="98">
        <v>1215151.26</v>
      </c>
      <c r="L306" s="98">
        <v>1215151.26</v>
      </c>
      <c r="M306" s="98">
        <v>2856857</v>
      </c>
      <c r="N306" s="98">
        <v>2856857</v>
      </c>
      <c r="O306" s="98">
        <v>2774954</v>
      </c>
      <c r="P306" s="98">
        <v>2774954</v>
      </c>
      <c r="Q306" s="89"/>
    </row>
    <row r="307" spans="1:17" ht="26.25" customHeight="1">
      <c r="A307" s="175"/>
      <c r="B307" s="176"/>
      <c r="C307" s="176"/>
      <c r="D307" s="170"/>
      <c r="E307" s="101" t="s">
        <v>484</v>
      </c>
      <c r="F307" s="96" t="s">
        <v>435</v>
      </c>
      <c r="G307" s="101" t="s">
        <v>438</v>
      </c>
      <c r="H307" s="96">
        <v>611</v>
      </c>
      <c r="I307" s="98">
        <v>0</v>
      </c>
      <c r="J307" s="98">
        <v>0</v>
      </c>
      <c r="K307" s="98">
        <v>477738</v>
      </c>
      <c r="L307" s="98">
        <v>477738</v>
      </c>
      <c r="M307" s="98">
        <v>477738</v>
      </c>
      <c r="N307" s="98">
        <v>477738</v>
      </c>
      <c r="O307" s="98">
        <v>393875</v>
      </c>
      <c r="P307" s="98">
        <v>393875</v>
      </c>
      <c r="Q307" s="89"/>
    </row>
    <row r="308" spans="1:17" ht="26.25" customHeight="1">
      <c r="A308" s="175"/>
      <c r="B308" s="176"/>
      <c r="C308" s="176"/>
      <c r="D308" s="171"/>
      <c r="E308" s="101" t="s">
        <v>484</v>
      </c>
      <c r="F308" s="96" t="s">
        <v>435</v>
      </c>
      <c r="G308" s="101" t="s">
        <v>980</v>
      </c>
      <c r="H308" s="96">
        <v>611</v>
      </c>
      <c r="I308" s="98">
        <v>0</v>
      </c>
      <c r="J308" s="98">
        <v>0</v>
      </c>
      <c r="K308" s="98">
        <v>11000</v>
      </c>
      <c r="L308" s="98">
        <v>11000</v>
      </c>
      <c r="M308" s="98">
        <v>11000</v>
      </c>
      <c r="N308" s="98">
        <v>11000</v>
      </c>
      <c r="O308" s="98">
        <v>11000</v>
      </c>
      <c r="P308" s="98">
        <v>11000</v>
      </c>
      <c r="Q308" s="89"/>
    </row>
    <row r="309" spans="1:17" ht="26.25" customHeight="1">
      <c r="A309" s="175"/>
      <c r="B309" s="176"/>
      <c r="C309" s="176"/>
      <c r="D309" s="117" t="s">
        <v>979</v>
      </c>
      <c r="E309" s="96" t="s">
        <v>419</v>
      </c>
      <c r="F309" s="96" t="s">
        <v>435</v>
      </c>
      <c r="G309" s="101" t="s">
        <v>437</v>
      </c>
      <c r="H309" s="96">
        <v>611</v>
      </c>
      <c r="I309" s="98">
        <v>2716207</v>
      </c>
      <c r="J309" s="98">
        <v>2716207</v>
      </c>
      <c r="K309" s="98">
        <v>0</v>
      </c>
      <c r="L309" s="98">
        <v>0</v>
      </c>
      <c r="M309" s="98">
        <v>0</v>
      </c>
      <c r="N309" s="98">
        <v>0</v>
      </c>
      <c r="O309" s="98">
        <v>0</v>
      </c>
      <c r="P309" s="98">
        <v>0</v>
      </c>
      <c r="Q309" s="89"/>
    </row>
    <row r="310" spans="1:17" ht="26.25" customHeight="1">
      <c r="A310" s="175"/>
      <c r="B310" s="176"/>
      <c r="C310" s="176"/>
      <c r="D310" s="117" t="s">
        <v>979</v>
      </c>
      <c r="E310" s="96" t="s">
        <v>419</v>
      </c>
      <c r="F310" s="96" t="s">
        <v>435</v>
      </c>
      <c r="G310" s="101" t="s">
        <v>438</v>
      </c>
      <c r="H310" s="96">
        <v>611</v>
      </c>
      <c r="I310" s="98">
        <v>377375</v>
      </c>
      <c r="J310" s="98">
        <v>377280</v>
      </c>
      <c r="K310" s="98">
        <v>0</v>
      </c>
      <c r="L310" s="98">
        <v>0</v>
      </c>
      <c r="M310" s="98">
        <v>0</v>
      </c>
      <c r="N310" s="98">
        <v>0</v>
      </c>
      <c r="O310" s="98">
        <v>0</v>
      </c>
      <c r="P310" s="98">
        <v>0</v>
      </c>
      <c r="Q310" s="89"/>
    </row>
    <row r="311" spans="1:17" ht="26.25" customHeight="1">
      <c r="A311" s="172" t="s">
        <v>476</v>
      </c>
      <c r="B311" s="176" t="s">
        <v>994</v>
      </c>
      <c r="C311" s="229" t="s">
        <v>954</v>
      </c>
      <c r="D311" s="141" t="s">
        <v>22</v>
      </c>
      <c r="E311" s="101"/>
      <c r="F311" s="96"/>
      <c r="G311" s="96"/>
      <c r="H311" s="96"/>
      <c r="I311" s="97">
        <f>I313</f>
        <v>0</v>
      </c>
      <c r="J311" s="97">
        <f t="shared" ref="J311:P311" si="128">J313</f>
        <v>0</v>
      </c>
      <c r="K311" s="97">
        <f t="shared" si="128"/>
        <v>0</v>
      </c>
      <c r="L311" s="97">
        <f t="shared" si="128"/>
        <v>0</v>
      </c>
      <c r="M311" s="97">
        <f t="shared" si="128"/>
        <v>20252</v>
      </c>
      <c r="N311" s="97">
        <f t="shared" si="128"/>
        <v>19020.009999999998</v>
      </c>
      <c r="O311" s="97">
        <f t="shared" si="128"/>
        <v>0</v>
      </c>
      <c r="P311" s="97">
        <f t="shared" si="128"/>
        <v>0</v>
      </c>
      <c r="Q311" s="89"/>
    </row>
    <row r="312" spans="1:17" ht="26.25" customHeight="1">
      <c r="A312" s="173"/>
      <c r="B312" s="176"/>
      <c r="C312" s="230"/>
      <c r="D312" s="141" t="s">
        <v>23</v>
      </c>
      <c r="E312" s="101"/>
      <c r="F312" s="96"/>
      <c r="G312" s="96"/>
      <c r="H312" s="96"/>
      <c r="I312" s="97"/>
      <c r="J312" s="97"/>
      <c r="K312" s="97"/>
      <c r="L312" s="97"/>
      <c r="M312" s="97"/>
      <c r="N312" s="97"/>
      <c r="O312" s="97"/>
      <c r="P312" s="97"/>
      <c r="Q312" s="89"/>
    </row>
    <row r="313" spans="1:17" ht="26.25" customHeight="1">
      <c r="A313" s="174"/>
      <c r="B313" s="176"/>
      <c r="C313" s="231"/>
      <c r="D313" s="163" t="s">
        <v>978</v>
      </c>
      <c r="E313" s="101" t="s">
        <v>484</v>
      </c>
      <c r="F313" s="96" t="s">
        <v>435</v>
      </c>
      <c r="G313" s="101" t="s">
        <v>992</v>
      </c>
      <c r="H313" s="96">
        <v>611</v>
      </c>
      <c r="I313" s="97">
        <v>0</v>
      </c>
      <c r="J313" s="97">
        <v>0</v>
      </c>
      <c r="K313" s="97">
        <v>0</v>
      </c>
      <c r="L313" s="97">
        <v>0</v>
      </c>
      <c r="M313" s="97">
        <v>20252</v>
      </c>
      <c r="N313" s="97">
        <v>19020.009999999998</v>
      </c>
      <c r="O313" s="97">
        <v>0</v>
      </c>
      <c r="P313" s="97">
        <v>0</v>
      </c>
      <c r="Q313" s="89"/>
    </row>
    <row r="314" spans="1:17" ht="26.25" customHeight="1">
      <c r="A314" s="172" t="s">
        <v>477</v>
      </c>
      <c r="B314" s="176" t="s">
        <v>43</v>
      </c>
      <c r="C314" s="229" t="s">
        <v>981</v>
      </c>
      <c r="D314" s="141" t="s">
        <v>22</v>
      </c>
      <c r="E314" s="101"/>
      <c r="F314" s="96"/>
      <c r="G314" s="96"/>
      <c r="H314" s="96"/>
      <c r="I314" s="97">
        <f>I316</f>
        <v>0</v>
      </c>
      <c r="J314" s="97">
        <f t="shared" ref="J314:P314" si="129">J316</f>
        <v>0</v>
      </c>
      <c r="K314" s="97">
        <f t="shared" si="129"/>
        <v>161324.12</v>
      </c>
      <c r="L314" s="97">
        <f t="shared" si="129"/>
        <v>161324.12</v>
      </c>
      <c r="M314" s="97">
        <f t="shared" si="129"/>
        <v>161324.12</v>
      </c>
      <c r="N314" s="97">
        <f t="shared" si="129"/>
        <v>161324.12</v>
      </c>
      <c r="O314" s="97">
        <f t="shared" si="129"/>
        <v>0</v>
      </c>
      <c r="P314" s="97">
        <f t="shared" si="129"/>
        <v>0</v>
      </c>
      <c r="Q314" s="89"/>
    </row>
    <row r="315" spans="1:17" ht="26.25" customHeight="1">
      <c r="A315" s="173"/>
      <c r="B315" s="176"/>
      <c r="C315" s="230"/>
      <c r="D315" s="141" t="s">
        <v>23</v>
      </c>
      <c r="E315" s="101"/>
      <c r="F315" s="96"/>
      <c r="G315" s="96"/>
      <c r="H315" s="96"/>
      <c r="I315" s="97"/>
      <c r="J315" s="97"/>
      <c r="K315" s="97"/>
      <c r="L315" s="97"/>
      <c r="M315" s="97"/>
      <c r="N315" s="97"/>
      <c r="O315" s="97"/>
      <c r="P315" s="97"/>
      <c r="Q315" s="89"/>
    </row>
    <row r="316" spans="1:17" ht="26.25" customHeight="1">
      <c r="A316" s="174"/>
      <c r="B316" s="176"/>
      <c r="C316" s="231"/>
      <c r="D316" s="163" t="s">
        <v>978</v>
      </c>
      <c r="E316" s="101" t="s">
        <v>484</v>
      </c>
      <c r="F316" s="96" t="s">
        <v>435</v>
      </c>
      <c r="G316" s="96" t="s">
        <v>428</v>
      </c>
      <c r="H316" s="96" t="s">
        <v>429</v>
      </c>
      <c r="I316" s="97">
        <v>0</v>
      </c>
      <c r="J316" s="97">
        <v>0</v>
      </c>
      <c r="K316" s="97">
        <v>161324.12</v>
      </c>
      <c r="L316" s="97">
        <v>161324.12</v>
      </c>
      <c r="M316" s="97">
        <v>161324.12</v>
      </c>
      <c r="N316" s="97">
        <v>161324.12</v>
      </c>
      <c r="O316" s="97">
        <v>0</v>
      </c>
      <c r="P316" s="97">
        <v>0</v>
      </c>
      <c r="Q316" s="89"/>
    </row>
    <row r="317" spans="1:17" ht="26.25" customHeight="1">
      <c r="A317" s="172" t="s">
        <v>997</v>
      </c>
      <c r="B317" s="176" t="s">
        <v>55</v>
      </c>
      <c r="C317" s="229" t="s">
        <v>982</v>
      </c>
      <c r="D317" s="141" t="s">
        <v>22</v>
      </c>
      <c r="E317" s="101"/>
      <c r="F317" s="96"/>
      <c r="G317" s="96"/>
      <c r="H317" s="96"/>
      <c r="I317" s="97">
        <f>I319</f>
        <v>0</v>
      </c>
      <c r="J317" s="97">
        <f t="shared" ref="J317:P317" si="130">J319</f>
        <v>0</v>
      </c>
      <c r="K317" s="97">
        <f t="shared" si="130"/>
        <v>0</v>
      </c>
      <c r="L317" s="97">
        <f t="shared" si="130"/>
        <v>0</v>
      </c>
      <c r="M317" s="97">
        <f t="shared" si="130"/>
        <v>5060.2700000000004</v>
      </c>
      <c r="N317" s="97">
        <f t="shared" si="130"/>
        <v>5060.2700000000004</v>
      </c>
      <c r="O317" s="97">
        <f t="shared" si="130"/>
        <v>0</v>
      </c>
      <c r="P317" s="97">
        <f t="shared" si="130"/>
        <v>0</v>
      </c>
      <c r="Q317" s="89"/>
    </row>
    <row r="318" spans="1:17" ht="26.25" customHeight="1">
      <c r="A318" s="173"/>
      <c r="B318" s="176"/>
      <c r="C318" s="230"/>
      <c r="D318" s="141" t="s">
        <v>23</v>
      </c>
      <c r="E318" s="101"/>
      <c r="F318" s="96"/>
      <c r="G318" s="96"/>
      <c r="H318" s="96"/>
      <c r="I318" s="97"/>
      <c r="J318" s="97"/>
      <c r="K318" s="97"/>
      <c r="L318" s="97"/>
      <c r="M318" s="97"/>
      <c r="N318" s="97"/>
      <c r="O318" s="97"/>
      <c r="P318" s="97"/>
      <c r="Q318" s="89"/>
    </row>
    <row r="319" spans="1:17" ht="26.25" customHeight="1">
      <c r="A319" s="174"/>
      <c r="B319" s="176"/>
      <c r="C319" s="231"/>
      <c r="D319" s="163" t="s">
        <v>978</v>
      </c>
      <c r="E319" s="101" t="s">
        <v>484</v>
      </c>
      <c r="F319" s="96" t="s">
        <v>435</v>
      </c>
      <c r="G319" s="96" t="s">
        <v>428</v>
      </c>
      <c r="H319" s="96" t="s">
        <v>429</v>
      </c>
      <c r="I319" s="97">
        <v>0</v>
      </c>
      <c r="J319" s="97">
        <v>0</v>
      </c>
      <c r="K319" s="97">
        <v>0</v>
      </c>
      <c r="L319" s="97">
        <v>0</v>
      </c>
      <c r="M319" s="97">
        <v>5060.2700000000004</v>
      </c>
      <c r="N319" s="97">
        <v>5060.2700000000004</v>
      </c>
      <c r="O319" s="97">
        <v>0</v>
      </c>
      <c r="P319" s="97">
        <v>0</v>
      </c>
      <c r="Q319" s="89"/>
    </row>
    <row r="320" spans="1:17" ht="26.25" customHeight="1">
      <c r="A320" s="172" t="s">
        <v>996</v>
      </c>
      <c r="B320" s="176" t="s">
        <v>59</v>
      </c>
      <c r="C320" s="176" t="s">
        <v>454</v>
      </c>
      <c r="D320" s="141" t="s">
        <v>22</v>
      </c>
      <c r="E320" s="82"/>
      <c r="F320" s="82"/>
      <c r="G320" s="82"/>
      <c r="H320" s="82"/>
      <c r="I320" s="83">
        <f>I323+I322</f>
        <v>43600</v>
      </c>
      <c r="J320" s="83">
        <f t="shared" ref="J320:P320" si="131">J323+J322</f>
        <v>43600</v>
      </c>
      <c r="K320" s="83">
        <f t="shared" si="131"/>
        <v>0</v>
      </c>
      <c r="L320" s="83">
        <f t="shared" si="131"/>
        <v>0</v>
      </c>
      <c r="M320" s="83">
        <f t="shared" si="131"/>
        <v>43600</v>
      </c>
      <c r="N320" s="83">
        <f t="shared" si="131"/>
        <v>43600</v>
      </c>
      <c r="O320" s="83">
        <f t="shared" si="131"/>
        <v>43600</v>
      </c>
      <c r="P320" s="83">
        <f t="shared" si="131"/>
        <v>43600</v>
      </c>
      <c r="Q320" s="89"/>
    </row>
    <row r="321" spans="1:17" ht="26.25" customHeight="1">
      <c r="A321" s="173"/>
      <c r="B321" s="176"/>
      <c r="C321" s="176"/>
      <c r="D321" s="141" t="s">
        <v>23</v>
      </c>
      <c r="E321" s="82"/>
      <c r="F321" s="82"/>
      <c r="G321" s="82"/>
      <c r="H321" s="82"/>
      <c r="I321" s="83"/>
      <c r="J321" s="83"/>
      <c r="K321" s="83"/>
      <c r="L321" s="83"/>
      <c r="M321" s="83"/>
      <c r="N321" s="83"/>
      <c r="O321" s="83"/>
      <c r="P321" s="83"/>
      <c r="Q321" s="89"/>
    </row>
    <row r="322" spans="1:17" ht="26.25" customHeight="1">
      <c r="A322" s="173"/>
      <c r="B322" s="176"/>
      <c r="C322" s="176"/>
      <c r="D322" s="163" t="s">
        <v>978</v>
      </c>
      <c r="E322" s="100" t="s">
        <v>484</v>
      </c>
      <c r="F322" s="96" t="s">
        <v>435</v>
      </c>
      <c r="G322" s="96" t="s">
        <v>436</v>
      </c>
      <c r="H322" s="96" t="s">
        <v>432</v>
      </c>
      <c r="I322" s="98">
        <v>0</v>
      </c>
      <c r="J322" s="98">
        <v>0</v>
      </c>
      <c r="K322" s="98">
        <v>0</v>
      </c>
      <c r="L322" s="98">
        <v>0</v>
      </c>
      <c r="M322" s="98">
        <v>43600</v>
      </c>
      <c r="N322" s="98">
        <v>43600</v>
      </c>
      <c r="O322" s="98">
        <v>43600</v>
      </c>
      <c r="P322" s="98">
        <v>43600</v>
      </c>
      <c r="Q322" s="89"/>
    </row>
    <row r="323" spans="1:17" ht="26.25" customHeight="1">
      <c r="A323" s="174"/>
      <c r="B323" s="176"/>
      <c r="C323" s="176"/>
      <c r="D323" s="117" t="s">
        <v>979</v>
      </c>
      <c r="E323" s="96" t="s">
        <v>419</v>
      </c>
      <c r="F323" s="96" t="s">
        <v>435</v>
      </c>
      <c r="G323" s="96" t="s">
        <v>436</v>
      </c>
      <c r="H323" s="96" t="s">
        <v>432</v>
      </c>
      <c r="I323" s="98">
        <v>43600</v>
      </c>
      <c r="J323" s="98">
        <v>43600</v>
      </c>
      <c r="K323" s="98">
        <v>0</v>
      </c>
      <c r="L323" s="98">
        <v>0</v>
      </c>
      <c r="M323" s="98">
        <v>0</v>
      </c>
      <c r="N323" s="98">
        <v>0</v>
      </c>
      <c r="O323" s="98">
        <v>0</v>
      </c>
      <c r="P323" s="98">
        <v>0</v>
      </c>
      <c r="Q323" s="89"/>
    </row>
    <row r="324" spans="1:17" ht="26.25" customHeight="1">
      <c r="A324" s="172" t="s">
        <v>998</v>
      </c>
      <c r="B324" s="176" t="s">
        <v>565</v>
      </c>
      <c r="C324" s="229" t="s">
        <v>983</v>
      </c>
      <c r="D324" s="141" t="s">
        <v>22</v>
      </c>
      <c r="E324" s="101"/>
      <c r="F324" s="96"/>
      <c r="G324" s="96"/>
      <c r="H324" s="96"/>
      <c r="I324" s="97">
        <f>I326</f>
        <v>0</v>
      </c>
      <c r="J324" s="97">
        <f t="shared" ref="J324:P324" si="132">J326</f>
        <v>0</v>
      </c>
      <c r="K324" s="97">
        <f t="shared" si="132"/>
        <v>0</v>
      </c>
      <c r="L324" s="97">
        <f t="shared" si="132"/>
        <v>0</v>
      </c>
      <c r="M324" s="97">
        <f t="shared" si="132"/>
        <v>849077.62</v>
      </c>
      <c r="N324" s="97">
        <f t="shared" si="132"/>
        <v>849077.62</v>
      </c>
      <c r="O324" s="97">
        <f t="shared" si="132"/>
        <v>0</v>
      </c>
      <c r="P324" s="97">
        <f t="shared" si="132"/>
        <v>0</v>
      </c>
      <c r="Q324" s="89"/>
    </row>
    <row r="325" spans="1:17" ht="26.25" customHeight="1">
      <c r="A325" s="173"/>
      <c r="B325" s="176"/>
      <c r="C325" s="230"/>
      <c r="D325" s="141" t="s">
        <v>23</v>
      </c>
      <c r="E325" s="101"/>
      <c r="F325" s="96"/>
      <c r="G325" s="96"/>
      <c r="H325" s="96"/>
      <c r="I325" s="97"/>
      <c r="J325" s="97"/>
      <c r="K325" s="97"/>
      <c r="L325" s="97"/>
      <c r="M325" s="97"/>
      <c r="N325" s="97"/>
      <c r="O325" s="97"/>
      <c r="P325" s="97"/>
      <c r="Q325" s="89"/>
    </row>
    <row r="326" spans="1:17" ht="26.25" customHeight="1">
      <c r="A326" s="174"/>
      <c r="B326" s="176"/>
      <c r="C326" s="231"/>
      <c r="D326" s="163" t="s">
        <v>978</v>
      </c>
      <c r="E326" s="101" t="s">
        <v>484</v>
      </c>
      <c r="F326" s="96" t="s">
        <v>435</v>
      </c>
      <c r="G326" s="101" t="s">
        <v>993</v>
      </c>
      <c r="H326" s="96">
        <v>612</v>
      </c>
      <c r="I326" s="97">
        <v>0</v>
      </c>
      <c r="J326" s="97">
        <v>0</v>
      </c>
      <c r="K326" s="97">
        <v>0</v>
      </c>
      <c r="L326" s="97">
        <v>0</v>
      </c>
      <c r="M326" s="97">
        <v>849077.62</v>
      </c>
      <c r="N326" s="97">
        <v>849077.62</v>
      </c>
      <c r="O326" s="97">
        <v>0</v>
      </c>
      <c r="P326" s="97">
        <v>0</v>
      </c>
      <c r="Q326" s="89"/>
    </row>
    <row r="327" spans="1:17" ht="26.25" customHeight="1">
      <c r="A327" s="175" t="s">
        <v>999</v>
      </c>
      <c r="B327" s="176" t="s">
        <v>643</v>
      </c>
      <c r="C327" s="222" t="s">
        <v>456</v>
      </c>
      <c r="D327" s="141" t="s">
        <v>22</v>
      </c>
      <c r="E327" s="82"/>
      <c r="F327" s="82"/>
      <c r="G327" s="82"/>
      <c r="H327" s="82"/>
      <c r="I327" s="83">
        <f>I329</f>
        <v>480285.45</v>
      </c>
      <c r="J327" s="83">
        <f t="shared" ref="J327:P327" si="133">J329</f>
        <v>480230.63</v>
      </c>
      <c r="K327" s="83">
        <f t="shared" si="133"/>
        <v>0</v>
      </c>
      <c r="L327" s="83">
        <f t="shared" si="133"/>
        <v>0</v>
      </c>
      <c r="M327" s="83">
        <f t="shared" si="133"/>
        <v>0</v>
      </c>
      <c r="N327" s="83">
        <f t="shared" si="133"/>
        <v>0</v>
      </c>
      <c r="O327" s="83">
        <f t="shared" si="133"/>
        <v>0</v>
      </c>
      <c r="P327" s="83">
        <f t="shared" si="133"/>
        <v>0</v>
      </c>
      <c r="Q327" s="89"/>
    </row>
    <row r="328" spans="1:17" ht="26.25" customHeight="1">
      <c r="A328" s="175"/>
      <c r="B328" s="176"/>
      <c r="C328" s="222"/>
      <c r="D328" s="141" t="s">
        <v>23</v>
      </c>
      <c r="E328" s="82"/>
      <c r="F328" s="82"/>
      <c r="G328" s="82"/>
      <c r="H328" s="82"/>
      <c r="I328" s="83"/>
      <c r="J328" s="83"/>
      <c r="K328" s="83"/>
      <c r="L328" s="83"/>
      <c r="M328" s="83"/>
      <c r="N328" s="83"/>
      <c r="O328" s="83"/>
      <c r="P328" s="83"/>
      <c r="Q328" s="89"/>
    </row>
    <row r="329" spans="1:17" ht="26.25" customHeight="1">
      <c r="A329" s="175"/>
      <c r="B329" s="176"/>
      <c r="C329" s="222"/>
      <c r="D329" s="117" t="s">
        <v>979</v>
      </c>
      <c r="E329" s="101" t="s">
        <v>419</v>
      </c>
      <c r="F329" s="96" t="s">
        <v>435</v>
      </c>
      <c r="G329" s="96" t="s">
        <v>428</v>
      </c>
      <c r="H329" s="96" t="s">
        <v>429</v>
      </c>
      <c r="I329" s="97">
        <v>480285.45</v>
      </c>
      <c r="J329" s="97">
        <v>480230.63</v>
      </c>
      <c r="K329" s="97">
        <v>0</v>
      </c>
      <c r="L329" s="97">
        <v>0</v>
      </c>
      <c r="M329" s="97">
        <v>0</v>
      </c>
      <c r="N329" s="97">
        <v>0</v>
      </c>
      <c r="O329" s="97">
        <v>0</v>
      </c>
      <c r="P329" s="97">
        <v>0</v>
      </c>
      <c r="Q329" s="89"/>
    </row>
    <row r="330" spans="1:17" ht="26.25" customHeight="1">
      <c r="A330" s="175" t="s">
        <v>478</v>
      </c>
      <c r="B330" s="176" t="s">
        <v>71</v>
      </c>
      <c r="C330" s="176" t="s">
        <v>68</v>
      </c>
      <c r="D330" s="141" t="s">
        <v>22</v>
      </c>
      <c r="E330" s="82"/>
      <c r="F330" s="82"/>
      <c r="G330" s="82"/>
      <c r="H330" s="82"/>
      <c r="I330" s="83">
        <f t="shared" ref="I330:J330" si="134">I332</f>
        <v>323661.01</v>
      </c>
      <c r="J330" s="83">
        <f t="shared" si="134"/>
        <v>323661.01</v>
      </c>
      <c r="K330" s="83">
        <f t="shared" ref="K330:P330" si="135">K332</f>
        <v>350000</v>
      </c>
      <c r="L330" s="83">
        <f t="shared" si="135"/>
        <v>350000</v>
      </c>
      <c r="M330" s="83">
        <f t="shared" si="135"/>
        <v>406300</v>
      </c>
      <c r="N330" s="83">
        <f t="shared" si="135"/>
        <v>406300</v>
      </c>
      <c r="O330" s="83">
        <f t="shared" si="135"/>
        <v>406300</v>
      </c>
      <c r="P330" s="83">
        <f t="shared" si="135"/>
        <v>406300</v>
      </c>
      <c r="Q330" s="89"/>
    </row>
    <row r="331" spans="1:17" ht="26.25" customHeight="1">
      <c r="A331" s="175"/>
      <c r="B331" s="176"/>
      <c r="C331" s="176"/>
      <c r="D331" s="141" t="s">
        <v>23</v>
      </c>
      <c r="E331" s="82"/>
      <c r="F331" s="82"/>
      <c r="G331" s="82"/>
      <c r="H331" s="82"/>
      <c r="I331" s="83"/>
      <c r="J331" s="83"/>
      <c r="K331" s="83"/>
      <c r="L331" s="83"/>
      <c r="M331" s="83"/>
      <c r="N331" s="83"/>
      <c r="O331" s="83"/>
      <c r="P331" s="83"/>
      <c r="Q331" s="89"/>
    </row>
    <row r="332" spans="1:17" ht="26.25" customHeight="1">
      <c r="A332" s="175"/>
      <c r="B332" s="176"/>
      <c r="C332" s="176"/>
      <c r="D332" s="117" t="s">
        <v>979</v>
      </c>
      <c r="E332" s="82" t="s">
        <v>419</v>
      </c>
      <c r="F332" s="82"/>
      <c r="G332" s="82"/>
      <c r="H332" s="82"/>
      <c r="I332" s="83">
        <f t="shared" ref="I332:P332" si="136">I335+I341+I344+I338</f>
        <v>323661.01</v>
      </c>
      <c r="J332" s="83">
        <f t="shared" si="136"/>
        <v>323661.01</v>
      </c>
      <c r="K332" s="83">
        <f t="shared" si="136"/>
        <v>350000</v>
      </c>
      <c r="L332" s="83">
        <f t="shared" si="136"/>
        <v>350000</v>
      </c>
      <c r="M332" s="83">
        <f t="shared" si="136"/>
        <v>406300</v>
      </c>
      <c r="N332" s="83">
        <f t="shared" si="136"/>
        <v>406300</v>
      </c>
      <c r="O332" s="83">
        <f t="shared" si="136"/>
        <v>406300</v>
      </c>
      <c r="P332" s="83">
        <f t="shared" si="136"/>
        <v>406300</v>
      </c>
      <c r="Q332" s="89"/>
    </row>
    <row r="333" spans="1:17" ht="26.25" customHeight="1">
      <c r="A333" s="175" t="s">
        <v>593</v>
      </c>
      <c r="B333" s="176" t="s">
        <v>42</v>
      </c>
      <c r="C333" s="176" t="s">
        <v>457</v>
      </c>
      <c r="D333" s="141" t="s">
        <v>22</v>
      </c>
      <c r="E333" s="82"/>
      <c r="F333" s="82"/>
      <c r="G333" s="82"/>
      <c r="H333" s="82"/>
      <c r="I333" s="83">
        <f>I335</f>
        <v>0</v>
      </c>
      <c r="J333" s="83">
        <f t="shared" ref="J333" si="137">J335</f>
        <v>0</v>
      </c>
      <c r="K333" s="83">
        <f t="shared" ref="K333:P333" si="138">K335</f>
        <v>20000</v>
      </c>
      <c r="L333" s="83">
        <f t="shared" si="138"/>
        <v>20000</v>
      </c>
      <c r="M333" s="83">
        <f t="shared" si="138"/>
        <v>20000</v>
      </c>
      <c r="N333" s="83">
        <f t="shared" si="138"/>
        <v>20000</v>
      </c>
      <c r="O333" s="83">
        <f t="shared" si="138"/>
        <v>20000</v>
      </c>
      <c r="P333" s="83">
        <f t="shared" si="138"/>
        <v>20000</v>
      </c>
      <c r="Q333" s="89"/>
    </row>
    <row r="334" spans="1:17" ht="26.25" customHeight="1">
      <c r="A334" s="175"/>
      <c r="B334" s="176"/>
      <c r="C334" s="176"/>
      <c r="D334" s="141" t="s">
        <v>23</v>
      </c>
      <c r="E334" s="82"/>
      <c r="F334" s="82"/>
      <c r="G334" s="82"/>
      <c r="H334" s="82"/>
      <c r="I334" s="83"/>
      <c r="J334" s="83"/>
      <c r="K334" s="83"/>
      <c r="L334" s="83"/>
      <c r="M334" s="83"/>
      <c r="N334" s="83"/>
      <c r="O334" s="83"/>
      <c r="P334" s="83"/>
      <c r="Q334" s="89"/>
    </row>
    <row r="335" spans="1:17" ht="26.25" customHeight="1">
      <c r="A335" s="175"/>
      <c r="B335" s="176"/>
      <c r="C335" s="176"/>
      <c r="D335" s="117" t="s">
        <v>979</v>
      </c>
      <c r="E335" s="96" t="s">
        <v>419</v>
      </c>
      <c r="F335" s="96" t="s">
        <v>52</v>
      </c>
      <c r="G335" s="96" t="s">
        <v>439</v>
      </c>
      <c r="H335" s="96" t="s">
        <v>37</v>
      </c>
      <c r="I335" s="98">
        <v>0</v>
      </c>
      <c r="J335" s="98">
        <v>0</v>
      </c>
      <c r="K335" s="98">
        <v>20000</v>
      </c>
      <c r="L335" s="98">
        <v>20000</v>
      </c>
      <c r="M335" s="98">
        <v>20000</v>
      </c>
      <c r="N335" s="98">
        <v>20000</v>
      </c>
      <c r="O335" s="98">
        <v>20000</v>
      </c>
      <c r="P335" s="98">
        <v>20000</v>
      </c>
      <c r="Q335" s="89"/>
    </row>
    <row r="336" spans="1:17" ht="26.25" customHeight="1">
      <c r="A336" s="175" t="s">
        <v>594</v>
      </c>
      <c r="B336" s="176" t="s">
        <v>59</v>
      </c>
      <c r="C336" s="176" t="s">
        <v>460</v>
      </c>
      <c r="D336" s="141" t="s">
        <v>22</v>
      </c>
      <c r="E336" s="82"/>
      <c r="F336" s="82"/>
      <c r="G336" s="82"/>
      <c r="H336" s="82"/>
      <c r="I336" s="83">
        <f t="shared" ref="I336:J336" si="139">I338</f>
        <v>159001.01</v>
      </c>
      <c r="J336" s="83">
        <f t="shared" si="139"/>
        <v>159001.01</v>
      </c>
      <c r="K336" s="83">
        <f t="shared" ref="K336:P336" si="140">K338</f>
        <v>330000</v>
      </c>
      <c r="L336" s="83">
        <f t="shared" si="140"/>
        <v>330000</v>
      </c>
      <c r="M336" s="83">
        <f t="shared" si="140"/>
        <v>386300</v>
      </c>
      <c r="N336" s="83">
        <f t="shared" si="140"/>
        <v>386300</v>
      </c>
      <c r="O336" s="83">
        <f t="shared" si="140"/>
        <v>386300</v>
      </c>
      <c r="P336" s="83">
        <f t="shared" si="140"/>
        <v>386300</v>
      </c>
      <c r="Q336" s="89"/>
    </row>
    <row r="337" spans="1:17" ht="26.25" customHeight="1">
      <c r="A337" s="175"/>
      <c r="B337" s="176"/>
      <c r="C337" s="176"/>
      <c r="D337" s="141" t="s">
        <v>23</v>
      </c>
      <c r="E337" s="82"/>
      <c r="F337" s="82"/>
      <c r="G337" s="82"/>
      <c r="H337" s="82"/>
      <c r="I337" s="83"/>
      <c r="J337" s="83"/>
      <c r="K337" s="83"/>
      <c r="L337" s="83"/>
      <c r="M337" s="83"/>
      <c r="N337" s="83"/>
      <c r="O337" s="83"/>
      <c r="P337" s="83"/>
      <c r="Q337" s="89"/>
    </row>
    <row r="338" spans="1:17" ht="26.25" customHeight="1">
      <c r="A338" s="175"/>
      <c r="B338" s="176"/>
      <c r="C338" s="176"/>
      <c r="D338" s="117" t="s">
        <v>979</v>
      </c>
      <c r="E338" s="96" t="s">
        <v>419</v>
      </c>
      <c r="F338" s="96" t="s">
        <v>52</v>
      </c>
      <c r="G338" s="96" t="s">
        <v>441</v>
      </c>
      <c r="H338" s="96" t="s">
        <v>37</v>
      </c>
      <c r="I338" s="97">
        <v>159001.01</v>
      </c>
      <c r="J338" s="97">
        <v>159001.01</v>
      </c>
      <c r="K338" s="97">
        <v>330000</v>
      </c>
      <c r="L338" s="97">
        <v>330000</v>
      </c>
      <c r="M338" s="97">
        <v>386300</v>
      </c>
      <c r="N338" s="97">
        <v>386300</v>
      </c>
      <c r="O338" s="97">
        <v>386300</v>
      </c>
      <c r="P338" s="97">
        <v>386300</v>
      </c>
      <c r="Q338" s="89"/>
    </row>
    <row r="339" spans="1:17" ht="26.25" customHeight="1">
      <c r="A339" s="219" t="s">
        <v>595</v>
      </c>
      <c r="B339" s="176" t="s">
        <v>643</v>
      </c>
      <c r="C339" s="176" t="s">
        <v>458</v>
      </c>
      <c r="D339" s="141" t="s">
        <v>22</v>
      </c>
      <c r="E339" s="82"/>
      <c r="F339" s="82"/>
      <c r="G339" s="82"/>
      <c r="H339" s="82"/>
      <c r="I339" s="83">
        <f>I341</f>
        <v>139660</v>
      </c>
      <c r="J339" s="83">
        <f t="shared" ref="J339" si="141">J341</f>
        <v>139660</v>
      </c>
      <c r="K339" s="83">
        <f t="shared" ref="K339:P339" si="142">K341</f>
        <v>0</v>
      </c>
      <c r="L339" s="83">
        <f t="shared" si="142"/>
        <v>0</v>
      </c>
      <c r="M339" s="83">
        <f t="shared" si="142"/>
        <v>0</v>
      </c>
      <c r="N339" s="83">
        <f t="shared" si="142"/>
        <v>0</v>
      </c>
      <c r="O339" s="83">
        <f t="shared" si="142"/>
        <v>0</v>
      </c>
      <c r="P339" s="83">
        <f t="shared" si="142"/>
        <v>0</v>
      </c>
      <c r="Q339" s="89"/>
    </row>
    <row r="340" spans="1:17" ht="26.25" customHeight="1">
      <c r="A340" s="220"/>
      <c r="B340" s="176"/>
      <c r="C340" s="176"/>
      <c r="D340" s="141" t="s">
        <v>23</v>
      </c>
      <c r="E340" s="82"/>
      <c r="F340" s="82"/>
      <c r="G340" s="82"/>
      <c r="H340" s="82"/>
      <c r="I340" s="83"/>
      <c r="J340" s="83"/>
      <c r="K340" s="83"/>
      <c r="L340" s="83"/>
      <c r="M340" s="83"/>
      <c r="N340" s="83"/>
      <c r="O340" s="83"/>
      <c r="P340" s="83"/>
      <c r="Q340" s="89"/>
    </row>
    <row r="341" spans="1:17" ht="26.25" customHeight="1">
      <c r="A341" s="221"/>
      <c r="B341" s="176"/>
      <c r="C341" s="176"/>
      <c r="D341" s="117" t="s">
        <v>979</v>
      </c>
      <c r="E341" s="96" t="s">
        <v>419</v>
      </c>
      <c r="F341" s="96" t="s">
        <v>52</v>
      </c>
      <c r="G341" s="96" t="s">
        <v>440</v>
      </c>
      <c r="H341" s="96" t="s">
        <v>37</v>
      </c>
      <c r="I341" s="97">
        <v>139660</v>
      </c>
      <c r="J341" s="97">
        <v>139660</v>
      </c>
      <c r="K341" s="98">
        <v>0</v>
      </c>
      <c r="L341" s="98">
        <v>0</v>
      </c>
      <c r="M341" s="98">
        <v>0</v>
      </c>
      <c r="N341" s="98">
        <v>0</v>
      </c>
      <c r="O341" s="97">
        <v>0</v>
      </c>
      <c r="P341" s="97">
        <v>0</v>
      </c>
      <c r="Q341" s="89"/>
    </row>
    <row r="342" spans="1:17" ht="26.25" customHeight="1">
      <c r="A342" s="175" t="s">
        <v>596</v>
      </c>
      <c r="B342" s="176" t="s">
        <v>643</v>
      </c>
      <c r="C342" s="176" t="s">
        <v>459</v>
      </c>
      <c r="D342" s="141" t="s">
        <v>22</v>
      </c>
      <c r="E342" s="82"/>
      <c r="F342" s="82"/>
      <c r="G342" s="82"/>
      <c r="H342" s="82"/>
      <c r="I342" s="83">
        <f t="shared" ref="I342:J342" si="143">I344</f>
        <v>25000</v>
      </c>
      <c r="J342" s="83">
        <f t="shared" si="143"/>
        <v>25000</v>
      </c>
      <c r="K342" s="83">
        <f t="shared" ref="K342:P342" si="144">K344</f>
        <v>0</v>
      </c>
      <c r="L342" s="83">
        <f t="shared" si="144"/>
        <v>0</v>
      </c>
      <c r="M342" s="83">
        <f t="shared" si="144"/>
        <v>0</v>
      </c>
      <c r="N342" s="83">
        <f t="shared" si="144"/>
        <v>0</v>
      </c>
      <c r="O342" s="83">
        <f t="shared" si="144"/>
        <v>0</v>
      </c>
      <c r="P342" s="83">
        <f t="shared" si="144"/>
        <v>0</v>
      </c>
      <c r="Q342" s="89"/>
    </row>
    <row r="343" spans="1:17" ht="26.25" customHeight="1">
      <c r="A343" s="175"/>
      <c r="B343" s="176"/>
      <c r="C343" s="176"/>
      <c r="D343" s="141" t="s">
        <v>23</v>
      </c>
      <c r="E343" s="82"/>
      <c r="F343" s="82"/>
      <c r="G343" s="82"/>
      <c r="H343" s="82"/>
      <c r="I343" s="83"/>
      <c r="J343" s="83"/>
      <c r="K343" s="83"/>
      <c r="L343" s="83"/>
      <c r="M343" s="83"/>
      <c r="N343" s="83"/>
      <c r="O343" s="83"/>
      <c r="P343" s="83"/>
      <c r="Q343" s="89"/>
    </row>
    <row r="344" spans="1:17" ht="26.25" customHeight="1">
      <c r="A344" s="175"/>
      <c r="B344" s="176"/>
      <c r="C344" s="176"/>
      <c r="D344" s="117" t="s">
        <v>979</v>
      </c>
      <c r="E344" s="96" t="s">
        <v>419</v>
      </c>
      <c r="F344" s="96" t="s">
        <v>52</v>
      </c>
      <c r="G344" s="96">
        <v>530085260</v>
      </c>
      <c r="H344" s="96" t="s">
        <v>37</v>
      </c>
      <c r="I344" s="97">
        <v>25000</v>
      </c>
      <c r="J344" s="97">
        <v>25000</v>
      </c>
      <c r="K344" s="98">
        <v>0</v>
      </c>
      <c r="L344" s="98">
        <v>0</v>
      </c>
      <c r="M344" s="97">
        <v>0</v>
      </c>
      <c r="N344" s="97">
        <v>0</v>
      </c>
      <c r="O344" s="97">
        <v>0</v>
      </c>
      <c r="P344" s="97">
        <v>0</v>
      </c>
      <c r="Q344" s="89"/>
    </row>
    <row r="345" spans="1:17" ht="26.25" customHeight="1">
      <c r="A345" s="175" t="s">
        <v>597</v>
      </c>
      <c r="B345" s="176" t="s">
        <v>72</v>
      </c>
      <c r="C345" s="176" t="s">
        <v>69</v>
      </c>
      <c r="D345" s="141" t="s">
        <v>22</v>
      </c>
      <c r="E345" s="82"/>
      <c r="F345" s="82"/>
      <c r="G345" s="82"/>
      <c r="H345" s="82"/>
      <c r="I345" s="83">
        <f>I347+I348</f>
        <v>884023.2</v>
      </c>
      <c r="J345" s="83">
        <f t="shared" ref="J345:P345" si="145">J347+J348</f>
        <v>884023.2</v>
      </c>
      <c r="K345" s="83">
        <f t="shared" si="145"/>
        <v>791649.6</v>
      </c>
      <c r="L345" s="83">
        <f t="shared" si="145"/>
        <v>791649.6</v>
      </c>
      <c r="M345" s="83">
        <f t="shared" si="145"/>
        <v>791649.6</v>
      </c>
      <c r="N345" s="83">
        <f t="shared" si="145"/>
        <v>791649.6</v>
      </c>
      <c r="O345" s="83">
        <f t="shared" si="145"/>
        <v>731551.89</v>
      </c>
      <c r="P345" s="83">
        <f t="shared" si="145"/>
        <v>744375.37</v>
      </c>
      <c r="Q345" s="89"/>
    </row>
    <row r="346" spans="1:17" ht="26.25" customHeight="1">
      <c r="A346" s="175"/>
      <c r="B346" s="176"/>
      <c r="C346" s="176"/>
      <c r="D346" s="141" t="s">
        <v>23</v>
      </c>
      <c r="E346" s="82"/>
      <c r="F346" s="82"/>
      <c r="G346" s="82"/>
      <c r="H346" s="82"/>
      <c r="I346" s="83"/>
      <c r="J346" s="83"/>
      <c r="K346" s="83"/>
      <c r="L346" s="83"/>
      <c r="M346" s="83"/>
      <c r="N346" s="83"/>
      <c r="O346" s="83"/>
      <c r="P346" s="83"/>
      <c r="Q346" s="89"/>
    </row>
    <row r="347" spans="1:17" ht="26.25" customHeight="1">
      <c r="A347" s="175"/>
      <c r="B347" s="176"/>
      <c r="C347" s="176"/>
      <c r="D347" s="163" t="s">
        <v>978</v>
      </c>
      <c r="E347" s="82" t="s">
        <v>484</v>
      </c>
      <c r="F347" s="82"/>
      <c r="G347" s="82"/>
      <c r="H347" s="82"/>
      <c r="I347" s="83">
        <f>I351</f>
        <v>0</v>
      </c>
      <c r="J347" s="83">
        <f t="shared" ref="J347:P347" si="146">J351</f>
        <v>0</v>
      </c>
      <c r="K347" s="83">
        <f t="shared" si="146"/>
        <v>791649.6</v>
      </c>
      <c r="L347" s="83">
        <f t="shared" si="146"/>
        <v>791649.6</v>
      </c>
      <c r="M347" s="83">
        <f t="shared" si="146"/>
        <v>791649.6</v>
      </c>
      <c r="N347" s="83">
        <f t="shared" si="146"/>
        <v>791649.6</v>
      </c>
      <c r="O347" s="83">
        <f t="shared" si="146"/>
        <v>731551.89</v>
      </c>
      <c r="P347" s="83">
        <f t="shared" si="146"/>
        <v>744375.37</v>
      </c>
      <c r="Q347" s="89"/>
    </row>
    <row r="348" spans="1:17" ht="26.25" customHeight="1">
      <c r="A348" s="175"/>
      <c r="B348" s="176"/>
      <c r="C348" s="176"/>
      <c r="D348" s="117" t="s">
        <v>979</v>
      </c>
      <c r="E348" s="82" t="s">
        <v>419</v>
      </c>
      <c r="F348" s="82"/>
      <c r="G348" s="82"/>
      <c r="H348" s="82"/>
      <c r="I348" s="83">
        <f>I352</f>
        <v>884023.2</v>
      </c>
      <c r="J348" s="83">
        <f t="shared" ref="J348:P348" si="147">J352</f>
        <v>884023.2</v>
      </c>
      <c r="K348" s="83">
        <f t="shared" si="147"/>
        <v>0</v>
      </c>
      <c r="L348" s="83">
        <f t="shared" si="147"/>
        <v>0</v>
      </c>
      <c r="M348" s="83">
        <f t="shared" si="147"/>
        <v>0</v>
      </c>
      <c r="N348" s="83">
        <f t="shared" si="147"/>
        <v>0</v>
      </c>
      <c r="O348" s="83">
        <f t="shared" si="147"/>
        <v>0</v>
      </c>
      <c r="P348" s="83">
        <f t="shared" si="147"/>
        <v>0</v>
      </c>
      <c r="Q348" s="89"/>
    </row>
    <row r="349" spans="1:17" ht="26.25" customHeight="1">
      <c r="A349" s="175" t="s">
        <v>598</v>
      </c>
      <c r="B349" s="176" t="s">
        <v>42</v>
      </c>
      <c r="C349" s="176" t="s">
        <v>461</v>
      </c>
      <c r="D349" s="141" t="s">
        <v>22</v>
      </c>
      <c r="E349" s="82"/>
      <c r="F349" s="82"/>
      <c r="G349" s="82"/>
      <c r="H349" s="82"/>
      <c r="I349" s="83">
        <f>I352+I351</f>
        <v>884023.2</v>
      </c>
      <c r="J349" s="83">
        <f t="shared" ref="J349:P349" si="148">J352+J351</f>
        <v>884023.2</v>
      </c>
      <c r="K349" s="83">
        <f t="shared" si="148"/>
        <v>791649.6</v>
      </c>
      <c r="L349" s="83">
        <f t="shared" si="148"/>
        <v>791649.6</v>
      </c>
      <c r="M349" s="83">
        <f t="shared" si="148"/>
        <v>791649.6</v>
      </c>
      <c r="N349" s="83">
        <f t="shared" si="148"/>
        <v>791649.6</v>
      </c>
      <c r="O349" s="83">
        <f t="shared" si="148"/>
        <v>731551.89</v>
      </c>
      <c r="P349" s="83">
        <f t="shared" si="148"/>
        <v>744375.37</v>
      </c>
      <c r="Q349" s="89"/>
    </row>
    <row r="350" spans="1:17" ht="26.25" customHeight="1">
      <c r="A350" s="175"/>
      <c r="B350" s="176"/>
      <c r="C350" s="176"/>
      <c r="D350" s="141" t="s">
        <v>23</v>
      </c>
      <c r="E350" s="82"/>
      <c r="F350" s="82"/>
      <c r="G350" s="82"/>
      <c r="H350" s="82"/>
      <c r="I350" s="83"/>
      <c r="J350" s="83"/>
      <c r="K350" s="83"/>
      <c r="L350" s="83"/>
      <c r="M350" s="83"/>
      <c r="N350" s="83"/>
      <c r="O350" s="83"/>
      <c r="P350" s="83"/>
      <c r="Q350" s="89"/>
    </row>
    <row r="351" spans="1:17" ht="26.25" customHeight="1">
      <c r="A351" s="175"/>
      <c r="B351" s="176"/>
      <c r="C351" s="176"/>
      <c r="D351" s="163" t="s">
        <v>978</v>
      </c>
      <c r="E351" s="100" t="s">
        <v>484</v>
      </c>
      <c r="F351" s="96">
        <v>1003</v>
      </c>
      <c r="G351" s="96" t="s">
        <v>984</v>
      </c>
      <c r="H351" s="96">
        <v>322</v>
      </c>
      <c r="I351" s="98">
        <v>0</v>
      </c>
      <c r="J351" s="98">
        <v>0</v>
      </c>
      <c r="K351" s="98">
        <v>791649.6</v>
      </c>
      <c r="L351" s="98">
        <v>791649.6</v>
      </c>
      <c r="M351" s="98">
        <v>791649.6</v>
      </c>
      <c r="N351" s="98">
        <v>791649.6</v>
      </c>
      <c r="O351" s="97">
        <v>731551.89</v>
      </c>
      <c r="P351" s="97">
        <v>744375.37</v>
      </c>
      <c r="Q351" s="89"/>
    </row>
    <row r="352" spans="1:17" ht="26.25" customHeight="1">
      <c r="A352" s="175"/>
      <c r="B352" s="176"/>
      <c r="C352" s="176"/>
      <c r="D352" s="117" t="s">
        <v>979</v>
      </c>
      <c r="E352" s="96" t="s">
        <v>419</v>
      </c>
      <c r="F352" s="96">
        <v>1003</v>
      </c>
      <c r="G352" s="96" t="s">
        <v>984</v>
      </c>
      <c r="H352" s="96">
        <v>322</v>
      </c>
      <c r="I352" s="98">
        <v>884023.2</v>
      </c>
      <c r="J352" s="98">
        <v>884023.2</v>
      </c>
      <c r="K352" s="98">
        <v>0</v>
      </c>
      <c r="L352" s="98">
        <v>0</v>
      </c>
      <c r="M352" s="98">
        <v>0</v>
      </c>
      <c r="N352" s="98">
        <v>0</v>
      </c>
      <c r="O352" s="98">
        <v>0</v>
      </c>
      <c r="P352" s="98">
        <v>0</v>
      </c>
      <c r="Q352" s="89"/>
    </row>
    <row r="353" spans="1:17" ht="26.25" customHeight="1">
      <c r="A353" s="175" t="s">
        <v>599</v>
      </c>
      <c r="B353" s="176" t="s">
        <v>73</v>
      </c>
      <c r="C353" s="176" t="s">
        <v>70</v>
      </c>
      <c r="D353" s="141" t="s">
        <v>22</v>
      </c>
      <c r="E353" s="82"/>
      <c r="F353" s="82"/>
      <c r="G353" s="82"/>
      <c r="H353" s="82"/>
      <c r="I353" s="83">
        <f t="shared" ref="I353:J353" si="149">I355</f>
        <v>4402987.96</v>
      </c>
      <c r="J353" s="83">
        <f t="shared" si="149"/>
        <v>4393721.2700000005</v>
      </c>
      <c r="K353" s="83">
        <f t="shared" ref="K353:P353" si="150">K355</f>
        <v>1815350.1400000001</v>
      </c>
      <c r="L353" s="83">
        <f t="shared" si="150"/>
        <v>1815350.1400000001</v>
      </c>
      <c r="M353" s="83">
        <f t="shared" si="150"/>
        <v>4703489.2299999995</v>
      </c>
      <c r="N353" s="83">
        <f t="shared" si="150"/>
        <v>4682595.9399999995</v>
      </c>
      <c r="O353" s="83">
        <f t="shared" si="150"/>
        <v>4030358.33</v>
      </c>
      <c r="P353" s="83">
        <f t="shared" si="150"/>
        <v>4030358.33</v>
      </c>
      <c r="Q353" s="89"/>
    </row>
    <row r="354" spans="1:17" ht="26.25" customHeight="1">
      <c r="A354" s="175"/>
      <c r="B354" s="176"/>
      <c r="C354" s="176"/>
      <c r="D354" s="141" t="s">
        <v>23</v>
      </c>
      <c r="E354" s="82"/>
      <c r="F354" s="82"/>
      <c r="G354" s="82"/>
      <c r="H354" s="82"/>
      <c r="I354" s="83"/>
      <c r="J354" s="83"/>
      <c r="K354" s="83"/>
      <c r="L354" s="83"/>
      <c r="M354" s="83"/>
      <c r="N354" s="83"/>
      <c r="O354" s="83"/>
      <c r="P354" s="83"/>
      <c r="Q354" s="89"/>
    </row>
    <row r="355" spans="1:17" ht="26.25" customHeight="1">
      <c r="A355" s="175"/>
      <c r="B355" s="176"/>
      <c r="C355" s="176"/>
      <c r="D355" s="117" t="s">
        <v>979</v>
      </c>
      <c r="E355" s="82" t="s">
        <v>419</v>
      </c>
      <c r="F355" s="82"/>
      <c r="G355" s="82"/>
      <c r="H355" s="82"/>
      <c r="I355" s="83">
        <f>I358+I359+I360+I361+I364+I365+I368+I369</f>
        <v>4402987.96</v>
      </c>
      <c r="J355" s="83">
        <f t="shared" ref="J355:P355" si="151">J358+J359+J360+J361+J364+J365+J368+J369</f>
        <v>4393721.2700000005</v>
      </c>
      <c r="K355" s="83">
        <f t="shared" si="151"/>
        <v>1815350.1400000001</v>
      </c>
      <c r="L355" s="83">
        <f t="shared" si="151"/>
        <v>1815350.1400000001</v>
      </c>
      <c r="M355" s="83">
        <f t="shared" si="151"/>
        <v>4703489.2299999995</v>
      </c>
      <c r="N355" s="83">
        <f t="shared" si="151"/>
        <v>4682595.9399999995</v>
      </c>
      <c r="O355" s="83">
        <f t="shared" si="151"/>
        <v>4030358.33</v>
      </c>
      <c r="P355" s="83">
        <f t="shared" si="151"/>
        <v>4030358.33</v>
      </c>
      <c r="Q355" s="89"/>
    </row>
    <row r="356" spans="1:17" ht="26.25" customHeight="1">
      <c r="A356" s="175" t="s">
        <v>600</v>
      </c>
      <c r="B356" s="176" t="s">
        <v>42</v>
      </c>
      <c r="C356" s="176" t="s">
        <v>376</v>
      </c>
      <c r="D356" s="141" t="s">
        <v>22</v>
      </c>
      <c r="E356" s="82"/>
      <c r="F356" s="82"/>
      <c r="G356" s="82"/>
      <c r="H356" s="82"/>
      <c r="I356" s="83">
        <f>I358+I359+I360+I361</f>
        <v>4402987.96</v>
      </c>
      <c r="J356" s="83">
        <f t="shared" ref="J356:P356" si="152">J358+J359+J360+J361</f>
        <v>4393721.2700000005</v>
      </c>
      <c r="K356" s="83">
        <f t="shared" si="152"/>
        <v>1815350.1400000001</v>
      </c>
      <c r="L356" s="83">
        <f t="shared" si="152"/>
        <v>1815350.1400000001</v>
      </c>
      <c r="M356" s="83">
        <f t="shared" si="152"/>
        <v>4631149.2299999995</v>
      </c>
      <c r="N356" s="83">
        <f t="shared" si="152"/>
        <v>4613004.46</v>
      </c>
      <c r="O356" s="83">
        <f t="shared" si="152"/>
        <v>4030358.33</v>
      </c>
      <c r="P356" s="83">
        <f t="shared" si="152"/>
        <v>4030358.33</v>
      </c>
      <c r="Q356" s="89"/>
    </row>
    <row r="357" spans="1:17" ht="26.25" customHeight="1">
      <c r="A357" s="175"/>
      <c r="B357" s="176"/>
      <c r="C357" s="176"/>
      <c r="D357" s="141" t="s">
        <v>23</v>
      </c>
      <c r="E357" s="82"/>
      <c r="F357" s="82"/>
      <c r="G357" s="82"/>
      <c r="H357" s="82"/>
      <c r="I357" s="83"/>
      <c r="J357" s="83"/>
      <c r="K357" s="83"/>
      <c r="L357" s="83"/>
      <c r="M357" s="83"/>
      <c r="N357" s="83"/>
      <c r="O357" s="83"/>
      <c r="P357" s="83"/>
      <c r="Q357" s="89"/>
    </row>
    <row r="358" spans="1:17" ht="26.25" customHeight="1">
      <c r="A358" s="175"/>
      <c r="B358" s="176"/>
      <c r="C358" s="176"/>
      <c r="D358" s="185" t="s">
        <v>979</v>
      </c>
      <c r="E358" s="96" t="s">
        <v>419</v>
      </c>
      <c r="F358" s="96" t="s">
        <v>442</v>
      </c>
      <c r="G358" s="101" t="s">
        <v>443</v>
      </c>
      <c r="H358" s="96" t="s">
        <v>381</v>
      </c>
      <c r="I358" s="98">
        <v>3135940</v>
      </c>
      <c r="J358" s="98">
        <v>3130717.4</v>
      </c>
      <c r="K358" s="98">
        <v>1234954.67</v>
      </c>
      <c r="L358" s="98">
        <v>1234954.67</v>
      </c>
      <c r="M358" s="98">
        <v>3265437.9</v>
      </c>
      <c r="N358" s="98">
        <v>3260536.91</v>
      </c>
      <c r="O358" s="98">
        <v>2804001.55</v>
      </c>
      <c r="P358" s="98">
        <v>2804001.55</v>
      </c>
      <c r="Q358" s="89"/>
    </row>
    <row r="359" spans="1:17" ht="26.25" customHeight="1">
      <c r="A359" s="175"/>
      <c r="B359" s="176"/>
      <c r="C359" s="176"/>
      <c r="D359" s="186"/>
      <c r="E359" s="96" t="s">
        <v>419</v>
      </c>
      <c r="F359" s="96" t="s">
        <v>442</v>
      </c>
      <c r="G359" s="101" t="s">
        <v>443</v>
      </c>
      <c r="H359" s="96" t="s">
        <v>382</v>
      </c>
      <c r="I359" s="98">
        <v>0</v>
      </c>
      <c r="J359" s="98">
        <v>0</v>
      </c>
      <c r="K359" s="98">
        <v>0</v>
      </c>
      <c r="L359" s="98">
        <v>0</v>
      </c>
      <c r="M359" s="98">
        <v>12000</v>
      </c>
      <c r="N359" s="98">
        <v>2500</v>
      </c>
      <c r="O359" s="98">
        <v>12000</v>
      </c>
      <c r="P359" s="98">
        <v>12000</v>
      </c>
      <c r="Q359" s="89"/>
    </row>
    <row r="360" spans="1:17" ht="26.25" customHeight="1">
      <c r="A360" s="175"/>
      <c r="B360" s="176"/>
      <c r="C360" s="176"/>
      <c r="D360" s="186"/>
      <c r="E360" s="96" t="s">
        <v>419</v>
      </c>
      <c r="F360" s="96" t="s">
        <v>442</v>
      </c>
      <c r="G360" s="101" t="s">
        <v>443</v>
      </c>
      <c r="H360" s="96" t="s">
        <v>383</v>
      </c>
      <c r="I360" s="98">
        <v>947051</v>
      </c>
      <c r="J360" s="98">
        <v>943006.91</v>
      </c>
      <c r="K360" s="98">
        <v>348732.87</v>
      </c>
      <c r="L360" s="98">
        <v>348732.87</v>
      </c>
      <c r="M360" s="98">
        <v>983143.33</v>
      </c>
      <c r="N360" s="98">
        <v>982905.96</v>
      </c>
      <c r="O360" s="98">
        <v>843788.78</v>
      </c>
      <c r="P360" s="98">
        <v>843788.78</v>
      </c>
      <c r="Q360" s="89"/>
    </row>
    <row r="361" spans="1:17" ht="26.25" customHeight="1">
      <c r="A361" s="172"/>
      <c r="B361" s="169"/>
      <c r="C361" s="169"/>
      <c r="D361" s="187"/>
      <c r="E361" s="120" t="s">
        <v>419</v>
      </c>
      <c r="F361" s="120" t="s">
        <v>442</v>
      </c>
      <c r="G361" s="121" t="s">
        <v>443</v>
      </c>
      <c r="H361" s="120" t="s">
        <v>37</v>
      </c>
      <c r="I361" s="122">
        <v>319996.96000000002</v>
      </c>
      <c r="J361" s="122">
        <v>319996.96000000002</v>
      </c>
      <c r="K361" s="122">
        <v>231662.6</v>
      </c>
      <c r="L361" s="122">
        <v>231662.6</v>
      </c>
      <c r="M361" s="122">
        <v>370568</v>
      </c>
      <c r="N361" s="122">
        <v>367061.59</v>
      </c>
      <c r="O361" s="122">
        <v>370568</v>
      </c>
      <c r="P361" s="122">
        <v>370568</v>
      </c>
      <c r="Q361" s="114"/>
    </row>
    <row r="362" spans="1:17" ht="26.25" customHeight="1">
      <c r="A362" s="172" t="s">
        <v>986</v>
      </c>
      <c r="B362" s="169" t="s">
        <v>43</v>
      </c>
      <c r="C362" s="262" t="s">
        <v>948</v>
      </c>
      <c r="D362" s="141" t="s">
        <v>22</v>
      </c>
      <c r="E362" s="96"/>
      <c r="F362" s="96"/>
      <c r="G362" s="101"/>
      <c r="H362" s="96"/>
      <c r="I362" s="98">
        <f>I364+I365</f>
        <v>0</v>
      </c>
      <c r="J362" s="98">
        <f t="shared" ref="J362:P362" si="153">J364+J365</f>
        <v>0</v>
      </c>
      <c r="K362" s="98">
        <f t="shared" si="153"/>
        <v>0</v>
      </c>
      <c r="L362" s="98">
        <f t="shared" si="153"/>
        <v>0</v>
      </c>
      <c r="M362" s="98">
        <f t="shared" si="153"/>
        <v>52080</v>
      </c>
      <c r="N362" s="98">
        <f t="shared" si="153"/>
        <v>52080</v>
      </c>
      <c r="O362" s="98">
        <f t="shared" si="153"/>
        <v>0</v>
      </c>
      <c r="P362" s="98">
        <f t="shared" si="153"/>
        <v>0</v>
      </c>
      <c r="Q362" s="89"/>
    </row>
    <row r="363" spans="1:17" ht="26.25" customHeight="1">
      <c r="A363" s="173"/>
      <c r="B363" s="170"/>
      <c r="C363" s="263"/>
      <c r="D363" s="141" t="s">
        <v>23</v>
      </c>
      <c r="E363" s="96"/>
      <c r="F363" s="96"/>
      <c r="G363" s="101"/>
      <c r="H363" s="96"/>
      <c r="I363" s="98"/>
      <c r="J363" s="98"/>
      <c r="K363" s="98"/>
      <c r="L363" s="98"/>
      <c r="M363" s="98"/>
      <c r="N363" s="98"/>
      <c r="O363" s="98"/>
      <c r="P363" s="98"/>
      <c r="Q363" s="89"/>
    </row>
    <row r="364" spans="1:17" ht="26.25" customHeight="1">
      <c r="A364" s="173"/>
      <c r="B364" s="170"/>
      <c r="C364" s="263"/>
      <c r="D364" s="164" t="s">
        <v>979</v>
      </c>
      <c r="E364" s="96" t="s">
        <v>419</v>
      </c>
      <c r="F364" s="96" t="s">
        <v>442</v>
      </c>
      <c r="G364" s="101" t="s">
        <v>985</v>
      </c>
      <c r="H364" s="96" t="s">
        <v>381</v>
      </c>
      <c r="I364" s="98">
        <v>0</v>
      </c>
      <c r="J364" s="98">
        <v>0</v>
      </c>
      <c r="K364" s="98">
        <v>0</v>
      </c>
      <c r="L364" s="98">
        <v>0</v>
      </c>
      <c r="M364" s="98">
        <v>40000</v>
      </c>
      <c r="N364" s="98">
        <v>40000</v>
      </c>
      <c r="O364" s="98">
        <v>0</v>
      </c>
      <c r="P364" s="98">
        <v>0</v>
      </c>
      <c r="Q364" s="89"/>
    </row>
    <row r="365" spans="1:17" ht="26.25" customHeight="1">
      <c r="A365" s="174"/>
      <c r="B365" s="171"/>
      <c r="C365" s="264"/>
      <c r="D365" s="164" t="s">
        <v>979</v>
      </c>
      <c r="E365" s="96" t="s">
        <v>419</v>
      </c>
      <c r="F365" s="96" t="s">
        <v>442</v>
      </c>
      <c r="G365" s="101" t="s">
        <v>985</v>
      </c>
      <c r="H365" s="96">
        <v>119</v>
      </c>
      <c r="I365" s="98">
        <v>0</v>
      </c>
      <c r="J365" s="98">
        <v>0</v>
      </c>
      <c r="K365" s="98">
        <v>0</v>
      </c>
      <c r="L365" s="98">
        <v>0</v>
      </c>
      <c r="M365" s="98">
        <v>12080</v>
      </c>
      <c r="N365" s="98">
        <v>12080</v>
      </c>
      <c r="O365" s="98">
        <v>0</v>
      </c>
      <c r="P365" s="98">
        <v>0</v>
      </c>
      <c r="Q365" s="89"/>
    </row>
    <row r="366" spans="1:17" ht="26.25" customHeight="1">
      <c r="A366" s="172" t="s">
        <v>988</v>
      </c>
      <c r="B366" s="169" t="s">
        <v>987</v>
      </c>
      <c r="C366" s="265" t="s">
        <v>954</v>
      </c>
      <c r="D366" s="141" t="s">
        <v>22</v>
      </c>
      <c r="E366" s="96"/>
      <c r="F366" s="96"/>
      <c r="G366" s="101"/>
      <c r="H366" s="96"/>
      <c r="I366" s="98">
        <f>I368+I369</f>
        <v>0</v>
      </c>
      <c r="J366" s="98">
        <f t="shared" ref="J366:P366" si="154">J368+J369</f>
        <v>0</v>
      </c>
      <c r="K366" s="98">
        <f t="shared" si="154"/>
        <v>0</v>
      </c>
      <c r="L366" s="98">
        <f t="shared" si="154"/>
        <v>0</v>
      </c>
      <c r="M366" s="98">
        <f t="shared" si="154"/>
        <v>20260</v>
      </c>
      <c r="N366" s="98">
        <f t="shared" si="154"/>
        <v>17511.48</v>
      </c>
      <c r="O366" s="98">
        <f t="shared" si="154"/>
        <v>0</v>
      </c>
      <c r="P366" s="98">
        <f t="shared" si="154"/>
        <v>0</v>
      </c>
      <c r="Q366" s="89"/>
    </row>
    <row r="367" spans="1:17" ht="26.25" customHeight="1">
      <c r="A367" s="173"/>
      <c r="B367" s="170"/>
      <c r="C367" s="266"/>
      <c r="D367" s="141" t="s">
        <v>23</v>
      </c>
      <c r="E367" s="96"/>
      <c r="F367" s="96"/>
      <c r="G367" s="101"/>
      <c r="H367" s="96"/>
      <c r="I367" s="98"/>
      <c r="J367" s="98"/>
      <c r="K367" s="98"/>
      <c r="L367" s="98"/>
      <c r="M367" s="98"/>
      <c r="N367" s="98"/>
      <c r="O367" s="98"/>
      <c r="P367" s="98"/>
      <c r="Q367" s="89"/>
    </row>
    <row r="368" spans="1:17" ht="26.25" customHeight="1">
      <c r="A368" s="173"/>
      <c r="B368" s="170"/>
      <c r="C368" s="266"/>
      <c r="D368" s="164" t="s">
        <v>979</v>
      </c>
      <c r="E368" s="96" t="s">
        <v>419</v>
      </c>
      <c r="F368" s="96" t="s">
        <v>442</v>
      </c>
      <c r="G368" s="101" t="s">
        <v>989</v>
      </c>
      <c r="H368" s="96">
        <v>111</v>
      </c>
      <c r="I368" s="98">
        <v>0</v>
      </c>
      <c r="J368" s="98">
        <v>0</v>
      </c>
      <c r="K368" s="98">
        <v>0</v>
      </c>
      <c r="L368" s="98">
        <v>0</v>
      </c>
      <c r="M368" s="98">
        <v>15561</v>
      </c>
      <c r="N368" s="98">
        <v>13449.47</v>
      </c>
      <c r="O368" s="98">
        <v>0</v>
      </c>
      <c r="P368" s="98">
        <v>0</v>
      </c>
      <c r="Q368" s="89"/>
    </row>
    <row r="369" spans="1:17" ht="26.25" customHeight="1">
      <c r="A369" s="174"/>
      <c r="B369" s="171"/>
      <c r="C369" s="235"/>
      <c r="D369" s="164" t="s">
        <v>979</v>
      </c>
      <c r="E369" s="96" t="s">
        <v>419</v>
      </c>
      <c r="F369" s="96" t="s">
        <v>442</v>
      </c>
      <c r="G369" s="101" t="s">
        <v>989</v>
      </c>
      <c r="H369" s="96">
        <v>119</v>
      </c>
      <c r="I369" s="98">
        <v>0</v>
      </c>
      <c r="J369" s="98">
        <v>0</v>
      </c>
      <c r="K369" s="98">
        <v>0</v>
      </c>
      <c r="L369" s="98">
        <v>0</v>
      </c>
      <c r="M369" s="98">
        <v>4699</v>
      </c>
      <c r="N369" s="98">
        <v>4062.01</v>
      </c>
      <c r="O369" s="98">
        <v>0</v>
      </c>
      <c r="P369" s="98">
        <v>0</v>
      </c>
      <c r="Q369" s="89"/>
    </row>
    <row r="370" spans="1:17" ht="26.25" customHeight="1">
      <c r="A370" s="218" t="s">
        <v>74</v>
      </c>
      <c r="B370" s="210" t="s">
        <v>1057</v>
      </c>
      <c r="C370" s="210" t="s">
        <v>623</v>
      </c>
      <c r="D370" s="147" t="s">
        <v>22</v>
      </c>
      <c r="E370" s="72"/>
      <c r="F370" s="72"/>
      <c r="G370" s="72"/>
      <c r="H370" s="72"/>
      <c r="I370" s="73">
        <f>I372</f>
        <v>149759649.22</v>
      </c>
      <c r="J370" s="73">
        <f t="shared" ref="J370:P370" si="155">J372</f>
        <v>147062811.14000002</v>
      </c>
      <c r="K370" s="73">
        <f t="shared" si="155"/>
        <v>42151237.060000002</v>
      </c>
      <c r="L370" s="73">
        <f t="shared" si="155"/>
        <v>35121496.93</v>
      </c>
      <c r="M370" s="73">
        <f t="shared" si="155"/>
        <v>170215027.55000001</v>
      </c>
      <c r="N370" s="73">
        <f t="shared" si="155"/>
        <v>166982081.64999998</v>
      </c>
      <c r="O370" s="73">
        <f t="shared" si="155"/>
        <v>77476579</v>
      </c>
      <c r="P370" s="73">
        <f t="shared" si="155"/>
        <v>68454079</v>
      </c>
      <c r="Q370" s="115"/>
    </row>
    <row r="371" spans="1:17" ht="26.25" customHeight="1">
      <c r="A371" s="218"/>
      <c r="B371" s="210"/>
      <c r="C371" s="210"/>
      <c r="D371" s="147" t="s">
        <v>23</v>
      </c>
      <c r="E371" s="72"/>
      <c r="F371" s="72"/>
      <c r="G371" s="72"/>
      <c r="H371" s="72"/>
      <c r="I371" s="73"/>
      <c r="J371" s="73"/>
      <c r="K371" s="73"/>
      <c r="L371" s="73"/>
      <c r="M371" s="73"/>
      <c r="N371" s="73"/>
      <c r="O371" s="73"/>
      <c r="P371" s="73"/>
      <c r="Q371" s="115"/>
    </row>
    <row r="372" spans="1:17" ht="26.25" customHeight="1">
      <c r="A372" s="218"/>
      <c r="B372" s="210"/>
      <c r="C372" s="210"/>
      <c r="D372" s="147" t="s">
        <v>30</v>
      </c>
      <c r="E372" s="72" t="s">
        <v>34</v>
      </c>
      <c r="F372" s="72"/>
      <c r="G372" s="72"/>
      <c r="H372" s="72"/>
      <c r="I372" s="73">
        <f>I373+I693+I724+I733+I814</f>
        <v>149759649.22</v>
      </c>
      <c r="J372" s="73">
        <f t="shared" ref="J372:O372" si="156">J373+J693+J724+J733+J814</f>
        <v>147062811.14000002</v>
      </c>
      <c r="K372" s="73">
        <f t="shared" si="156"/>
        <v>42151237.060000002</v>
      </c>
      <c r="L372" s="73">
        <f t="shared" si="156"/>
        <v>35121496.93</v>
      </c>
      <c r="M372" s="73">
        <f t="shared" si="156"/>
        <v>170215027.55000001</v>
      </c>
      <c r="N372" s="73">
        <f t="shared" si="156"/>
        <v>166982081.64999998</v>
      </c>
      <c r="O372" s="73">
        <f t="shared" si="156"/>
        <v>77476579</v>
      </c>
      <c r="P372" s="73">
        <f>P373+P693+P724+P733+P814</f>
        <v>68454079</v>
      </c>
      <c r="Q372" s="115"/>
    </row>
    <row r="373" spans="1:17" ht="26.25" customHeight="1">
      <c r="A373" s="175" t="s">
        <v>128</v>
      </c>
      <c r="B373" s="176" t="s">
        <v>24</v>
      </c>
      <c r="C373" s="176" t="s">
        <v>698</v>
      </c>
      <c r="D373" s="141" t="s">
        <v>22</v>
      </c>
      <c r="E373" s="82"/>
      <c r="F373" s="82"/>
      <c r="G373" s="82"/>
      <c r="H373" s="82"/>
      <c r="I373" s="83">
        <f>I375</f>
        <v>20051163.73</v>
      </c>
      <c r="J373" s="83">
        <f t="shared" ref="J373:P373" si="157">J375</f>
        <v>20051163.73</v>
      </c>
      <c r="K373" s="83">
        <f t="shared" si="157"/>
        <v>4965251.22</v>
      </c>
      <c r="L373" s="83">
        <f t="shared" si="157"/>
        <v>2604434.8600000003</v>
      </c>
      <c r="M373" s="83">
        <f t="shared" si="157"/>
        <v>19777418.870000001</v>
      </c>
      <c r="N373" s="83">
        <f t="shared" si="157"/>
        <v>19777418.870000001</v>
      </c>
      <c r="O373" s="83">
        <f t="shared" si="157"/>
        <v>9113636.3599999994</v>
      </c>
      <c r="P373" s="83">
        <f t="shared" si="157"/>
        <v>0</v>
      </c>
      <c r="Q373" s="88"/>
    </row>
    <row r="374" spans="1:17" ht="26.25" customHeight="1">
      <c r="A374" s="175"/>
      <c r="B374" s="176"/>
      <c r="C374" s="176"/>
      <c r="D374" s="141" t="s">
        <v>23</v>
      </c>
      <c r="E374" s="82"/>
      <c r="F374" s="82"/>
      <c r="G374" s="82"/>
      <c r="H374" s="82"/>
      <c r="I374" s="83"/>
      <c r="J374" s="83"/>
      <c r="K374" s="83"/>
      <c r="L374" s="83"/>
      <c r="M374" s="83"/>
      <c r="N374" s="83"/>
      <c r="O374" s="83"/>
      <c r="P374" s="83"/>
      <c r="Q374" s="84"/>
    </row>
    <row r="375" spans="1:17" ht="26.25" customHeight="1">
      <c r="A375" s="175"/>
      <c r="B375" s="176"/>
      <c r="C375" s="176"/>
      <c r="D375" s="141" t="s">
        <v>30</v>
      </c>
      <c r="E375" s="82" t="s">
        <v>34</v>
      </c>
      <c r="F375" s="82"/>
      <c r="G375" s="82"/>
      <c r="H375" s="82"/>
      <c r="I375" s="83">
        <f>I378+I381+I384+I387+I390+I393+I396+I399+I402+I405+I408+I411+I414+I417+I420+I423+I426+I429+I432+I435+I438+I441+I444+I447+I450+I453+I456+I459+I462+I465+I468+I471+I474+I477+I480+I483+I486+I489+I492+I495+I498+I501+I504+I507+I510+I513+I516+I519+I522+I525+I528+I531+I534+I537+I540+I543+I546+I549+I552+I555+I558+I561+I564+I567+I570+I573+I576+I579+I582+I585+I588+I591+I594+I597+I600+I603+I606+I609+I612+I615+I618+I621+I624+I627+I630+I633+I636+I639+I642+I645+I648+I651+I654+I657+I660+I663+I666+I669+I672+I675+I678+I681+I684+I687+I690</f>
        <v>20051163.73</v>
      </c>
      <c r="J375" s="83">
        <f t="shared" ref="J375:P375" si="158">J378+J381+J384+J387+J390+J393+J396+J399+J402+J405+J408+J411+J414+J417+J420+J423+J426+J429+J432+J435+J438+J441+J444+J447+J450+J453+J456+J459+J462+J465+J468+J471+J474+J477+J480+J483+J486+J489+J492+J495+J498+J501+J504+J507+J510+J513+J516+J519+J522+J525+J528+J531+J534+J537+J540+J543+J546+J549+J552+J555+J558+J561+J564+J567+J570+J573+J576+J579+J582+J585+J588+J591+J594+J597+J600+J603+J606+J609+J612+J615+J618+J621+J624+J627+J630+J633+J636+J639+J642+J645+J648+J651+J654+J657+J660+J663+J666+J669+J672+J675+J678+J681+J684+J687+J690</f>
        <v>20051163.73</v>
      </c>
      <c r="K375" s="83">
        <f t="shared" si="158"/>
        <v>4965251.22</v>
      </c>
      <c r="L375" s="83">
        <f t="shared" si="158"/>
        <v>2604434.8600000003</v>
      </c>
      <c r="M375" s="83">
        <f t="shared" si="158"/>
        <v>19777418.870000001</v>
      </c>
      <c r="N375" s="83">
        <f t="shared" si="158"/>
        <v>19777418.870000001</v>
      </c>
      <c r="O375" s="83">
        <f t="shared" si="158"/>
        <v>9113636.3599999994</v>
      </c>
      <c r="P375" s="83">
        <f t="shared" si="158"/>
        <v>0</v>
      </c>
      <c r="Q375" s="88"/>
    </row>
    <row r="376" spans="1:17" ht="26.25" customHeight="1">
      <c r="A376" s="175" t="s">
        <v>129</v>
      </c>
      <c r="B376" s="176" t="s">
        <v>42</v>
      </c>
      <c r="C376" s="176" t="s">
        <v>699</v>
      </c>
      <c r="D376" s="141" t="s">
        <v>22</v>
      </c>
      <c r="E376" s="82"/>
      <c r="F376" s="82"/>
      <c r="G376" s="82"/>
      <c r="H376" s="82"/>
      <c r="I376" s="83">
        <f>I378</f>
        <v>0</v>
      </c>
      <c r="J376" s="83">
        <f t="shared" ref="J376:P376" si="159">J378</f>
        <v>0</v>
      </c>
      <c r="K376" s="83">
        <f t="shared" si="159"/>
        <v>0</v>
      </c>
      <c r="L376" s="83">
        <f t="shared" si="159"/>
        <v>0</v>
      </c>
      <c r="M376" s="83">
        <f t="shared" si="159"/>
        <v>118080.73</v>
      </c>
      <c r="N376" s="83">
        <f t="shared" si="159"/>
        <v>118080.73</v>
      </c>
      <c r="O376" s="83">
        <f t="shared" si="159"/>
        <v>0</v>
      </c>
      <c r="P376" s="83">
        <f t="shared" si="159"/>
        <v>0</v>
      </c>
      <c r="Q376" s="88"/>
    </row>
    <row r="377" spans="1:17" ht="26.25" customHeight="1">
      <c r="A377" s="175"/>
      <c r="B377" s="176"/>
      <c r="C377" s="176"/>
      <c r="D377" s="141" t="s">
        <v>23</v>
      </c>
      <c r="E377" s="82"/>
      <c r="F377" s="82"/>
      <c r="G377" s="82"/>
      <c r="H377" s="82"/>
      <c r="I377" s="83"/>
      <c r="J377" s="83"/>
      <c r="K377" s="83"/>
      <c r="L377" s="83"/>
      <c r="M377" s="83"/>
      <c r="N377" s="83"/>
      <c r="O377" s="83"/>
      <c r="P377" s="83"/>
      <c r="Q377" s="84"/>
    </row>
    <row r="378" spans="1:17" ht="26.25" customHeight="1">
      <c r="A378" s="175"/>
      <c r="B378" s="176"/>
      <c r="C378" s="176"/>
      <c r="D378" s="141" t="s">
        <v>30</v>
      </c>
      <c r="E378" s="82" t="s">
        <v>34</v>
      </c>
      <c r="F378" s="82" t="s">
        <v>75</v>
      </c>
      <c r="G378" s="82" t="s">
        <v>700</v>
      </c>
      <c r="H378" s="89">
        <v>244</v>
      </c>
      <c r="I378" s="68">
        <v>0</v>
      </c>
      <c r="J378" s="68">
        <v>0</v>
      </c>
      <c r="K378" s="68">
        <v>0</v>
      </c>
      <c r="L378" s="68">
        <v>0</v>
      </c>
      <c r="M378" s="68">
        <v>118080.73</v>
      </c>
      <c r="N378" s="68">
        <v>118080.73</v>
      </c>
      <c r="O378" s="68">
        <v>0</v>
      </c>
      <c r="P378" s="68">
        <v>0</v>
      </c>
      <c r="Q378" s="84"/>
    </row>
    <row r="379" spans="1:17" ht="43.5" customHeight="1">
      <c r="A379" s="175" t="s">
        <v>130</v>
      </c>
      <c r="B379" s="176" t="s">
        <v>43</v>
      </c>
      <c r="C379" s="176" t="s">
        <v>86</v>
      </c>
      <c r="D379" s="141" t="s">
        <v>22</v>
      </c>
      <c r="E379" s="82"/>
      <c r="F379" s="82"/>
      <c r="G379" s="82"/>
      <c r="H379" s="82"/>
      <c r="I379" s="83">
        <f t="shared" ref="I379:P379" si="160">I381</f>
        <v>6963565</v>
      </c>
      <c r="J379" s="83">
        <f t="shared" si="160"/>
        <v>6963565</v>
      </c>
      <c r="K379" s="83">
        <f t="shared" si="160"/>
        <v>0</v>
      </c>
      <c r="L379" s="83">
        <f t="shared" si="160"/>
        <v>0</v>
      </c>
      <c r="M379" s="83">
        <f t="shared" si="160"/>
        <v>7969354.7999999998</v>
      </c>
      <c r="N379" s="83">
        <f t="shared" si="160"/>
        <v>7969354.7999999998</v>
      </c>
      <c r="O379" s="83">
        <f t="shared" si="160"/>
        <v>0</v>
      </c>
      <c r="P379" s="83">
        <f t="shared" si="160"/>
        <v>0</v>
      </c>
      <c r="Q379" s="88"/>
    </row>
    <row r="380" spans="1:17" ht="43.5" customHeight="1">
      <c r="A380" s="175"/>
      <c r="B380" s="176"/>
      <c r="C380" s="176"/>
      <c r="D380" s="141" t="s">
        <v>23</v>
      </c>
      <c r="E380" s="82"/>
      <c r="F380" s="82"/>
      <c r="G380" s="82"/>
      <c r="H380" s="82"/>
      <c r="I380" s="83"/>
      <c r="J380" s="83"/>
      <c r="K380" s="83"/>
      <c r="L380" s="83"/>
      <c r="M380" s="83"/>
      <c r="N380" s="83"/>
      <c r="O380" s="83"/>
      <c r="P380" s="83"/>
      <c r="Q380" s="84"/>
    </row>
    <row r="381" spans="1:17" ht="43.5" customHeight="1">
      <c r="A381" s="175"/>
      <c r="B381" s="176"/>
      <c r="C381" s="176"/>
      <c r="D381" s="141" t="s">
        <v>30</v>
      </c>
      <c r="E381" s="82" t="s">
        <v>34</v>
      </c>
      <c r="F381" s="82" t="s">
        <v>75</v>
      </c>
      <c r="G381" s="82" t="s">
        <v>87</v>
      </c>
      <c r="H381" s="89">
        <v>243</v>
      </c>
      <c r="I381" s="68">
        <v>6963565</v>
      </c>
      <c r="J381" s="68">
        <v>6963565</v>
      </c>
      <c r="K381" s="68">
        <v>0</v>
      </c>
      <c r="L381" s="68">
        <v>0</v>
      </c>
      <c r="M381" s="68">
        <v>7969354.7999999998</v>
      </c>
      <c r="N381" s="68">
        <v>7969354.7999999998</v>
      </c>
      <c r="O381" s="68">
        <v>0</v>
      </c>
      <c r="P381" s="68">
        <v>0</v>
      </c>
      <c r="Q381" s="84"/>
    </row>
    <row r="382" spans="1:17" ht="26.25" customHeight="1">
      <c r="A382" s="175" t="s">
        <v>131</v>
      </c>
      <c r="B382" s="176" t="s">
        <v>55</v>
      </c>
      <c r="C382" s="176" t="s">
        <v>701</v>
      </c>
      <c r="D382" s="141" t="s">
        <v>22</v>
      </c>
      <c r="E382" s="82"/>
      <c r="F382" s="82"/>
      <c r="G382" s="82"/>
      <c r="H382" s="82"/>
      <c r="I382" s="83">
        <f t="shared" ref="I382:P382" si="161">I384</f>
        <v>0</v>
      </c>
      <c r="J382" s="83">
        <f t="shared" si="161"/>
        <v>0</v>
      </c>
      <c r="K382" s="83">
        <f t="shared" si="161"/>
        <v>0</v>
      </c>
      <c r="L382" s="83">
        <f t="shared" si="161"/>
        <v>0</v>
      </c>
      <c r="M382" s="83">
        <f t="shared" si="161"/>
        <v>838142.4</v>
      </c>
      <c r="N382" s="83">
        <f t="shared" si="161"/>
        <v>838142.4</v>
      </c>
      <c r="O382" s="83">
        <f t="shared" si="161"/>
        <v>0</v>
      </c>
      <c r="P382" s="83">
        <f t="shared" si="161"/>
        <v>0</v>
      </c>
      <c r="Q382" s="88"/>
    </row>
    <row r="383" spans="1:17" ht="26.25" customHeight="1">
      <c r="A383" s="175"/>
      <c r="B383" s="176"/>
      <c r="C383" s="176"/>
      <c r="D383" s="141" t="s">
        <v>23</v>
      </c>
      <c r="E383" s="82"/>
      <c r="F383" s="82"/>
      <c r="G383" s="82"/>
      <c r="H383" s="82"/>
      <c r="I383" s="83"/>
      <c r="J383" s="83"/>
      <c r="K383" s="83"/>
      <c r="L383" s="83"/>
      <c r="M383" s="83"/>
      <c r="N383" s="83"/>
      <c r="O383" s="83"/>
      <c r="P383" s="83"/>
      <c r="Q383" s="84"/>
    </row>
    <row r="384" spans="1:17" ht="30.75" customHeight="1">
      <c r="A384" s="175"/>
      <c r="B384" s="176"/>
      <c r="C384" s="176"/>
      <c r="D384" s="141" t="s">
        <v>30</v>
      </c>
      <c r="E384" s="82" t="s">
        <v>34</v>
      </c>
      <c r="F384" s="82" t="s">
        <v>75</v>
      </c>
      <c r="G384" s="82" t="s">
        <v>702</v>
      </c>
      <c r="H384" s="89">
        <v>244</v>
      </c>
      <c r="I384" s="68">
        <v>0</v>
      </c>
      <c r="J384" s="68">
        <v>0</v>
      </c>
      <c r="K384" s="68">
        <v>0</v>
      </c>
      <c r="L384" s="68">
        <v>0</v>
      </c>
      <c r="M384" s="68">
        <v>838142.4</v>
      </c>
      <c r="N384" s="68">
        <v>838142.4</v>
      </c>
      <c r="O384" s="68">
        <v>0</v>
      </c>
      <c r="P384" s="68">
        <v>0</v>
      </c>
      <c r="Q384" s="84"/>
    </row>
    <row r="385" spans="1:17" ht="26.25" customHeight="1">
      <c r="A385" s="175" t="s">
        <v>132</v>
      </c>
      <c r="B385" s="176" t="s">
        <v>56</v>
      </c>
      <c r="C385" s="176" t="s">
        <v>703</v>
      </c>
      <c r="D385" s="141" t="s">
        <v>22</v>
      </c>
      <c r="E385" s="82"/>
      <c r="F385" s="82"/>
      <c r="G385" s="82"/>
      <c r="H385" s="82"/>
      <c r="I385" s="83">
        <f t="shared" ref="I385:P385" si="162">I387</f>
        <v>0</v>
      </c>
      <c r="J385" s="83">
        <f t="shared" si="162"/>
        <v>0</v>
      </c>
      <c r="K385" s="83">
        <f t="shared" si="162"/>
        <v>36025.230000000003</v>
      </c>
      <c r="L385" s="83">
        <f t="shared" si="162"/>
        <v>36025.230000000003</v>
      </c>
      <c r="M385" s="83">
        <f t="shared" si="162"/>
        <v>36025.230000000003</v>
      </c>
      <c r="N385" s="83">
        <f t="shared" si="162"/>
        <v>36025.230000000003</v>
      </c>
      <c r="O385" s="83">
        <f t="shared" si="162"/>
        <v>0</v>
      </c>
      <c r="P385" s="83">
        <f t="shared" si="162"/>
        <v>0</v>
      </c>
      <c r="Q385" s="88"/>
    </row>
    <row r="386" spans="1:17" ht="26.25" customHeight="1">
      <c r="A386" s="175"/>
      <c r="B386" s="176"/>
      <c r="C386" s="176"/>
      <c r="D386" s="141" t="s">
        <v>23</v>
      </c>
      <c r="E386" s="82"/>
      <c r="F386" s="82"/>
      <c r="G386" s="82"/>
      <c r="H386" s="82"/>
      <c r="I386" s="83"/>
      <c r="J386" s="83"/>
      <c r="K386" s="83"/>
      <c r="L386" s="83"/>
      <c r="M386" s="83"/>
      <c r="N386" s="83"/>
      <c r="O386" s="83"/>
      <c r="P386" s="83"/>
      <c r="Q386" s="84"/>
    </row>
    <row r="387" spans="1:17" ht="26.25" customHeight="1">
      <c r="A387" s="175"/>
      <c r="B387" s="176"/>
      <c r="C387" s="176"/>
      <c r="D387" s="141" t="s">
        <v>30</v>
      </c>
      <c r="E387" s="82" t="s">
        <v>34</v>
      </c>
      <c r="F387" s="82" t="s">
        <v>75</v>
      </c>
      <c r="G387" s="82" t="s">
        <v>704</v>
      </c>
      <c r="H387" s="89">
        <v>244</v>
      </c>
      <c r="I387" s="68">
        <v>0</v>
      </c>
      <c r="J387" s="68">
        <v>0</v>
      </c>
      <c r="K387" s="68">
        <v>36025.230000000003</v>
      </c>
      <c r="L387" s="68">
        <v>36025.230000000003</v>
      </c>
      <c r="M387" s="68">
        <v>36025.230000000003</v>
      </c>
      <c r="N387" s="68">
        <v>36025.230000000003</v>
      </c>
      <c r="O387" s="68">
        <v>0</v>
      </c>
      <c r="P387" s="68">
        <v>0</v>
      </c>
      <c r="Q387" s="84"/>
    </row>
    <row r="388" spans="1:17" ht="26.25" customHeight="1">
      <c r="A388" s="175" t="s">
        <v>133</v>
      </c>
      <c r="B388" s="176" t="s">
        <v>58</v>
      </c>
      <c r="C388" s="176" t="s">
        <v>705</v>
      </c>
      <c r="D388" s="141" t="s">
        <v>22</v>
      </c>
      <c r="E388" s="82"/>
      <c r="F388" s="82"/>
      <c r="G388" s="82"/>
      <c r="H388" s="82"/>
      <c r="I388" s="83">
        <f t="shared" ref="I388:P388" si="163">I390</f>
        <v>0</v>
      </c>
      <c r="J388" s="83">
        <f t="shared" si="163"/>
        <v>0</v>
      </c>
      <c r="K388" s="83">
        <f t="shared" si="163"/>
        <v>18627.259999999998</v>
      </c>
      <c r="L388" s="83">
        <f t="shared" si="163"/>
        <v>18627.259999999998</v>
      </c>
      <c r="M388" s="83">
        <f t="shared" si="163"/>
        <v>18627.259999999998</v>
      </c>
      <c r="N388" s="83">
        <f t="shared" si="163"/>
        <v>18627.259999999998</v>
      </c>
      <c r="O388" s="83">
        <f t="shared" si="163"/>
        <v>0</v>
      </c>
      <c r="P388" s="83">
        <f t="shared" si="163"/>
        <v>0</v>
      </c>
      <c r="Q388" s="88"/>
    </row>
    <row r="389" spans="1:17" ht="26.25" customHeight="1">
      <c r="A389" s="175"/>
      <c r="B389" s="176"/>
      <c r="C389" s="176"/>
      <c r="D389" s="141" t="s">
        <v>23</v>
      </c>
      <c r="E389" s="82"/>
      <c r="F389" s="82"/>
      <c r="G389" s="82"/>
      <c r="H389" s="82"/>
      <c r="I389" s="83"/>
      <c r="J389" s="83"/>
      <c r="K389" s="83"/>
      <c r="L389" s="83"/>
      <c r="M389" s="83"/>
      <c r="N389" s="83"/>
      <c r="O389" s="83"/>
      <c r="P389" s="83"/>
      <c r="Q389" s="84"/>
    </row>
    <row r="390" spans="1:17" ht="26.25" customHeight="1">
      <c r="A390" s="175"/>
      <c r="B390" s="176"/>
      <c r="C390" s="176"/>
      <c r="D390" s="141" t="s">
        <v>30</v>
      </c>
      <c r="E390" s="82" t="s">
        <v>34</v>
      </c>
      <c r="F390" s="82" t="s">
        <v>75</v>
      </c>
      <c r="G390" s="82" t="s">
        <v>706</v>
      </c>
      <c r="H390" s="89">
        <v>244</v>
      </c>
      <c r="I390" s="68">
        <v>0</v>
      </c>
      <c r="J390" s="68">
        <v>0</v>
      </c>
      <c r="K390" s="68">
        <v>18627.259999999998</v>
      </c>
      <c r="L390" s="68">
        <v>18627.259999999998</v>
      </c>
      <c r="M390" s="68">
        <v>18627.259999999998</v>
      </c>
      <c r="N390" s="68">
        <v>18627.259999999998</v>
      </c>
      <c r="O390" s="68">
        <v>0</v>
      </c>
      <c r="P390" s="68">
        <v>0</v>
      </c>
      <c r="Q390" s="84"/>
    </row>
    <row r="391" spans="1:17" ht="26.25" customHeight="1">
      <c r="A391" s="175" t="s">
        <v>134</v>
      </c>
      <c r="B391" s="176" t="s">
        <v>190</v>
      </c>
      <c r="C391" s="176" t="s">
        <v>707</v>
      </c>
      <c r="D391" s="141" t="s">
        <v>22</v>
      </c>
      <c r="E391" s="82"/>
      <c r="F391" s="82"/>
      <c r="G391" s="82"/>
      <c r="H391" s="82"/>
      <c r="I391" s="83">
        <f t="shared" ref="I391:P391" si="164">I393</f>
        <v>0</v>
      </c>
      <c r="J391" s="83">
        <f t="shared" si="164"/>
        <v>0</v>
      </c>
      <c r="K391" s="83">
        <f t="shared" si="164"/>
        <v>7470.01</v>
      </c>
      <c r="L391" s="83">
        <f t="shared" si="164"/>
        <v>7470.01</v>
      </c>
      <c r="M391" s="83">
        <f t="shared" si="164"/>
        <v>7470.01</v>
      </c>
      <c r="N391" s="83">
        <f t="shared" si="164"/>
        <v>7470.01</v>
      </c>
      <c r="O391" s="83">
        <f t="shared" si="164"/>
        <v>0</v>
      </c>
      <c r="P391" s="83">
        <f t="shared" si="164"/>
        <v>0</v>
      </c>
      <c r="Q391" s="88"/>
    </row>
    <row r="392" spans="1:17" ht="26.25" customHeight="1">
      <c r="A392" s="175"/>
      <c r="B392" s="176"/>
      <c r="C392" s="176"/>
      <c r="D392" s="141" t="s">
        <v>23</v>
      </c>
      <c r="E392" s="82"/>
      <c r="F392" s="82"/>
      <c r="G392" s="82"/>
      <c r="H392" s="82"/>
      <c r="I392" s="83"/>
      <c r="J392" s="83"/>
      <c r="K392" s="83"/>
      <c r="L392" s="83"/>
      <c r="M392" s="83"/>
      <c r="N392" s="83"/>
      <c r="O392" s="83"/>
      <c r="P392" s="83"/>
      <c r="Q392" s="84"/>
    </row>
    <row r="393" spans="1:17" ht="26.25" customHeight="1">
      <c r="A393" s="175"/>
      <c r="B393" s="176"/>
      <c r="C393" s="176"/>
      <c r="D393" s="141" t="s">
        <v>30</v>
      </c>
      <c r="E393" s="82" t="s">
        <v>34</v>
      </c>
      <c r="F393" s="82" t="s">
        <v>75</v>
      </c>
      <c r="G393" s="82" t="s">
        <v>708</v>
      </c>
      <c r="H393" s="89">
        <v>244</v>
      </c>
      <c r="I393" s="68">
        <v>0</v>
      </c>
      <c r="J393" s="68">
        <v>0</v>
      </c>
      <c r="K393" s="68">
        <v>7470.01</v>
      </c>
      <c r="L393" s="68">
        <v>7470.01</v>
      </c>
      <c r="M393" s="68">
        <v>7470.01</v>
      </c>
      <c r="N393" s="68">
        <v>7470.01</v>
      </c>
      <c r="O393" s="68">
        <v>0</v>
      </c>
      <c r="P393" s="68">
        <v>0</v>
      </c>
      <c r="Q393" s="84"/>
    </row>
    <row r="394" spans="1:17" ht="26.25" customHeight="1">
      <c r="A394" s="175" t="s">
        <v>135</v>
      </c>
      <c r="B394" s="176" t="s">
        <v>191</v>
      </c>
      <c r="C394" s="176" t="s">
        <v>709</v>
      </c>
      <c r="D394" s="141" t="s">
        <v>22</v>
      </c>
      <c r="E394" s="82"/>
      <c r="F394" s="82"/>
      <c r="G394" s="82"/>
      <c r="H394" s="82"/>
      <c r="I394" s="83">
        <f t="shared" ref="I394:P394" si="165">I396</f>
        <v>0</v>
      </c>
      <c r="J394" s="83">
        <f t="shared" si="165"/>
        <v>0</v>
      </c>
      <c r="K394" s="83">
        <f t="shared" si="165"/>
        <v>36154.120000000003</v>
      </c>
      <c r="L394" s="83">
        <f t="shared" si="165"/>
        <v>36154.120000000003</v>
      </c>
      <c r="M394" s="83">
        <f t="shared" si="165"/>
        <v>36154.120000000003</v>
      </c>
      <c r="N394" s="83">
        <f t="shared" si="165"/>
        <v>36154.120000000003</v>
      </c>
      <c r="O394" s="83">
        <f t="shared" si="165"/>
        <v>0</v>
      </c>
      <c r="P394" s="83">
        <f t="shared" si="165"/>
        <v>0</v>
      </c>
      <c r="Q394" s="88"/>
    </row>
    <row r="395" spans="1:17" ht="26.25" customHeight="1">
      <c r="A395" s="175"/>
      <c r="B395" s="176"/>
      <c r="C395" s="176"/>
      <c r="D395" s="141" t="s">
        <v>23</v>
      </c>
      <c r="E395" s="82"/>
      <c r="F395" s="82"/>
      <c r="G395" s="82"/>
      <c r="H395" s="82"/>
      <c r="I395" s="83"/>
      <c r="J395" s="83"/>
      <c r="K395" s="83"/>
      <c r="L395" s="83"/>
      <c r="M395" s="83"/>
      <c r="N395" s="83"/>
      <c r="O395" s="83"/>
      <c r="P395" s="83"/>
      <c r="Q395" s="84"/>
    </row>
    <row r="396" spans="1:17" ht="26.25" customHeight="1">
      <c r="A396" s="175"/>
      <c r="B396" s="176"/>
      <c r="C396" s="176"/>
      <c r="D396" s="141" t="s">
        <v>30</v>
      </c>
      <c r="E396" s="82" t="s">
        <v>34</v>
      </c>
      <c r="F396" s="82" t="s">
        <v>75</v>
      </c>
      <c r="G396" s="82" t="s">
        <v>710</v>
      </c>
      <c r="H396" s="89">
        <v>244</v>
      </c>
      <c r="I396" s="68">
        <v>0</v>
      </c>
      <c r="J396" s="68">
        <v>0</v>
      </c>
      <c r="K396" s="68">
        <v>36154.120000000003</v>
      </c>
      <c r="L396" s="68">
        <v>36154.120000000003</v>
      </c>
      <c r="M396" s="68">
        <v>36154.120000000003</v>
      </c>
      <c r="N396" s="68">
        <v>36154.120000000003</v>
      </c>
      <c r="O396" s="68">
        <v>0</v>
      </c>
      <c r="P396" s="68">
        <v>0</v>
      </c>
      <c r="Q396" s="84"/>
    </row>
    <row r="397" spans="1:17" ht="26.25" customHeight="1">
      <c r="A397" s="175" t="s">
        <v>136</v>
      </c>
      <c r="B397" s="176" t="s">
        <v>192</v>
      </c>
      <c r="C397" s="176" t="s">
        <v>711</v>
      </c>
      <c r="D397" s="141" t="s">
        <v>22</v>
      </c>
      <c r="E397" s="82"/>
      <c r="F397" s="82"/>
      <c r="G397" s="82"/>
      <c r="H397" s="82"/>
      <c r="I397" s="83">
        <f t="shared" ref="I397:P397" si="166">I399</f>
        <v>0</v>
      </c>
      <c r="J397" s="83">
        <f t="shared" si="166"/>
        <v>0</v>
      </c>
      <c r="K397" s="83">
        <f t="shared" si="166"/>
        <v>10831.2</v>
      </c>
      <c r="L397" s="83">
        <f t="shared" si="166"/>
        <v>10831.2</v>
      </c>
      <c r="M397" s="83">
        <f t="shared" si="166"/>
        <v>10831.2</v>
      </c>
      <c r="N397" s="83">
        <f t="shared" si="166"/>
        <v>10831.2</v>
      </c>
      <c r="O397" s="83">
        <f t="shared" si="166"/>
        <v>0</v>
      </c>
      <c r="P397" s="83">
        <f t="shared" si="166"/>
        <v>0</v>
      </c>
      <c r="Q397" s="88"/>
    </row>
    <row r="398" spans="1:17" ht="26.25" customHeight="1">
      <c r="A398" s="175"/>
      <c r="B398" s="176"/>
      <c r="C398" s="176"/>
      <c r="D398" s="141" t="s">
        <v>23</v>
      </c>
      <c r="E398" s="82"/>
      <c r="F398" s="82"/>
      <c r="G398" s="82"/>
      <c r="H398" s="82"/>
      <c r="I398" s="83"/>
      <c r="J398" s="83"/>
      <c r="K398" s="83"/>
      <c r="L398" s="83"/>
      <c r="M398" s="83"/>
      <c r="N398" s="83"/>
      <c r="O398" s="83"/>
      <c r="P398" s="83"/>
      <c r="Q398" s="84"/>
    </row>
    <row r="399" spans="1:17" ht="26.25" customHeight="1">
      <c r="A399" s="175"/>
      <c r="B399" s="176"/>
      <c r="C399" s="176"/>
      <c r="D399" s="141" t="s">
        <v>30</v>
      </c>
      <c r="E399" s="82" t="s">
        <v>34</v>
      </c>
      <c r="F399" s="82" t="s">
        <v>75</v>
      </c>
      <c r="G399" s="82" t="s">
        <v>712</v>
      </c>
      <c r="H399" s="89">
        <v>244</v>
      </c>
      <c r="I399" s="68">
        <v>0</v>
      </c>
      <c r="J399" s="68">
        <v>0</v>
      </c>
      <c r="K399" s="68">
        <v>10831.2</v>
      </c>
      <c r="L399" s="68">
        <v>10831.2</v>
      </c>
      <c r="M399" s="68">
        <v>10831.2</v>
      </c>
      <c r="N399" s="68">
        <v>10831.2</v>
      </c>
      <c r="O399" s="68">
        <v>0</v>
      </c>
      <c r="P399" s="68">
        <v>0</v>
      </c>
      <c r="Q399" s="84"/>
    </row>
    <row r="400" spans="1:17" ht="26.25" customHeight="1">
      <c r="A400" s="175" t="s">
        <v>137</v>
      </c>
      <c r="B400" s="176" t="s">
        <v>193</v>
      </c>
      <c r="C400" s="176" t="s">
        <v>713</v>
      </c>
      <c r="D400" s="141" t="s">
        <v>22</v>
      </c>
      <c r="E400" s="82"/>
      <c r="F400" s="82"/>
      <c r="G400" s="82"/>
      <c r="H400" s="82"/>
      <c r="I400" s="83">
        <f t="shared" ref="I400:P400" si="167">I402</f>
        <v>0</v>
      </c>
      <c r="J400" s="83">
        <f t="shared" si="167"/>
        <v>0</v>
      </c>
      <c r="K400" s="83">
        <f t="shared" si="167"/>
        <v>5322.21</v>
      </c>
      <c r="L400" s="83">
        <f t="shared" si="167"/>
        <v>5322.21</v>
      </c>
      <c r="M400" s="83">
        <f t="shared" si="167"/>
        <v>5322.21</v>
      </c>
      <c r="N400" s="83">
        <f t="shared" si="167"/>
        <v>5322.21</v>
      </c>
      <c r="O400" s="83">
        <f t="shared" si="167"/>
        <v>0</v>
      </c>
      <c r="P400" s="83">
        <f t="shared" si="167"/>
        <v>0</v>
      </c>
      <c r="Q400" s="88"/>
    </row>
    <row r="401" spans="1:17" ht="26.25" customHeight="1">
      <c r="A401" s="175"/>
      <c r="B401" s="176"/>
      <c r="C401" s="176"/>
      <c r="D401" s="141" t="s">
        <v>23</v>
      </c>
      <c r="E401" s="82"/>
      <c r="F401" s="82"/>
      <c r="G401" s="82"/>
      <c r="H401" s="82"/>
      <c r="I401" s="83"/>
      <c r="J401" s="83"/>
      <c r="K401" s="83"/>
      <c r="L401" s="83"/>
      <c r="M401" s="83"/>
      <c r="N401" s="83"/>
      <c r="O401" s="83"/>
      <c r="P401" s="83"/>
      <c r="Q401" s="84"/>
    </row>
    <row r="402" spans="1:17" ht="26.25" customHeight="1">
      <c r="A402" s="175"/>
      <c r="B402" s="176"/>
      <c r="C402" s="176"/>
      <c r="D402" s="141" t="s">
        <v>30</v>
      </c>
      <c r="E402" s="82" t="s">
        <v>34</v>
      </c>
      <c r="F402" s="82" t="s">
        <v>75</v>
      </c>
      <c r="G402" s="82" t="s">
        <v>714</v>
      </c>
      <c r="H402" s="89">
        <v>244</v>
      </c>
      <c r="I402" s="68">
        <v>0</v>
      </c>
      <c r="J402" s="68">
        <v>0</v>
      </c>
      <c r="K402" s="68">
        <v>5322.21</v>
      </c>
      <c r="L402" s="68">
        <v>5322.21</v>
      </c>
      <c r="M402" s="68">
        <v>5322.21</v>
      </c>
      <c r="N402" s="68">
        <v>5322.21</v>
      </c>
      <c r="O402" s="68">
        <v>0</v>
      </c>
      <c r="P402" s="68">
        <v>0</v>
      </c>
      <c r="Q402" s="84"/>
    </row>
    <row r="403" spans="1:17" ht="26.25" customHeight="1">
      <c r="A403" s="175" t="s">
        <v>138</v>
      </c>
      <c r="B403" s="176" t="s">
        <v>194</v>
      </c>
      <c r="C403" s="176" t="s">
        <v>715</v>
      </c>
      <c r="D403" s="141" t="s">
        <v>22</v>
      </c>
      <c r="E403" s="82"/>
      <c r="F403" s="82"/>
      <c r="G403" s="82"/>
      <c r="H403" s="82"/>
      <c r="I403" s="83">
        <f t="shared" ref="I403:P403" si="168">I405</f>
        <v>0</v>
      </c>
      <c r="J403" s="83">
        <f t="shared" si="168"/>
        <v>0</v>
      </c>
      <c r="K403" s="83">
        <f t="shared" si="168"/>
        <v>48160.35</v>
      </c>
      <c r="L403" s="83">
        <f t="shared" si="168"/>
        <v>48160.35</v>
      </c>
      <c r="M403" s="83">
        <f t="shared" si="168"/>
        <v>48160.35</v>
      </c>
      <c r="N403" s="83">
        <f t="shared" si="168"/>
        <v>48160.35</v>
      </c>
      <c r="O403" s="83">
        <f t="shared" si="168"/>
        <v>0</v>
      </c>
      <c r="P403" s="83">
        <f t="shared" si="168"/>
        <v>0</v>
      </c>
      <c r="Q403" s="88"/>
    </row>
    <row r="404" spans="1:17" ht="26.25" customHeight="1">
      <c r="A404" s="175"/>
      <c r="B404" s="176"/>
      <c r="C404" s="176"/>
      <c r="D404" s="141" t="s">
        <v>23</v>
      </c>
      <c r="E404" s="82"/>
      <c r="F404" s="82"/>
      <c r="G404" s="82"/>
      <c r="H404" s="82"/>
      <c r="I404" s="83"/>
      <c r="J404" s="83"/>
      <c r="K404" s="83"/>
      <c r="L404" s="83"/>
      <c r="M404" s="83"/>
      <c r="N404" s="83"/>
      <c r="O404" s="83"/>
      <c r="P404" s="83"/>
      <c r="Q404" s="84"/>
    </row>
    <row r="405" spans="1:17" ht="26.25" customHeight="1">
      <c r="A405" s="175"/>
      <c r="B405" s="176"/>
      <c r="C405" s="176"/>
      <c r="D405" s="141" t="s">
        <v>30</v>
      </c>
      <c r="E405" s="82" t="s">
        <v>34</v>
      </c>
      <c r="F405" s="82" t="s">
        <v>75</v>
      </c>
      <c r="G405" s="82" t="s">
        <v>716</v>
      </c>
      <c r="H405" s="89">
        <v>244</v>
      </c>
      <c r="I405" s="68">
        <v>0</v>
      </c>
      <c r="J405" s="68">
        <v>0</v>
      </c>
      <c r="K405" s="68">
        <v>48160.35</v>
      </c>
      <c r="L405" s="68">
        <v>48160.35</v>
      </c>
      <c r="M405" s="68">
        <v>48160.35</v>
      </c>
      <c r="N405" s="68">
        <v>48160.35</v>
      </c>
      <c r="O405" s="68">
        <v>0</v>
      </c>
      <c r="P405" s="68">
        <v>0</v>
      </c>
      <c r="Q405" s="84"/>
    </row>
    <row r="406" spans="1:17" ht="26.25" customHeight="1">
      <c r="A406" s="175" t="s">
        <v>139</v>
      </c>
      <c r="B406" s="176" t="s">
        <v>195</v>
      </c>
      <c r="C406" s="176" t="s">
        <v>717</v>
      </c>
      <c r="D406" s="141" t="s">
        <v>22</v>
      </c>
      <c r="E406" s="82"/>
      <c r="F406" s="82"/>
      <c r="G406" s="82"/>
      <c r="H406" s="82"/>
      <c r="I406" s="83">
        <f t="shared" ref="I406:P406" si="169">I408</f>
        <v>0</v>
      </c>
      <c r="J406" s="83">
        <f t="shared" si="169"/>
        <v>0</v>
      </c>
      <c r="K406" s="83">
        <f t="shared" si="169"/>
        <v>25896.9</v>
      </c>
      <c r="L406" s="83">
        <f t="shared" si="169"/>
        <v>25896.9</v>
      </c>
      <c r="M406" s="83">
        <f t="shared" si="169"/>
        <v>25896.9</v>
      </c>
      <c r="N406" s="83">
        <f t="shared" si="169"/>
        <v>25896.9</v>
      </c>
      <c r="O406" s="83">
        <f t="shared" si="169"/>
        <v>0</v>
      </c>
      <c r="P406" s="83">
        <f t="shared" si="169"/>
        <v>0</v>
      </c>
      <c r="Q406" s="88"/>
    </row>
    <row r="407" spans="1:17" ht="26.25" customHeight="1">
      <c r="A407" s="175"/>
      <c r="B407" s="176"/>
      <c r="C407" s="176"/>
      <c r="D407" s="141" t="s">
        <v>23</v>
      </c>
      <c r="E407" s="82"/>
      <c r="F407" s="82"/>
      <c r="G407" s="82"/>
      <c r="H407" s="82"/>
      <c r="I407" s="83"/>
      <c r="J407" s="83"/>
      <c r="K407" s="83"/>
      <c r="L407" s="83"/>
      <c r="M407" s="83"/>
      <c r="N407" s="83"/>
      <c r="O407" s="83"/>
      <c r="P407" s="83"/>
      <c r="Q407" s="84"/>
    </row>
    <row r="408" spans="1:17" ht="26.25" customHeight="1">
      <c r="A408" s="175"/>
      <c r="B408" s="176"/>
      <c r="C408" s="176"/>
      <c r="D408" s="141" t="s">
        <v>30</v>
      </c>
      <c r="E408" s="82" t="s">
        <v>34</v>
      </c>
      <c r="F408" s="82" t="s">
        <v>75</v>
      </c>
      <c r="G408" s="82" t="s">
        <v>718</v>
      </c>
      <c r="H408" s="89">
        <v>244</v>
      </c>
      <c r="I408" s="68">
        <v>0</v>
      </c>
      <c r="J408" s="68">
        <v>0</v>
      </c>
      <c r="K408" s="68">
        <v>25896.9</v>
      </c>
      <c r="L408" s="68">
        <v>25896.9</v>
      </c>
      <c r="M408" s="68">
        <v>25896.9</v>
      </c>
      <c r="N408" s="68">
        <v>25896.9</v>
      </c>
      <c r="O408" s="68">
        <v>0</v>
      </c>
      <c r="P408" s="68">
        <v>0</v>
      </c>
      <c r="Q408" s="84"/>
    </row>
    <row r="409" spans="1:17" ht="26.25" customHeight="1">
      <c r="A409" s="175" t="s">
        <v>140</v>
      </c>
      <c r="B409" s="176" t="s">
        <v>196</v>
      </c>
      <c r="C409" s="176" t="s">
        <v>719</v>
      </c>
      <c r="D409" s="141" t="s">
        <v>22</v>
      </c>
      <c r="E409" s="82"/>
      <c r="F409" s="82"/>
      <c r="G409" s="82"/>
      <c r="H409" s="82"/>
      <c r="I409" s="83">
        <f t="shared" ref="I409:P409" si="170">I411</f>
        <v>0</v>
      </c>
      <c r="J409" s="83">
        <f t="shared" si="170"/>
        <v>0</v>
      </c>
      <c r="K409" s="83">
        <f t="shared" si="170"/>
        <v>145641.89000000001</v>
      </c>
      <c r="L409" s="83">
        <f t="shared" si="170"/>
        <v>145641.89000000001</v>
      </c>
      <c r="M409" s="83">
        <f t="shared" si="170"/>
        <v>145641.89000000001</v>
      </c>
      <c r="N409" s="83">
        <f t="shared" si="170"/>
        <v>145641.89000000001</v>
      </c>
      <c r="O409" s="83">
        <f t="shared" si="170"/>
        <v>0</v>
      </c>
      <c r="P409" s="83">
        <f t="shared" si="170"/>
        <v>0</v>
      </c>
      <c r="Q409" s="88"/>
    </row>
    <row r="410" spans="1:17" ht="26.25" customHeight="1">
      <c r="A410" s="175"/>
      <c r="B410" s="176"/>
      <c r="C410" s="176"/>
      <c r="D410" s="141" t="s">
        <v>23</v>
      </c>
      <c r="E410" s="82"/>
      <c r="F410" s="82"/>
      <c r="G410" s="82"/>
      <c r="H410" s="82"/>
      <c r="I410" s="83"/>
      <c r="J410" s="83"/>
      <c r="K410" s="83"/>
      <c r="L410" s="83"/>
      <c r="M410" s="83"/>
      <c r="N410" s="83"/>
      <c r="O410" s="83"/>
      <c r="P410" s="83"/>
      <c r="Q410" s="84"/>
    </row>
    <row r="411" spans="1:17" ht="26.25" customHeight="1">
      <c r="A411" s="175"/>
      <c r="B411" s="176"/>
      <c r="C411" s="176"/>
      <c r="D411" s="141" t="s">
        <v>30</v>
      </c>
      <c r="E411" s="82" t="s">
        <v>34</v>
      </c>
      <c r="F411" s="82" t="s">
        <v>75</v>
      </c>
      <c r="G411" s="82" t="s">
        <v>720</v>
      </c>
      <c r="H411" s="89">
        <v>244</v>
      </c>
      <c r="I411" s="68">
        <v>0</v>
      </c>
      <c r="J411" s="68">
        <v>0</v>
      </c>
      <c r="K411" s="68">
        <v>145641.89000000001</v>
      </c>
      <c r="L411" s="68">
        <v>145641.89000000001</v>
      </c>
      <c r="M411" s="68">
        <v>145641.89000000001</v>
      </c>
      <c r="N411" s="68">
        <v>145641.89000000001</v>
      </c>
      <c r="O411" s="68">
        <v>0</v>
      </c>
      <c r="P411" s="68">
        <v>0</v>
      </c>
      <c r="Q411" s="84"/>
    </row>
    <row r="412" spans="1:17" ht="26.25" customHeight="1">
      <c r="A412" s="175" t="s">
        <v>141</v>
      </c>
      <c r="B412" s="176" t="s">
        <v>197</v>
      </c>
      <c r="C412" s="176" t="s">
        <v>721</v>
      </c>
      <c r="D412" s="141" t="s">
        <v>22</v>
      </c>
      <c r="E412" s="82"/>
      <c r="F412" s="82"/>
      <c r="G412" s="82"/>
      <c r="H412" s="82"/>
      <c r="I412" s="83">
        <f t="shared" ref="I412:P412" si="171">I414</f>
        <v>0</v>
      </c>
      <c r="J412" s="83">
        <f t="shared" si="171"/>
        <v>0</v>
      </c>
      <c r="K412" s="83">
        <f t="shared" si="171"/>
        <v>18660.46</v>
      </c>
      <c r="L412" s="83">
        <f t="shared" si="171"/>
        <v>18660.46</v>
      </c>
      <c r="M412" s="83">
        <f t="shared" si="171"/>
        <v>18660.46</v>
      </c>
      <c r="N412" s="83">
        <f t="shared" si="171"/>
        <v>18660.46</v>
      </c>
      <c r="O412" s="83">
        <f t="shared" si="171"/>
        <v>0</v>
      </c>
      <c r="P412" s="83">
        <f t="shared" si="171"/>
        <v>0</v>
      </c>
      <c r="Q412" s="88"/>
    </row>
    <row r="413" spans="1:17" ht="26.25" customHeight="1">
      <c r="A413" s="175"/>
      <c r="B413" s="176"/>
      <c r="C413" s="176"/>
      <c r="D413" s="141" t="s">
        <v>23</v>
      </c>
      <c r="E413" s="82"/>
      <c r="F413" s="82"/>
      <c r="G413" s="82"/>
      <c r="H413" s="82"/>
      <c r="I413" s="83"/>
      <c r="J413" s="83"/>
      <c r="K413" s="83"/>
      <c r="L413" s="83"/>
      <c r="M413" s="83"/>
      <c r="N413" s="83"/>
      <c r="O413" s="83"/>
      <c r="P413" s="83"/>
      <c r="Q413" s="84"/>
    </row>
    <row r="414" spans="1:17" ht="26.25" customHeight="1">
      <c r="A414" s="175"/>
      <c r="B414" s="176"/>
      <c r="C414" s="176"/>
      <c r="D414" s="141" t="s">
        <v>30</v>
      </c>
      <c r="E414" s="82" t="s">
        <v>34</v>
      </c>
      <c r="F414" s="82" t="s">
        <v>75</v>
      </c>
      <c r="G414" s="82" t="s">
        <v>722</v>
      </c>
      <c r="H414" s="89">
        <v>244</v>
      </c>
      <c r="I414" s="68">
        <v>0</v>
      </c>
      <c r="J414" s="68">
        <v>0</v>
      </c>
      <c r="K414" s="68">
        <v>18660.46</v>
      </c>
      <c r="L414" s="68">
        <v>18660.46</v>
      </c>
      <c r="M414" s="68">
        <v>18660.46</v>
      </c>
      <c r="N414" s="68">
        <v>18660.46</v>
      </c>
      <c r="O414" s="68">
        <v>0</v>
      </c>
      <c r="P414" s="68">
        <v>0</v>
      </c>
      <c r="Q414" s="84"/>
    </row>
    <row r="415" spans="1:17" ht="46.5" customHeight="1">
      <c r="A415" s="175" t="s">
        <v>142</v>
      </c>
      <c r="B415" s="176" t="s">
        <v>198</v>
      </c>
      <c r="C415" s="176" t="s">
        <v>723</v>
      </c>
      <c r="D415" s="141" t="s">
        <v>22</v>
      </c>
      <c r="E415" s="82"/>
      <c r="F415" s="82"/>
      <c r="G415" s="82"/>
      <c r="H415" s="82"/>
      <c r="I415" s="83">
        <f t="shared" ref="I415:P415" si="172">I417</f>
        <v>0</v>
      </c>
      <c r="J415" s="83">
        <f t="shared" si="172"/>
        <v>0</v>
      </c>
      <c r="K415" s="83">
        <f t="shared" si="172"/>
        <v>23767.66</v>
      </c>
      <c r="L415" s="83">
        <f t="shared" si="172"/>
        <v>23767.66</v>
      </c>
      <c r="M415" s="83">
        <f t="shared" si="172"/>
        <v>23767.66</v>
      </c>
      <c r="N415" s="83">
        <f t="shared" si="172"/>
        <v>23767.66</v>
      </c>
      <c r="O415" s="83">
        <f t="shared" si="172"/>
        <v>0</v>
      </c>
      <c r="P415" s="83">
        <f t="shared" si="172"/>
        <v>0</v>
      </c>
      <c r="Q415" s="88"/>
    </row>
    <row r="416" spans="1:17" ht="46.5" customHeight="1">
      <c r="A416" s="175"/>
      <c r="B416" s="176"/>
      <c r="C416" s="176"/>
      <c r="D416" s="141" t="s">
        <v>23</v>
      </c>
      <c r="E416" s="82"/>
      <c r="F416" s="82"/>
      <c r="G416" s="82"/>
      <c r="H416" s="82"/>
      <c r="I416" s="83"/>
      <c r="J416" s="83"/>
      <c r="K416" s="83"/>
      <c r="L416" s="83"/>
      <c r="M416" s="83"/>
      <c r="N416" s="83"/>
      <c r="O416" s="83"/>
      <c r="P416" s="83"/>
      <c r="Q416" s="84"/>
    </row>
    <row r="417" spans="1:17" ht="46.5" customHeight="1">
      <c r="A417" s="175"/>
      <c r="B417" s="176"/>
      <c r="C417" s="176"/>
      <c r="D417" s="141" t="s">
        <v>30</v>
      </c>
      <c r="E417" s="82" t="s">
        <v>34</v>
      </c>
      <c r="F417" s="82" t="s">
        <v>75</v>
      </c>
      <c r="G417" s="82" t="s">
        <v>724</v>
      </c>
      <c r="H417" s="89">
        <v>244</v>
      </c>
      <c r="I417" s="68">
        <v>0</v>
      </c>
      <c r="J417" s="68">
        <v>0</v>
      </c>
      <c r="K417" s="68">
        <v>23767.66</v>
      </c>
      <c r="L417" s="68">
        <v>23767.66</v>
      </c>
      <c r="M417" s="68">
        <v>23767.66</v>
      </c>
      <c r="N417" s="68">
        <v>23767.66</v>
      </c>
      <c r="O417" s="68">
        <v>0</v>
      </c>
      <c r="P417" s="68">
        <v>0</v>
      </c>
      <c r="Q417" s="84"/>
    </row>
    <row r="418" spans="1:17" ht="26.25" customHeight="1">
      <c r="A418" s="175" t="s">
        <v>143</v>
      </c>
      <c r="B418" s="176" t="s">
        <v>199</v>
      </c>
      <c r="C418" s="176" t="s">
        <v>725</v>
      </c>
      <c r="D418" s="141" t="s">
        <v>22</v>
      </c>
      <c r="E418" s="82"/>
      <c r="F418" s="82"/>
      <c r="G418" s="82"/>
      <c r="H418" s="82"/>
      <c r="I418" s="83">
        <f t="shared" ref="I418:P418" si="173">I420</f>
        <v>0</v>
      </c>
      <c r="J418" s="83">
        <f t="shared" si="173"/>
        <v>0</v>
      </c>
      <c r="K418" s="83">
        <f t="shared" si="173"/>
        <v>9140.3700000000008</v>
      </c>
      <c r="L418" s="83">
        <f t="shared" si="173"/>
        <v>9140.3700000000008</v>
      </c>
      <c r="M418" s="83">
        <f t="shared" si="173"/>
        <v>9140.3700000000008</v>
      </c>
      <c r="N418" s="83">
        <f t="shared" si="173"/>
        <v>9140.3700000000008</v>
      </c>
      <c r="O418" s="83">
        <f t="shared" si="173"/>
        <v>0</v>
      </c>
      <c r="P418" s="83">
        <f t="shared" si="173"/>
        <v>0</v>
      </c>
      <c r="Q418" s="88"/>
    </row>
    <row r="419" spans="1:17" ht="26.25" customHeight="1">
      <c r="A419" s="175"/>
      <c r="B419" s="176"/>
      <c r="C419" s="176"/>
      <c r="D419" s="141" t="s">
        <v>23</v>
      </c>
      <c r="E419" s="82"/>
      <c r="F419" s="82"/>
      <c r="G419" s="82"/>
      <c r="H419" s="82"/>
      <c r="I419" s="83"/>
      <c r="J419" s="83"/>
      <c r="K419" s="83"/>
      <c r="L419" s="83"/>
      <c r="M419" s="83"/>
      <c r="N419" s="83"/>
      <c r="O419" s="83"/>
      <c r="P419" s="83"/>
      <c r="Q419" s="84"/>
    </row>
    <row r="420" spans="1:17" ht="26.25" customHeight="1">
      <c r="A420" s="175"/>
      <c r="B420" s="176"/>
      <c r="C420" s="176"/>
      <c r="D420" s="141" t="s">
        <v>30</v>
      </c>
      <c r="E420" s="82" t="s">
        <v>34</v>
      </c>
      <c r="F420" s="82" t="s">
        <v>75</v>
      </c>
      <c r="G420" s="82" t="s">
        <v>726</v>
      </c>
      <c r="H420" s="89">
        <v>244</v>
      </c>
      <c r="I420" s="68">
        <v>0</v>
      </c>
      <c r="J420" s="68">
        <v>0</v>
      </c>
      <c r="K420" s="68">
        <v>9140.3700000000008</v>
      </c>
      <c r="L420" s="68">
        <v>9140.3700000000008</v>
      </c>
      <c r="M420" s="68">
        <v>9140.3700000000008</v>
      </c>
      <c r="N420" s="68">
        <v>9140.3700000000008</v>
      </c>
      <c r="O420" s="68">
        <v>0</v>
      </c>
      <c r="P420" s="68">
        <v>0</v>
      </c>
      <c r="Q420" s="84"/>
    </row>
    <row r="421" spans="1:17" ht="26.25" customHeight="1">
      <c r="A421" s="175" t="s">
        <v>144</v>
      </c>
      <c r="B421" s="176" t="s">
        <v>200</v>
      </c>
      <c r="C421" s="176" t="s">
        <v>727</v>
      </c>
      <c r="D421" s="141" t="s">
        <v>22</v>
      </c>
      <c r="E421" s="82"/>
      <c r="F421" s="82"/>
      <c r="G421" s="82"/>
      <c r="H421" s="82"/>
      <c r="I421" s="83">
        <f t="shared" ref="I421:P421" si="174">I423</f>
        <v>0</v>
      </c>
      <c r="J421" s="83">
        <f t="shared" si="174"/>
        <v>0</v>
      </c>
      <c r="K421" s="83">
        <f t="shared" si="174"/>
        <v>75762.41</v>
      </c>
      <c r="L421" s="83">
        <f t="shared" si="174"/>
        <v>75762.41</v>
      </c>
      <c r="M421" s="83">
        <f t="shared" si="174"/>
        <v>75762.41</v>
      </c>
      <c r="N421" s="83">
        <f t="shared" si="174"/>
        <v>75762.41</v>
      </c>
      <c r="O421" s="83">
        <f t="shared" si="174"/>
        <v>0</v>
      </c>
      <c r="P421" s="83">
        <f t="shared" si="174"/>
        <v>0</v>
      </c>
      <c r="Q421" s="88"/>
    </row>
    <row r="422" spans="1:17" ht="26.25" customHeight="1">
      <c r="A422" s="175"/>
      <c r="B422" s="176"/>
      <c r="C422" s="176"/>
      <c r="D422" s="141" t="s">
        <v>23</v>
      </c>
      <c r="E422" s="82"/>
      <c r="F422" s="82"/>
      <c r="G422" s="82"/>
      <c r="H422" s="82"/>
      <c r="I422" s="83"/>
      <c r="J422" s="83"/>
      <c r="K422" s="83"/>
      <c r="L422" s="83"/>
      <c r="M422" s="83"/>
      <c r="N422" s="83"/>
      <c r="O422" s="83"/>
      <c r="P422" s="83"/>
      <c r="Q422" s="84"/>
    </row>
    <row r="423" spans="1:17" ht="26.25" customHeight="1">
      <c r="A423" s="175"/>
      <c r="B423" s="176"/>
      <c r="C423" s="176"/>
      <c r="D423" s="141" t="s">
        <v>30</v>
      </c>
      <c r="E423" s="82" t="s">
        <v>34</v>
      </c>
      <c r="F423" s="82" t="s">
        <v>75</v>
      </c>
      <c r="G423" s="82" t="s">
        <v>728</v>
      </c>
      <c r="H423" s="89">
        <v>244</v>
      </c>
      <c r="I423" s="68">
        <v>0</v>
      </c>
      <c r="J423" s="68">
        <v>0</v>
      </c>
      <c r="K423" s="68">
        <v>75762.41</v>
      </c>
      <c r="L423" s="68">
        <v>75762.41</v>
      </c>
      <c r="M423" s="68">
        <v>75762.41</v>
      </c>
      <c r="N423" s="68">
        <v>75762.41</v>
      </c>
      <c r="O423" s="68">
        <v>0</v>
      </c>
      <c r="P423" s="68">
        <v>0</v>
      </c>
      <c r="Q423" s="84"/>
    </row>
    <row r="424" spans="1:17" ht="26.25" customHeight="1">
      <c r="A424" s="175" t="s">
        <v>145</v>
      </c>
      <c r="B424" s="176" t="s">
        <v>201</v>
      </c>
      <c r="C424" s="176" t="s">
        <v>729</v>
      </c>
      <c r="D424" s="141" t="s">
        <v>22</v>
      </c>
      <c r="E424" s="82"/>
      <c r="F424" s="82"/>
      <c r="G424" s="82"/>
      <c r="H424" s="82"/>
      <c r="I424" s="83">
        <f t="shared" ref="I424:P424" si="175">I426</f>
        <v>0</v>
      </c>
      <c r="J424" s="83">
        <f t="shared" si="175"/>
        <v>0</v>
      </c>
      <c r="K424" s="83">
        <f t="shared" si="175"/>
        <v>13787.93</v>
      </c>
      <c r="L424" s="83">
        <f t="shared" si="175"/>
        <v>13787.93</v>
      </c>
      <c r="M424" s="83">
        <f t="shared" si="175"/>
        <v>13787.93</v>
      </c>
      <c r="N424" s="83">
        <f t="shared" si="175"/>
        <v>13787.93</v>
      </c>
      <c r="O424" s="83">
        <f t="shared" si="175"/>
        <v>0</v>
      </c>
      <c r="P424" s="83">
        <f t="shared" si="175"/>
        <v>0</v>
      </c>
      <c r="Q424" s="88"/>
    </row>
    <row r="425" spans="1:17" ht="26.25" customHeight="1">
      <c r="A425" s="175"/>
      <c r="B425" s="176"/>
      <c r="C425" s="176"/>
      <c r="D425" s="141" t="s">
        <v>23</v>
      </c>
      <c r="E425" s="82"/>
      <c r="F425" s="82"/>
      <c r="G425" s="82"/>
      <c r="H425" s="82"/>
      <c r="I425" s="83"/>
      <c r="J425" s="83"/>
      <c r="K425" s="83"/>
      <c r="L425" s="83"/>
      <c r="M425" s="83"/>
      <c r="N425" s="83"/>
      <c r="O425" s="83"/>
      <c r="P425" s="83"/>
      <c r="Q425" s="84"/>
    </row>
    <row r="426" spans="1:17" ht="26.25" customHeight="1">
      <c r="A426" s="175"/>
      <c r="B426" s="176"/>
      <c r="C426" s="176"/>
      <c r="D426" s="141" t="s">
        <v>30</v>
      </c>
      <c r="E426" s="82" t="s">
        <v>34</v>
      </c>
      <c r="F426" s="82" t="s">
        <v>75</v>
      </c>
      <c r="G426" s="82" t="s">
        <v>730</v>
      </c>
      <c r="H426" s="89">
        <v>244</v>
      </c>
      <c r="I426" s="68">
        <v>0</v>
      </c>
      <c r="J426" s="68">
        <v>0</v>
      </c>
      <c r="K426" s="68">
        <v>13787.93</v>
      </c>
      <c r="L426" s="68">
        <v>13787.93</v>
      </c>
      <c r="M426" s="68">
        <v>13787.93</v>
      </c>
      <c r="N426" s="68">
        <v>13787.93</v>
      </c>
      <c r="O426" s="68">
        <v>0</v>
      </c>
      <c r="P426" s="68">
        <v>0</v>
      </c>
      <c r="Q426" s="84"/>
    </row>
    <row r="427" spans="1:17" ht="26.25" customHeight="1">
      <c r="A427" s="175" t="s">
        <v>146</v>
      </c>
      <c r="B427" s="176" t="s">
        <v>202</v>
      </c>
      <c r="C427" s="176" t="s">
        <v>731</v>
      </c>
      <c r="D427" s="141" t="s">
        <v>22</v>
      </c>
      <c r="E427" s="82"/>
      <c r="F427" s="82"/>
      <c r="G427" s="82"/>
      <c r="H427" s="82"/>
      <c r="I427" s="83">
        <f t="shared" ref="I427:P427" si="176">I429</f>
        <v>0</v>
      </c>
      <c r="J427" s="83">
        <f t="shared" si="176"/>
        <v>0</v>
      </c>
      <c r="K427" s="83">
        <f t="shared" si="176"/>
        <v>33892.839999999997</v>
      </c>
      <c r="L427" s="83">
        <f t="shared" si="176"/>
        <v>33892.839999999997</v>
      </c>
      <c r="M427" s="83">
        <f t="shared" si="176"/>
        <v>33892.839999999997</v>
      </c>
      <c r="N427" s="83">
        <f t="shared" si="176"/>
        <v>33892.839999999997</v>
      </c>
      <c r="O427" s="83">
        <f t="shared" si="176"/>
        <v>0</v>
      </c>
      <c r="P427" s="83">
        <f t="shared" si="176"/>
        <v>0</v>
      </c>
      <c r="Q427" s="88"/>
    </row>
    <row r="428" spans="1:17" ht="26.25" customHeight="1">
      <c r="A428" s="175"/>
      <c r="B428" s="176"/>
      <c r="C428" s="176"/>
      <c r="D428" s="141" t="s">
        <v>23</v>
      </c>
      <c r="E428" s="82"/>
      <c r="F428" s="82"/>
      <c r="G428" s="82"/>
      <c r="H428" s="82"/>
      <c r="I428" s="83"/>
      <c r="J428" s="83"/>
      <c r="K428" s="83"/>
      <c r="L428" s="83"/>
      <c r="M428" s="83"/>
      <c r="N428" s="83"/>
      <c r="O428" s="83"/>
      <c r="P428" s="83"/>
      <c r="Q428" s="84"/>
    </row>
    <row r="429" spans="1:17" ht="26.25" customHeight="1">
      <c r="A429" s="175"/>
      <c r="B429" s="176"/>
      <c r="C429" s="176"/>
      <c r="D429" s="141" t="s">
        <v>30</v>
      </c>
      <c r="E429" s="82" t="s">
        <v>34</v>
      </c>
      <c r="F429" s="82" t="s">
        <v>75</v>
      </c>
      <c r="G429" s="82" t="s">
        <v>732</v>
      </c>
      <c r="H429" s="89">
        <v>244</v>
      </c>
      <c r="I429" s="68">
        <v>0</v>
      </c>
      <c r="J429" s="68">
        <v>0</v>
      </c>
      <c r="K429" s="68">
        <v>33892.839999999997</v>
      </c>
      <c r="L429" s="68">
        <v>33892.839999999997</v>
      </c>
      <c r="M429" s="68">
        <v>33892.839999999997</v>
      </c>
      <c r="N429" s="68">
        <v>33892.839999999997</v>
      </c>
      <c r="O429" s="68">
        <v>0</v>
      </c>
      <c r="P429" s="68">
        <v>0</v>
      </c>
      <c r="Q429" s="84"/>
    </row>
    <row r="430" spans="1:17" ht="26.25" customHeight="1">
      <c r="A430" s="175" t="s">
        <v>147</v>
      </c>
      <c r="B430" s="176" t="s">
        <v>203</v>
      </c>
      <c r="C430" s="176" t="s">
        <v>733</v>
      </c>
      <c r="D430" s="141" t="s">
        <v>22</v>
      </c>
      <c r="E430" s="82"/>
      <c r="F430" s="82"/>
      <c r="G430" s="82"/>
      <c r="H430" s="82"/>
      <c r="I430" s="83">
        <f t="shared" ref="I430:P430" si="177">I432</f>
        <v>0</v>
      </c>
      <c r="J430" s="83">
        <f t="shared" si="177"/>
        <v>0</v>
      </c>
      <c r="K430" s="83">
        <f t="shared" si="177"/>
        <v>26003.45</v>
      </c>
      <c r="L430" s="83">
        <f t="shared" si="177"/>
        <v>26003.45</v>
      </c>
      <c r="M430" s="83">
        <f t="shared" si="177"/>
        <v>26003.45</v>
      </c>
      <c r="N430" s="83">
        <f t="shared" si="177"/>
        <v>26003.45</v>
      </c>
      <c r="O430" s="83">
        <f t="shared" si="177"/>
        <v>0</v>
      </c>
      <c r="P430" s="83">
        <f t="shared" si="177"/>
        <v>0</v>
      </c>
      <c r="Q430" s="88"/>
    </row>
    <row r="431" spans="1:17" ht="26.25" customHeight="1">
      <c r="A431" s="175"/>
      <c r="B431" s="176"/>
      <c r="C431" s="176"/>
      <c r="D431" s="141" t="s">
        <v>23</v>
      </c>
      <c r="E431" s="82"/>
      <c r="F431" s="82"/>
      <c r="G431" s="82"/>
      <c r="H431" s="82"/>
      <c r="I431" s="83"/>
      <c r="J431" s="83"/>
      <c r="K431" s="83"/>
      <c r="L431" s="83"/>
      <c r="M431" s="83"/>
      <c r="N431" s="83"/>
      <c r="O431" s="83"/>
      <c r="P431" s="83"/>
      <c r="Q431" s="84"/>
    </row>
    <row r="432" spans="1:17" ht="26.25" customHeight="1">
      <c r="A432" s="175"/>
      <c r="B432" s="176"/>
      <c r="C432" s="176"/>
      <c r="D432" s="141" t="s">
        <v>30</v>
      </c>
      <c r="E432" s="82" t="s">
        <v>34</v>
      </c>
      <c r="F432" s="82" t="s">
        <v>75</v>
      </c>
      <c r="G432" s="82" t="s">
        <v>734</v>
      </c>
      <c r="H432" s="89">
        <v>244</v>
      </c>
      <c r="I432" s="68">
        <v>0</v>
      </c>
      <c r="J432" s="68">
        <v>0</v>
      </c>
      <c r="K432" s="68">
        <v>26003.45</v>
      </c>
      <c r="L432" s="68">
        <v>26003.45</v>
      </c>
      <c r="M432" s="68">
        <v>26003.45</v>
      </c>
      <c r="N432" s="68">
        <v>26003.45</v>
      </c>
      <c r="O432" s="68">
        <v>0</v>
      </c>
      <c r="P432" s="68">
        <v>0</v>
      </c>
      <c r="Q432" s="84"/>
    </row>
    <row r="433" spans="1:17" ht="26.25" customHeight="1">
      <c r="A433" s="175" t="s">
        <v>148</v>
      </c>
      <c r="B433" s="176" t="s">
        <v>204</v>
      </c>
      <c r="C433" s="176" t="s">
        <v>735</v>
      </c>
      <c r="D433" s="141" t="s">
        <v>22</v>
      </c>
      <c r="E433" s="82"/>
      <c r="F433" s="82"/>
      <c r="G433" s="82"/>
      <c r="H433" s="82"/>
      <c r="I433" s="83">
        <f t="shared" ref="I433:P433" si="178">I435</f>
        <v>0</v>
      </c>
      <c r="J433" s="83">
        <f t="shared" si="178"/>
        <v>0</v>
      </c>
      <c r="K433" s="83">
        <f t="shared" si="178"/>
        <v>24502.74</v>
      </c>
      <c r="L433" s="83">
        <f t="shared" si="178"/>
        <v>24502.74</v>
      </c>
      <c r="M433" s="83">
        <f t="shared" si="178"/>
        <v>24502.74</v>
      </c>
      <c r="N433" s="83">
        <f t="shared" si="178"/>
        <v>24502.74</v>
      </c>
      <c r="O433" s="83">
        <f t="shared" si="178"/>
        <v>0</v>
      </c>
      <c r="P433" s="83">
        <f t="shared" si="178"/>
        <v>0</v>
      </c>
      <c r="Q433" s="88"/>
    </row>
    <row r="434" spans="1:17" ht="26.25" customHeight="1">
      <c r="A434" s="175"/>
      <c r="B434" s="176"/>
      <c r="C434" s="176"/>
      <c r="D434" s="141" t="s">
        <v>23</v>
      </c>
      <c r="E434" s="82"/>
      <c r="F434" s="82"/>
      <c r="G434" s="82"/>
      <c r="H434" s="82"/>
      <c r="I434" s="83"/>
      <c r="J434" s="83"/>
      <c r="K434" s="83"/>
      <c r="L434" s="83"/>
      <c r="M434" s="83"/>
      <c r="N434" s="83"/>
      <c r="O434" s="83"/>
      <c r="P434" s="83"/>
      <c r="Q434" s="84"/>
    </row>
    <row r="435" spans="1:17" ht="26.25" customHeight="1">
      <c r="A435" s="175"/>
      <c r="B435" s="176"/>
      <c r="C435" s="176"/>
      <c r="D435" s="141" t="s">
        <v>30</v>
      </c>
      <c r="E435" s="82" t="s">
        <v>34</v>
      </c>
      <c r="F435" s="82" t="s">
        <v>75</v>
      </c>
      <c r="G435" s="82" t="s">
        <v>736</v>
      </c>
      <c r="H435" s="89">
        <v>244</v>
      </c>
      <c r="I435" s="68">
        <v>0</v>
      </c>
      <c r="J435" s="68">
        <v>0</v>
      </c>
      <c r="K435" s="68">
        <v>24502.74</v>
      </c>
      <c r="L435" s="68">
        <v>24502.74</v>
      </c>
      <c r="M435" s="68">
        <v>24502.74</v>
      </c>
      <c r="N435" s="68">
        <v>24502.74</v>
      </c>
      <c r="O435" s="68">
        <v>0</v>
      </c>
      <c r="P435" s="68">
        <v>0</v>
      </c>
      <c r="Q435" s="84"/>
    </row>
    <row r="436" spans="1:17" ht="26.25" customHeight="1">
      <c r="A436" s="175" t="s">
        <v>149</v>
      </c>
      <c r="B436" s="176" t="s">
        <v>205</v>
      </c>
      <c r="C436" s="176" t="s">
        <v>737</v>
      </c>
      <c r="D436" s="141" t="s">
        <v>22</v>
      </c>
      <c r="E436" s="82"/>
      <c r="F436" s="82"/>
      <c r="G436" s="82"/>
      <c r="H436" s="82"/>
      <c r="I436" s="83">
        <f t="shared" ref="I436:P436" si="179">I438</f>
        <v>0</v>
      </c>
      <c r="J436" s="83">
        <f t="shared" si="179"/>
        <v>0</v>
      </c>
      <c r="K436" s="83">
        <f t="shared" si="179"/>
        <v>136036.75</v>
      </c>
      <c r="L436" s="83">
        <f t="shared" si="179"/>
        <v>136036.75</v>
      </c>
      <c r="M436" s="83">
        <f t="shared" si="179"/>
        <v>136036.75</v>
      </c>
      <c r="N436" s="83">
        <f t="shared" si="179"/>
        <v>136036.75</v>
      </c>
      <c r="O436" s="83">
        <f t="shared" si="179"/>
        <v>0</v>
      </c>
      <c r="P436" s="83">
        <f t="shared" si="179"/>
        <v>0</v>
      </c>
      <c r="Q436" s="88"/>
    </row>
    <row r="437" spans="1:17" ht="26.25" customHeight="1">
      <c r="A437" s="175"/>
      <c r="B437" s="176"/>
      <c r="C437" s="176"/>
      <c r="D437" s="141" t="s">
        <v>23</v>
      </c>
      <c r="E437" s="82"/>
      <c r="F437" s="82"/>
      <c r="G437" s="82"/>
      <c r="H437" s="82"/>
      <c r="I437" s="83"/>
      <c r="J437" s="83"/>
      <c r="K437" s="83"/>
      <c r="L437" s="83"/>
      <c r="M437" s="83"/>
      <c r="N437" s="83"/>
      <c r="O437" s="83"/>
      <c r="P437" s="83"/>
      <c r="Q437" s="84"/>
    </row>
    <row r="438" spans="1:17" ht="26.25" customHeight="1">
      <c r="A438" s="175"/>
      <c r="B438" s="176"/>
      <c r="C438" s="176"/>
      <c r="D438" s="141" t="s">
        <v>30</v>
      </c>
      <c r="E438" s="82" t="s">
        <v>34</v>
      </c>
      <c r="F438" s="82" t="s">
        <v>75</v>
      </c>
      <c r="G438" s="82" t="s">
        <v>738</v>
      </c>
      <c r="H438" s="89">
        <v>244</v>
      </c>
      <c r="I438" s="68">
        <v>0</v>
      </c>
      <c r="J438" s="68">
        <v>0</v>
      </c>
      <c r="K438" s="68">
        <v>136036.75</v>
      </c>
      <c r="L438" s="68">
        <v>136036.75</v>
      </c>
      <c r="M438" s="68">
        <v>136036.75</v>
      </c>
      <c r="N438" s="68">
        <v>136036.75</v>
      </c>
      <c r="O438" s="68">
        <v>0</v>
      </c>
      <c r="P438" s="68">
        <v>0</v>
      </c>
      <c r="Q438" s="84"/>
    </row>
    <row r="439" spans="1:17" ht="26.25" customHeight="1">
      <c r="A439" s="175" t="s">
        <v>150</v>
      </c>
      <c r="B439" s="176" t="s">
        <v>206</v>
      </c>
      <c r="C439" s="176" t="s">
        <v>739</v>
      </c>
      <c r="D439" s="141" t="s">
        <v>22</v>
      </c>
      <c r="E439" s="82"/>
      <c r="F439" s="82"/>
      <c r="G439" s="82"/>
      <c r="H439" s="82"/>
      <c r="I439" s="83">
        <f t="shared" ref="I439:P439" si="180">I441</f>
        <v>0</v>
      </c>
      <c r="J439" s="83">
        <f t="shared" si="180"/>
        <v>0</v>
      </c>
      <c r="K439" s="83">
        <f t="shared" si="180"/>
        <v>4110.87</v>
      </c>
      <c r="L439" s="83">
        <f t="shared" si="180"/>
        <v>4110.87</v>
      </c>
      <c r="M439" s="83">
        <f t="shared" si="180"/>
        <v>4110.87</v>
      </c>
      <c r="N439" s="83">
        <f t="shared" si="180"/>
        <v>4110.87</v>
      </c>
      <c r="O439" s="83">
        <f t="shared" si="180"/>
        <v>0</v>
      </c>
      <c r="P439" s="83">
        <f t="shared" si="180"/>
        <v>0</v>
      </c>
      <c r="Q439" s="88"/>
    </row>
    <row r="440" spans="1:17" ht="26.25" customHeight="1">
      <c r="A440" s="175"/>
      <c r="B440" s="176"/>
      <c r="C440" s="176"/>
      <c r="D440" s="141" t="s">
        <v>23</v>
      </c>
      <c r="E440" s="82"/>
      <c r="F440" s="82"/>
      <c r="G440" s="82"/>
      <c r="H440" s="82"/>
      <c r="I440" s="83"/>
      <c r="J440" s="83"/>
      <c r="K440" s="83"/>
      <c r="L440" s="83"/>
      <c r="M440" s="83"/>
      <c r="N440" s="83"/>
      <c r="O440" s="83"/>
      <c r="P440" s="83"/>
      <c r="Q440" s="84"/>
    </row>
    <row r="441" spans="1:17" ht="26.25" customHeight="1">
      <c r="A441" s="175"/>
      <c r="B441" s="176"/>
      <c r="C441" s="176"/>
      <c r="D441" s="141" t="s">
        <v>30</v>
      </c>
      <c r="E441" s="82" t="s">
        <v>34</v>
      </c>
      <c r="F441" s="82" t="s">
        <v>75</v>
      </c>
      <c r="G441" s="82" t="s">
        <v>740</v>
      </c>
      <c r="H441" s="89">
        <v>244</v>
      </c>
      <c r="I441" s="68">
        <v>0</v>
      </c>
      <c r="J441" s="68">
        <v>0</v>
      </c>
      <c r="K441" s="68">
        <v>4110.87</v>
      </c>
      <c r="L441" s="68">
        <v>4110.87</v>
      </c>
      <c r="M441" s="68">
        <v>4110.87</v>
      </c>
      <c r="N441" s="68">
        <v>4110.87</v>
      </c>
      <c r="O441" s="68">
        <v>0</v>
      </c>
      <c r="P441" s="68">
        <v>0</v>
      </c>
      <c r="Q441" s="84"/>
    </row>
    <row r="442" spans="1:17" ht="26.25" customHeight="1">
      <c r="A442" s="175" t="s">
        <v>151</v>
      </c>
      <c r="B442" s="176" t="s">
        <v>207</v>
      </c>
      <c r="C442" s="176" t="s">
        <v>741</v>
      </c>
      <c r="D442" s="141" t="s">
        <v>22</v>
      </c>
      <c r="E442" s="82"/>
      <c r="F442" s="82"/>
      <c r="G442" s="82"/>
      <c r="H442" s="82"/>
      <c r="I442" s="83">
        <f t="shared" ref="I442:P442" si="181">I444</f>
        <v>0</v>
      </c>
      <c r="J442" s="83">
        <f t="shared" si="181"/>
        <v>0</v>
      </c>
      <c r="K442" s="83">
        <f t="shared" si="181"/>
        <v>34802.449999999997</v>
      </c>
      <c r="L442" s="83">
        <f t="shared" si="181"/>
        <v>34802.449999999997</v>
      </c>
      <c r="M442" s="83">
        <f t="shared" si="181"/>
        <v>34802.449999999997</v>
      </c>
      <c r="N442" s="83">
        <f t="shared" si="181"/>
        <v>34802.449999999997</v>
      </c>
      <c r="O442" s="83">
        <f t="shared" si="181"/>
        <v>0</v>
      </c>
      <c r="P442" s="83">
        <f t="shared" si="181"/>
        <v>0</v>
      </c>
      <c r="Q442" s="88"/>
    </row>
    <row r="443" spans="1:17" ht="26.25" customHeight="1">
      <c r="A443" s="175"/>
      <c r="B443" s="176"/>
      <c r="C443" s="176"/>
      <c r="D443" s="141" t="s">
        <v>23</v>
      </c>
      <c r="E443" s="82"/>
      <c r="F443" s="82"/>
      <c r="G443" s="82"/>
      <c r="H443" s="82"/>
      <c r="I443" s="83"/>
      <c r="J443" s="83"/>
      <c r="K443" s="83"/>
      <c r="L443" s="83"/>
      <c r="M443" s="83"/>
      <c r="N443" s="83"/>
      <c r="O443" s="83"/>
      <c r="P443" s="83"/>
      <c r="Q443" s="84"/>
    </row>
    <row r="444" spans="1:17" ht="26.25" customHeight="1">
      <c r="A444" s="175"/>
      <c r="B444" s="176"/>
      <c r="C444" s="176"/>
      <c r="D444" s="141" t="s">
        <v>30</v>
      </c>
      <c r="E444" s="82" t="s">
        <v>34</v>
      </c>
      <c r="F444" s="82" t="s">
        <v>75</v>
      </c>
      <c r="G444" s="82" t="s">
        <v>742</v>
      </c>
      <c r="H444" s="89">
        <v>244</v>
      </c>
      <c r="I444" s="68">
        <v>0</v>
      </c>
      <c r="J444" s="68">
        <v>0</v>
      </c>
      <c r="K444" s="68">
        <v>34802.449999999997</v>
      </c>
      <c r="L444" s="68">
        <v>34802.449999999997</v>
      </c>
      <c r="M444" s="68">
        <v>34802.449999999997</v>
      </c>
      <c r="N444" s="68">
        <v>34802.449999999997</v>
      </c>
      <c r="O444" s="68">
        <v>0</v>
      </c>
      <c r="P444" s="68">
        <v>0</v>
      </c>
      <c r="Q444" s="84"/>
    </row>
    <row r="445" spans="1:17" ht="26.25" customHeight="1">
      <c r="A445" s="175" t="s">
        <v>152</v>
      </c>
      <c r="B445" s="176" t="s">
        <v>208</v>
      </c>
      <c r="C445" s="176" t="s">
        <v>743</v>
      </c>
      <c r="D445" s="141" t="s">
        <v>22</v>
      </c>
      <c r="E445" s="82"/>
      <c r="F445" s="82"/>
      <c r="G445" s="82"/>
      <c r="H445" s="82"/>
      <c r="I445" s="83">
        <f t="shared" ref="I445:P445" si="182">I447</f>
        <v>0</v>
      </c>
      <c r="J445" s="83">
        <f t="shared" si="182"/>
        <v>0</v>
      </c>
      <c r="K445" s="83">
        <f t="shared" si="182"/>
        <v>3392.37</v>
      </c>
      <c r="L445" s="83">
        <f t="shared" si="182"/>
        <v>3392.37</v>
      </c>
      <c r="M445" s="83">
        <f t="shared" si="182"/>
        <v>3392.37</v>
      </c>
      <c r="N445" s="83">
        <f t="shared" si="182"/>
        <v>3392.37</v>
      </c>
      <c r="O445" s="83">
        <f t="shared" si="182"/>
        <v>0</v>
      </c>
      <c r="P445" s="83">
        <f t="shared" si="182"/>
        <v>0</v>
      </c>
      <c r="Q445" s="88"/>
    </row>
    <row r="446" spans="1:17" ht="26.25" customHeight="1">
      <c r="A446" s="175"/>
      <c r="B446" s="176"/>
      <c r="C446" s="176"/>
      <c r="D446" s="141" t="s">
        <v>23</v>
      </c>
      <c r="E446" s="82"/>
      <c r="F446" s="82"/>
      <c r="G446" s="82"/>
      <c r="H446" s="82"/>
      <c r="I446" s="83"/>
      <c r="J446" s="83"/>
      <c r="K446" s="83"/>
      <c r="L446" s="83"/>
      <c r="M446" s="83"/>
      <c r="N446" s="83"/>
      <c r="O446" s="83"/>
      <c r="P446" s="83"/>
      <c r="Q446" s="84"/>
    </row>
    <row r="447" spans="1:17" ht="26.25" customHeight="1">
      <c r="A447" s="175"/>
      <c r="B447" s="176"/>
      <c r="C447" s="176"/>
      <c r="D447" s="141" t="s">
        <v>30</v>
      </c>
      <c r="E447" s="82" t="s">
        <v>34</v>
      </c>
      <c r="F447" s="82" t="s">
        <v>75</v>
      </c>
      <c r="G447" s="82" t="s">
        <v>744</v>
      </c>
      <c r="H447" s="89">
        <v>244</v>
      </c>
      <c r="I447" s="68">
        <v>0</v>
      </c>
      <c r="J447" s="68">
        <v>0</v>
      </c>
      <c r="K447" s="68">
        <v>3392.37</v>
      </c>
      <c r="L447" s="68">
        <v>3392.37</v>
      </c>
      <c r="M447" s="68">
        <v>3392.37</v>
      </c>
      <c r="N447" s="68">
        <v>3392.37</v>
      </c>
      <c r="O447" s="68">
        <v>0</v>
      </c>
      <c r="P447" s="68">
        <v>0</v>
      </c>
      <c r="Q447" s="84"/>
    </row>
    <row r="448" spans="1:17" ht="26.25" customHeight="1">
      <c r="A448" s="175" t="s">
        <v>153</v>
      </c>
      <c r="B448" s="176" t="s">
        <v>209</v>
      </c>
      <c r="C448" s="176" t="s">
        <v>745</v>
      </c>
      <c r="D448" s="141" t="s">
        <v>22</v>
      </c>
      <c r="E448" s="82"/>
      <c r="F448" s="82"/>
      <c r="G448" s="82"/>
      <c r="H448" s="82"/>
      <c r="I448" s="83">
        <f t="shared" ref="I448:P448" si="183">I450</f>
        <v>0</v>
      </c>
      <c r="J448" s="83">
        <f t="shared" si="183"/>
        <v>0</v>
      </c>
      <c r="K448" s="83">
        <f t="shared" si="183"/>
        <v>37849.800000000003</v>
      </c>
      <c r="L448" s="83">
        <f t="shared" si="183"/>
        <v>37849.800000000003</v>
      </c>
      <c r="M448" s="83">
        <f t="shared" si="183"/>
        <v>37849.800000000003</v>
      </c>
      <c r="N448" s="83">
        <f t="shared" si="183"/>
        <v>37849.800000000003</v>
      </c>
      <c r="O448" s="83">
        <f t="shared" si="183"/>
        <v>0</v>
      </c>
      <c r="P448" s="83">
        <f t="shared" si="183"/>
        <v>0</v>
      </c>
      <c r="Q448" s="88"/>
    </row>
    <row r="449" spans="1:17" ht="26.25" customHeight="1">
      <c r="A449" s="175"/>
      <c r="B449" s="176"/>
      <c r="C449" s="176"/>
      <c r="D449" s="141" t="s">
        <v>23</v>
      </c>
      <c r="E449" s="82"/>
      <c r="F449" s="82"/>
      <c r="G449" s="82"/>
      <c r="H449" s="82"/>
      <c r="I449" s="83"/>
      <c r="J449" s="83"/>
      <c r="K449" s="83"/>
      <c r="L449" s="83"/>
      <c r="M449" s="83"/>
      <c r="N449" s="83"/>
      <c r="O449" s="83"/>
      <c r="P449" s="83"/>
      <c r="Q449" s="84"/>
    </row>
    <row r="450" spans="1:17" ht="26.25" customHeight="1">
      <c r="A450" s="175"/>
      <c r="B450" s="176"/>
      <c r="C450" s="176"/>
      <c r="D450" s="141" t="s">
        <v>30</v>
      </c>
      <c r="E450" s="82" t="s">
        <v>34</v>
      </c>
      <c r="F450" s="82" t="s">
        <v>75</v>
      </c>
      <c r="G450" s="82" t="s">
        <v>746</v>
      </c>
      <c r="H450" s="89">
        <v>244</v>
      </c>
      <c r="I450" s="68">
        <v>0</v>
      </c>
      <c r="J450" s="68">
        <v>0</v>
      </c>
      <c r="K450" s="68">
        <v>37849.800000000003</v>
      </c>
      <c r="L450" s="68">
        <v>37849.800000000003</v>
      </c>
      <c r="M450" s="68">
        <v>37849.800000000003</v>
      </c>
      <c r="N450" s="68">
        <v>37849.800000000003</v>
      </c>
      <c r="O450" s="68">
        <v>0</v>
      </c>
      <c r="P450" s="68">
        <v>0</v>
      </c>
      <c r="Q450" s="84"/>
    </row>
    <row r="451" spans="1:17" ht="26.25" customHeight="1">
      <c r="A451" s="175" t="s">
        <v>154</v>
      </c>
      <c r="B451" s="176" t="s">
        <v>210</v>
      </c>
      <c r="C451" s="176" t="s">
        <v>747</v>
      </c>
      <c r="D451" s="141" t="s">
        <v>22</v>
      </c>
      <c r="E451" s="82"/>
      <c r="F451" s="82"/>
      <c r="G451" s="82"/>
      <c r="H451" s="82"/>
      <c r="I451" s="83">
        <f t="shared" ref="I451:P451" si="184">I453</f>
        <v>0</v>
      </c>
      <c r="J451" s="83">
        <f t="shared" si="184"/>
        <v>0</v>
      </c>
      <c r="K451" s="83">
        <f t="shared" si="184"/>
        <v>9283.42</v>
      </c>
      <c r="L451" s="83">
        <f t="shared" si="184"/>
        <v>9283.42</v>
      </c>
      <c r="M451" s="83">
        <f t="shared" si="184"/>
        <v>9283.42</v>
      </c>
      <c r="N451" s="83">
        <f t="shared" si="184"/>
        <v>9283.42</v>
      </c>
      <c r="O451" s="83">
        <f t="shared" si="184"/>
        <v>0</v>
      </c>
      <c r="P451" s="83">
        <f t="shared" si="184"/>
        <v>0</v>
      </c>
      <c r="Q451" s="88"/>
    </row>
    <row r="452" spans="1:17" ht="26.25" customHeight="1">
      <c r="A452" s="175"/>
      <c r="B452" s="176"/>
      <c r="C452" s="176"/>
      <c r="D452" s="141" t="s">
        <v>23</v>
      </c>
      <c r="E452" s="82"/>
      <c r="F452" s="82"/>
      <c r="G452" s="82"/>
      <c r="H452" s="82"/>
      <c r="I452" s="83"/>
      <c r="J452" s="83"/>
      <c r="K452" s="83"/>
      <c r="L452" s="83"/>
      <c r="M452" s="83"/>
      <c r="N452" s="83"/>
      <c r="O452" s="83"/>
      <c r="P452" s="83"/>
      <c r="Q452" s="84"/>
    </row>
    <row r="453" spans="1:17" ht="26.25" customHeight="1">
      <c r="A453" s="175"/>
      <c r="B453" s="176"/>
      <c r="C453" s="176"/>
      <c r="D453" s="141" t="s">
        <v>30</v>
      </c>
      <c r="E453" s="82" t="s">
        <v>34</v>
      </c>
      <c r="F453" s="82" t="s">
        <v>75</v>
      </c>
      <c r="G453" s="82" t="s">
        <v>748</v>
      </c>
      <c r="H453" s="89">
        <v>244</v>
      </c>
      <c r="I453" s="68">
        <v>0</v>
      </c>
      <c r="J453" s="68">
        <v>0</v>
      </c>
      <c r="K453" s="68">
        <v>9283.42</v>
      </c>
      <c r="L453" s="68">
        <v>9283.42</v>
      </c>
      <c r="M453" s="68">
        <v>9283.42</v>
      </c>
      <c r="N453" s="68">
        <v>9283.42</v>
      </c>
      <c r="O453" s="68">
        <v>0</v>
      </c>
      <c r="P453" s="68">
        <v>0</v>
      </c>
      <c r="Q453" s="84"/>
    </row>
    <row r="454" spans="1:17" ht="26.25" customHeight="1">
      <c r="A454" s="175" t="s">
        <v>155</v>
      </c>
      <c r="B454" s="176" t="s">
        <v>211</v>
      </c>
      <c r="C454" s="176" t="s">
        <v>749</v>
      </c>
      <c r="D454" s="141" t="s">
        <v>22</v>
      </c>
      <c r="E454" s="82"/>
      <c r="F454" s="82"/>
      <c r="G454" s="82"/>
      <c r="H454" s="82"/>
      <c r="I454" s="83">
        <f t="shared" ref="I454:P454" si="185">I456</f>
        <v>0</v>
      </c>
      <c r="J454" s="83">
        <f t="shared" si="185"/>
        <v>0</v>
      </c>
      <c r="K454" s="83">
        <f t="shared" si="185"/>
        <v>10415.41</v>
      </c>
      <c r="L454" s="83">
        <f t="shared" si="185"/>
        <v>10415.41</v>
      </c>
      <c r="M454" s="83">
        <f t="shared" si="185"/>
        <v>10415.41</v>
      </c>
      <c r="N454" s="83">
        <f t="shared" si="185"/>
        <v>10415.41</v>
      </c>
      <c r="O454" s="83">
        <f t="shared" si="185"/>
        <v>0</v>
      </c>
      <c r="P454" s="83">
        <f t="shared" si="185"/>
        <v>0</v>
      </c>
      <c r="Q454" s="88"/>
    </row>
    <row r="455" spans="1:17" ht="26.25" customHeight="1">
      <c r="A455" s="175"/>
      <c r="B455" s="176"/>
      <c r="C455" s="176"/>
      <c r="D455" s="141" t="s">
        <v>23</v>
      </c>
      <c r="E455" s="82"/>
      <c r="F455" s="82"/>
      <c r="G455" s="82"/>
      <c r="H455" s="82"/>
      <c r="I455" s="83"/>
      <c r="J455" s="83"/>
      <c r="K455" s="83"/>
      <c r="L455" s="83"/>
      <c r="M455" s="83"/>
      <c r="N455" s="83"/>
      <c r="O455" s="83"/>
      <c r="P455" s="83"/>
      <c r="Q455" s="84"/>
    </row>
    <row r="456" spans="1:17" ht="26.25" customHeight="1">
      <c r="A456" s="175"/>
      <c r="B456" s="176"/>
      <c r="C456" s="176"/>
      <c r="D456" s="141" t="s">
        <v>30</v>
      </c>
      <c r="E456" s="82" t="s">
        <v>34</v>
      </c>
      <c r="F456" s="82" t="s">
        <v>75</v>
      </c>
      <c r="G456" s="82" t="s">
        <v>109</v>
      </c>
      <c r="H456" s="89">
        <v>244</v>
      </c>
      <c r="I456" s="68">
        <v>0</v>
      </c>
      <c r="J456" s="68">
        <v>0</v>
      </c>
      <c r="K456" s="68">
        <v>10415.41</v>
      </c>
      <c r="L456" s="68">
        <v>10415.41</v>
      </c>
      <c r="M456" s="68">
        <v>10415.41</v>
      </c>
      <c r="N456" s="68">
        <v>10415.41</v>
      </c>
      <c r="O456" s="68">
        <v>0</v>
      </c>
      <c r="P456" s="68">
        <v>0</v>
      </c>
      <c r="Q456" s="84"/>
    </row>
    <row r="457" spans="1:17" ht="26.25" customHeight="1">
      <c r="A457" s="175" t="s">
        <v>156</v>
      </c>
      <c r="B457" s="176" t="s">
        <v>212</v>
      </c>
      <c r="C457" s="176" t="s">
        <v>750</v>
      </c>
      <c r="D457" s="141" t="s">
        <v>22</v>
      </c>
      <c r="E457" s="82"/>
      <c r="F457" s="82"/>
      <c r="G457" s="82"/>
      <c r="H457" s="82"/>
      <c r="I457" s="83">
        <f t="shared" ref="I457:P457" si="186">I459</f>
        <v>0</v>
      </c>
      <c r="J457" s="83">
        <f t="shared" si="186"/>
        <v>0</v>
      </c>
      <c r="K457" s="83">
        <f t="shared" si="186"/>
        <v>25354.18</v>
      </c>
      <c r="L457" s="83">
        <f t="shared" si="186"/>
        <v>25354.18</v>
      </c>
      <c r="M457" s="83">
        <f t="shared" si="186"/>
        <v>25354.18</v>
      </c>
      <c r="N457" s="83">
        <f t="shared" si="186"/>
        <v>25354.18</v>
      </c>
      <c r="O457" s="83">
        <f t="shared" si="186"/>
        <v>0</v>
      </c>
      <c r="P457" s="83">
        <f t="shared" si="186"/>
        <v>0</v>
      </c>
      <c r="Q457" s="88"/>
    </row>
    <row r="458" spans="1:17" ht="26.25" customHeight="1">
      <c r="A458" s="175"/>
      <c r="B458" s="176"/>
      <c r="C458" s="176"/>
      <c r="D458" s="141" t="s">
        <v>23</v>
      </c>
      <c r="E458" s="82"/>
      <c r="F458" s="82"/>
      <c r="G458" s="82"/>
      <c r="H458" s="82"/>
      <c r="I458" s="83"/>
      <c r="J458" s="83"/>
      <c r="K458" s="83"/>
      <c r="L458" s="83"/>
      <c r="M458" s="83"/>
      <c r="N458" s="83"/>
      <c r="O458" s="83"/>
      <c r="P458" s="83"/>
      <c r="Q458" s="84"/>
    </row>
    <row r="459" spans="1:17" ht="26.25" customHeight="1">
      <c r="A459" s="175"/>
      <c r="B459" s="176"/>
      <c r="C459" s="176"/>
      <c r="D459" s="141" t="s">
        <v>30</v>
      </c>
      <c r="E459" s="82" t="s">
        <v>34</v>
      </c>
      <c r="F459" s="82" t="s">
        <v>75</v>
      </c>
      <c r="G459" s="82" t="s">
        <v>110</v>
      </c>
      <c r="H459" s="89">
        <v>244</v>
      </c>
      <c r="I459" s="68">
        <v>0</v>
      </c>
      <c r="J459" s="68">
        <v>0</v>
      </c>
      <c r="K459" s="68">
        <v>25354.18</v>
      </c>
      <c r="L459" s="68">
        <v>25354.18</v>
      </c>
      <c r="M459" s="68">
        <v>25354.18</v>
      </c>
      <c r="N459" s="68">
        <v>25354.18</v>
      </c>
      <c r="O459" s="68">
        <v>0</v>
      </c>
      <c r="P459" s="68">
        <v>0</v>
      </c>
      <c r="Q459" s="90"/>
    </row>
    <row r="460" spans="1:17" ht="26.25" customHeight="1">
      <c r="A460" s="175" t="s">
        <v>157</v>
      </c>
      <c r="B460" s="176" t="s">
        <v>213</v>
      </c>
      <c r="C460" s="176" t="s">
        <v>751</v>
      </c>
      <c r="D460" s="141" t="s">
        <v>22</v>
      </c>
      <c r="E460" s="82"/>
      <c r="F460" s="82"/>
      <c r="G460" s="82"/>
      <c r="H460" s="82"/>
      <c r="I460" s="83">
        <f t="shared" ref="I460:P460" si="187">I462</f>
        <v>0</v>
      </c>
      <c r="J460" s="83">
        <f t="shared" si="187"/>
        <v>0</v>
      </c>
      <c r="K460" s="83">
        <f t="shared" si="187"/>
        <v>5555.68</v>
      </c>
      <c r="L460" s="83">
        <f t="shared" si="187"/>
        <v>5555.68</v>
      </c>
      <c r="M460" s="83">
        <f t="shared" si="187"/>
        <v>5555.68</v>
      </c>
      <c r="N460" s="83">
        <f t="shared" si="187"/>
        <v>5555.68</v>
      </c>
      <c r="O460" s="83">
        <f t="shared" si="187"/>
        <v>0</v>
      </c>
      <c r="P460" s="83">
        <f t="shared" si="187"/>
        <v>0</v>
      </c>
      <c r="Q460" s="88"/>
    </row>
    <row r="461" spans="1:17" ht="26.25" customHeight="1">
      <c r="A461" s="175"/>
      <c r="B461" s="176"/>
      <c r="C461" s="176"/>
      <c r="D461" s="141" t="s">
        <v>23</v>
      </c>
      <c r="E461" s="82"/>
      <c r="F461" s="82"/>
      <c r="G461" s="82"/>
      <c r="H461" s="82"/>
      <c r="I461" s="83"/>
      <c r="J461" s="83"/>
      <c r="K461" s="83"/>
      <c r="L461" s="83"/>
      <c r="M461" s="83"/>
      <c r="N461" s="83"/>
      <c r="O461" s="83"/>
      <c r="P461" s="83"/>
      <c r="Q461" s="84"/>
    </row>
    <row r="462" spans="1:17" ht="26.25" customHeight="1">
      <c r="A462" s="175"/>
      <c r="B462" s="176"/>
      <c r="C462" s="176"/>
      <c r="D462" s="141" t="s">
        <v>30</v>
      </c>
      <c r="E462" s="82" t="s">
        <v>34</v>
      </c>
      <c r="F462" s="82" t="s">
        <v>75</v>
      </c>
      <c r="G462" s="82" t="s">
        <v>111</v>
      </c>
      <c r="H462" s="89">
        <v>244</v>
      </c>
      <c r="I462" s="68">
        <v>0</v>
      </c>
      <c r="J462" s="68">
        <v>0</v>
      </c>
      <c r="K462" s="68">
        <v>5555.68</v>
      </c>
      <c r="L462" s="68">
        <v>5555.68</v>
      </c>
      <c r="M462" s="68">
        <v>5555.68</v>
      </c>
      <c r="N462" s="68">
        <v>5555.68</v>
      </c>
      <c r="O462" s="68">
        <v>0</v>
      </c>
      <c r="P462" s="68">
        <v>0</v>
      </c>
      <c r="Q462" s="84"/>
    </row>
    <row r="463" spans="1:17" ht="26.25" customHeight="1">
      <c r="A463" s="175" t="s">
        <v>158</v>
      </c>
      <c r="B463" s="176" t="s">
        <v>214</v>
      </c>
      <c r="C463" s="176" t="s">
        <v>752</v>
      </c>
      <c r="D463" s="141" t="s">
        <v>22</v>
      </c>
      <c r="E463" s="82"/>
      <c r="F463" s="82"/>
      <c r="G463" s="82"/>
      <c r="H463" s="82"/>
      <c r="I463" s="83">
        <f t="shared" ref="I463:P463" si="188">I465</f>
        <v>0</v>
      </c>
      <c r="J463" s="83">
        <f t="shared" si="188"/>
        <v>0</v>
      </c>
      <c r="K463" s="83">
        <f t="shared" si="188"/>
        <v>7769.31</v>
      </c>
      <c r="L463" s="83">
        <f t="shared" si="188"/>
        <v>7769.31</v>
      </c>
      <c r="M463" s="83">
        <f t="shared" si="188"/>
        <v>7769.31</v>
      </c>
      <c r="N463" s="83">
        <f t="shared" si="188"/>
        <v>7769.31</v>
      </c>
      <c r="O463" s="83">
        <f t="shared" si="188"/>
        <v>0</v>
      </c>
      <c r="P463" s="83">
        <f t="shared" si="188"/>
        <v>0</v>
      </c>
      <c r="Q463" s="88"/>
    </row>
    <row r="464" spans="1:17" ht="26.25" customHeight="1">
      <c r="A464" s="175"/>
      <c r="B464" s="176"/>
      <c r="C464" s="176"/>
      <c r="D464" s="141" t="s">
        <v>23</v>
      </c>
      <c r="E464" s="82"/>
      <c r="F464" s="82"/>
      <c r="G464" s="82"/>
      <c r="H464" s="82"/>
      <c r="I464" s="83"/>
      <c r="J464" s="83"/>
      <c r="K464" s="83"/>
      <c r="L464" s="83"/>
      <c r="M464" s="83"/>
      <c r="N464" s="83"/>
      <c r="O464" s="83"/>
      <c r="P464" s="83"/>
      <c r="Q464" s="84"/>
    </row>
    <row r="465" spans="1:17" ht="26.25" customHeight="1">
      <c r="A465" s="175"/>
      <c r="B465" s="176"/>
      <c r="C465" s="176"/>
      <c r="D465" s="141" t="s">
        <v>30</v>
      </c>
      <c r="E465" s="82" t="s">
        <v>34</v>
      </c>
      <c r="F465" s="82" t="s">
        <v>75</v>
      </c>
      <c r="G465" s="82" t="s">
        <v>112</v>
      </c>
      <c r="H465" s="89">
        <v>244</v>
      </c>
      <c r="I465" s="68">
        <v>0</v>
      </c>
      <c r="J465" s="68">
        <v>0</v>
      </c>
      <c r="K465" s="68">
        <v>7769.31</v>
      </c>
      <c r="L465" s="68">
        <v>7769.31</v>
      </c>
      <c r="M465" s="68">
        <v>7769.31</v>
      </c>
      <c r="N465" s="68">
        <v>7769.31</v>
      </c>
      <c r="O465" s="68">
        <v>0</v>
      </c>
      <c r="P465" s="68">
        <v>0</v>
      </c>
      <c r="Q465" s="84"/>
    </row>
    <row r="466" spans="1:17" ht="26.25" customHeight="1">
      <c r="A466" s="175" t="s">
        <v>159</v>
      </c>
      <c r="B466" s="176" t="s">
        <v>215</v>
      </c>
      <c r="C466" s="176" t="s">
        <v>753</v>
      </c>
      <c r="D466" s="141" t="s">
        <v>22</v>
      </c>
      <c r="E466" s="82"/>
      <c r="F466" s="82"/>
      <c r="G466" s="82"/>
      <c r="H466" s="82"/>
      <c r="I466" s="83">
        <f t="shared" ref="I466:P466" si="189">I468</f>
        <v>0</v>
      </c>
      <c r="J466" s="83">
        <f t="shared" si="189"/>
        <v>0</v>
      </c>
      <c r="K466" s="83">
        <f t="shared" si="189"/>
        <v>35784.559999999998</v>
      </c>
      <c r="L466" s="83">
        <f t="shared" si="189"/>
        <v>35784.559999999998</v>
      </c>
      <c r="M466" s="83">
        <f t="shared" si="189"/>
        <v>35784.559999999998</v>
      </c>
      <c r="N466" s="83">
        <f t="shared" si="189"/>
        <v>35784.559999999998</v>
      </c>
      <c r="O466" s="83">
        <f t="shared" si="189"/>
        <v>0</v>
      </c>
      <c r="P466" s="83">
        <f t="shared" si="189"/>
        <v>0</v>
      </c>
      <c r="Q466" s="88"/>
    </row>
    <row r="467" spans="1:17" ht="26.25" customHeight="1">
      <c r="A467" s="175"/>
      <c r="B467" s="176"/>
      <c r="C467" s="176"/>
      <c r="D467" s="141" t="s">
        <v>23</v>
      </c>
      <c r="E467" s="82"/>
      <c r="F467" s="82"/>
      <c r="G467" s="82"/>
      <c r="H467" s="82"/>
      <c r="I467" s="83"/>
      <c r="J467" s="83"/>
      <c r="K467" s="83"/>
      <c r="L467" s="83"/>
      <c r="M467" s="83"/>
      <c r="N467" s="83"/>
      <c r="O467" s="83"/>
      <c r="P467" s="83"/>
      <c r="Q467" s="84"/>
    </row>
    <row r="468" spans="1:17" ht="26.25" customHeight="1">
      <c r="A468" s="175"/>
      <c r="B468" s="176"/>
      <c r="C468" s="176"/>
      <c r="D468" s="141" t="s">
        <v>30</v>
      </c>
      <c r="E468" s="82" t="s">
        <v>34</v>
      </c>
      <c r="F468" s="82" t="s">
        <v>75</v>
      </c>
      <c r="G468" s="82" t="s">
        <v>114</v>
      </c>
      <c r="H468" s="89">
        <v>244</v>
      </c>
      <c r="I468" s="68">
        <v>0</v>
      </c>
      <c r="J468" s="68">
        <v>0</v>
      </c>
      <c r="K468" s="68">
        <v>35784.559999999998</v>
      </c>
      <c r="L468" s="68">
        <v>35784.559999999998</v>
      </c>
      <c r="M468" s="68">
        <v>35784.559999999998</v>
      </c>
      <c r="N468" s="68">
        <v>35784.559999999998</v>
      </c>
      <c r="O468" s="68">
        <v>0</v>
      </c>
      <c r="P468" s="68">
        <v>0</v>
      </c>
      <c r="Q468" s="84"/>
    </row>
    <row r="469" spans="1:17" ht="26.25" customHeight="1">
      <c r="A469" s="175" t="s">
        <v>160</v>
      </c>
      <c r="B469" s="176" t="s">
        <v>216</v>
      </c>
      <c r="C469" s="176" t="s">
        <v>754</v>
      </c>
      <c r="D469" s="141" t="s">
        <v>22</v>
      </c>
      <c r="E469" s="82"/>
      <c r="F469" s="82"/>
      <c r="G469" s="82"/>
      <c r="H469" s="82"/>
      <c r="I469" s="83">
        <f t="shared" ref="I469:P469" si="190">I471</f>
        <v>0</v>
      </c>
      <c r="J469" s="83">
        <f t="shared" si="190"/>
        <v>0</v>
      </c>
      <c r="K469" s="83">
        <f t="shared" si="190"/>
        <v>6836.08</v>
      </c>
      <c r="L469" s="83">
        <f t="shared" si="190"/>
        <v>6836.08</v>
      </c>
      <c r="M469" s="83">
        <f t="shared" si="190"/>
        <v>6836.08</v>
      </c>
      <c r="N469" s="83">
        <f t="shared" si="190"/>
        <v>6836.08</v>
      </c>
      <c r="O469" s="83">
        <f t="shared" si="190"/>
        <v>0</v>
      </c>
      <c r="P469" s="83">
        <f t="shared" si="190"/>
        <v>0</v>
      </c>
      <c r="Q469" s="88"/>
    </row>
    <row r="470" spans="1:17" ht="26.25" customHeight="1">
      <c r="A470" s="175"/>
      <c r="B470" s="176"/>
      <c r="C470" s="176"/>
      <c r="D470" s="141" t="s">
        <v>23</v>
      </c>
      <c r="E470" s="82"/>
      <c r="F470" s="82"/>
      <c r="G470" s="82"/>
      <c r="H470" s="82"/>
      <c r="I470" s="83"/>
      <c r="J470" s="83"/>
      <c r="K470" s="83"/>
      <c r="L470" s="83"/>
      <c r="M470" s="83"/>
      <c r="N470" s="83"/>
      <c r="O470" s="83"/>
      <c r="P470" s="83"/>
      <c r="Q470" s="84"/>
    </row>
    <row r="471" spans="1:17" ht="26.25" customHeight="1">
      <c r="A471" s="175"/>
      <c r="B471" s="176"/>
      <c r="C471" s="176"/>
      <c r="D471" s="141" t="s">
        <v>30</v>
      </c>
      <c r="E471" s="82" t="s">
        <v>34</v>
      </c>
      <c r="F471" s="82" t="s">
        <v>75</v>
      </c>
      <c r="G471" s="82" t="s">
        <v>115</v>
      </c>
      <c r="H471" s="89">
        <v>244</v>
      </c>
      <c r="I471" s="68">
        <v>0</v>
      </c>
      <c r="J471" s="68">
        <v>0</v>
      </c>
      <c r="K471" s="68">
        <v>6836.08</v>
      </c>
      <c r="L471" s="68">
        <v>6836.08</v>
      </c>
      <c r="M471" s="68">
        <v>6836.08</v>
      </c>
      <c r="N471" s="68">
        <v>6836.08</v>
      </c>
      <c r="O471" s="68">
        <v>0</v>
      </c>
      <c r="P471" s="68">
        <v>0</v>
      </c>
      <c r="Q471" s="84"/>
    </row>
    <row r="472" spans="1:17" ht="26.25" customHeight="1">
      <c r="A472" s="175" t="s">
        <v>161</v>
      </c>
      <c r="B472" s="176" t="s">
        <v>217</v>
      </c>
      <c r="C472" s="176" t="s">
        <v>755</v>
      </c>
      <c r="D472" s="141" t="s">
        <v>22</v>
      </c>
      <c r="E472" s="82"/>
      <c r="F472" s="82"/>
      <c r="G472" s="82"/>
      <c r="H472" s="82"/>
      <c r="I472" s="83">
        <f t="shared" ref="I472:P472" si="191">I474</f>
        <v>0</v>
      </c>
      <c r="J472" s="83">
        <f t="shared" si="191"/>
        <v>0</v>
      </c>
      <c r="K472" s="83">
        <f t="shared" si="191"/>
        <v>41335.61</v>
      </c>
      <c r="L472" s="83">
        <f t="shared" si="191"/>
        <v>41335.61</v>
      </c>
      <c r="M472" s="83">
        <f t="shared" si="191"/>
        <v>41335.61</v>
      </c>
      <c r="N472" s="83">
        <f t="shared" si="191"/>
        <v>41335.61</v>
      </c>
      <c r="O472" s="83">
        <f t="shared" si="191"/>
        <v>0</v>
      </c>
      <c r="P472" s="83">
        <f t="shared" si="191"/>
        <v>0</v>
      </c>
      <c r="Q472" s="88"/>
    </row>
    <row r="473" spans="1:17" ht="26.25" customHeight="1">
      <c r="A473" s="175"/>
      <c r="B473" s="176"/>
      <c r="C473" s="176"/>
      <c r="D473" s="141" t="s">
        <v>23</v>
      </c>
      <c r="E473" s="82"/>
      <c r="F473" s="82"/>
      <c r="G473" s="82"/>
      <c r="H473" s="82"/>
      <c r="I473" s="83"/>
      <c r="J473" s="83"/>
      <c r="K473" s="83"/>
      <c r="L473" s="83"/>
      <c r="M473" s="83"/>
      <c r="N473" s="83"/>
      <c r="O473" s="83"/>
      <c r="P473" s="83"/>
      <c r="Q473" s="84"/>
    </row>
    <row r="474" spans="1:17" ht="26.25" customHeight="1">
      <c r="A474" s="175"/>
      <c r="B474" s="176"/>
      <c r="C474" s="176"/>
      <c r="D474" s="141" t="s">
        <v>30</v>
      </c>
      <c r="E474" s="82" t="s">
        <v>34</v>
      </c>
      <c r="F474" s="82" t="s">
        <v>75</v>
      </c>
      <c r="G474" s="82" t="s">
        <v>116</v>
      </c>
      <c r="H474" s="89">
        <v>244</v>
      </c>
      <c r="I474" s="68">
        <v>0</v>
      </c>
      <c r="J474" s="68">
        <v>0</v>
      </c>
      <c r="K474" s="68">
        <v>41335.61</v>
      </c>
      <c r="L474" s="68">
        <v>41335.61</v>
      </c>
      <c r="M474" s="68">
        <v>41335.61</v>
      </c>
      <c r="N474" s="68">
        <v>41335.61</v>
      </c>
      <c r="O474" s="68">
        <v>0</v>
      </c>
      <c r="P474" s="68">
        <v>0</v>
      </c>
      <c r="Q474" s="84"/>
    </row>
    <row r="475" spans="1:17" ht="26.25" customHeight="1">
      <c r="A475" s="175" t="s">
        <v>162</v>
      </c>
      <c r="B475" s="176" t="s">
        <v>218</v>
      </c>
      <c r="C475" s="176" t="s">
        <v>756</v>
      </c>
      <c r="D475" s="141" t="s">
        <v>22</v>
      </c>
      <c r="E475" s="82"/>
      <c r="F475" s="82"/>
      <c r="G475" s="82"/>
      <c r="H475" s="82"/>
      <c r="I475" s="83">
        <f t="shared" ref="I475:P475" si="192">I477</f>
        <v>0</v>
      </c>
      <c r="J475" s="83">
        <f t="shared" si="192"/>
        <v>0</v>
      </c>
      <c r="K475" s="83">
        <f t="shared" si="192"/>
        <v>80233.960000000006</v>
      </c>
      <c r="L475" s="83">
        <f t="shared" si="192"/>
        <v>80233.960000000006</v>
      </c>
      <c r="M475" s="83">
        <f t="shared" si="192"/>
        <v>80233.960000000006</v>
      </c>
      <c r="N475" s="83">
        <f t="shared" si="192"/>
        <v>80233.960000000006</v>
      </c>
      <c r="O475" s="83">
        <f t="shared" si="192"/>
        <v>0</v>
      </c>
      <c r="P475" s="83">
        <f t="shared" si="192"/>
        <v>0</v>
      </c>
      <c r="Q475" s="88"/>
    </row>
    <row r="476" spans="1:17" ht="26.25" customHeight="1">
      <c r="A476" s="175"/>
      <c r="B476" s="176"/>
      <c r="C476" s="176"/>
      <c r="D476" s="141" t="s">
        <v>23</v>
      </c>
      <c r="E476" s="82"/>
      <c r="F476" s="82"/>
      <c r="G476" s="82"/>
      <c r="H476" s="82"/>
      <c r="I476" s="83"/>
      <c r="J476" s="83"/>
      <c r="K476" s="83"/>
      <c r="L476" s="83"/>
      <c r="M476" s="83"/>
      <c r="N476" s="83"/>
      <c r="O476" s="83"/>
      <c r="P476" s="83"/>
      <c r="Q476" s="84"/>
    </row>
    <row r="477" spans="1:17" ht="26.25" customHeight="1">
      <c r="A477" s="175"/>
      <c r="B477" s="176"/>
      <c r="C477" s="176"/>
      <c r="D477" s="141" t="s">
        <v>30</v>
      </c>
      <c r="E477" s="82" t="s">
        <v>34</v>
      </c>
      <c r="F477" s="82" t="s">
        <v>75</v>
      </c>
      <c r="G477" s="82" t="s">
        <v>117</v>
      </c>
      <c r="H477" s="89">
        <v>244</v>
      </c>
      <c r="I477" s="68">
        <v>0</v>
      </c>
      <c r="J477" s="68">
        <v>0</v>
      </c>
      <c r="K477" s="68">
        <v>80233.960000000006</v>
      </c>
      <c r="L477" s="68">
        <v>80233.960000000006</v>
      </c>
      <c r="M477" s="68">
        <v>80233.960000000006</v>
      </c>
      <c r="N477" s="68">
        <v>80233.960000000006</v>
      </c>
      <c r="O477" s="68">
        <v>0</v>
      </c>
      <c r="P477" s="68">
        <v>0</v>
      </c>
      <c r="Q477" s="84"/>
    </row>
    <row r="478" spans="1:17" ht="26.25" customHeight="1">
      <c r="A478" s="175" t="s">
        <v>163</v>
      </c>
      <c r="B478" s="176" t="s">
        <v>219</v>
      </c>
      <c r="C478" s="176" t="s">
        <v>757</v>
      </c>
      <c r="D478" s="141" t="s">
        <v>22</v>
      </c>
      <c r="E478" s="82"/>
      <c r="F478" s="82"/>
      <c r="G478" s="82"/>
      <c r="H478" s="82"/>
      <c r="I478" s="83">
        <f t="shared" ref="I478:P478" si="193">I480</f>
        <v>0</v>
      </c>
      <c r="J478" s="83">
        <f t="shared" si="193"/>
        <v>0</v>
      </c>
      <c r="K478" s="83">
        <f t="shared" si="193"/>
        <v>0</v>
      </c>
      <c r="L478" s="83">
        <f t="shared" si="193"/>
        <v>0</v>
      </c>
      <c r="M478" s="83">
        <f t="shared" si="193"/>
        <v>0</v>
      </c>
      <c r="N478" s="83">
        <f t="shared" si="193"/>
        <v>0</v>
      </c>
      <c r="O478" s="83">
        <f t="shared" si="193"/>
        <v>9113636.3599999994</v>
      </c>
      <c r="P478" s="83">
        <f t="shared" si="193"/>
        <v>0</v>
      </c>
      <c r="Q478" s="88"/>
    </row>
    <row r="479" spans="1:17" ht="26.25" customHeight="1">
      <c r="A479" s="175"/>
      <c r="B479" s="176"/>
      <c r="C479" s="176"/>
      <c r="D479" s="141" t="s">
        <v>23</v>
      </c>
      <c r="E479" s="82"/>
      <c r="F479" s="82"/>
      <c r="G479" s="82"/>
      <c r="H479" s="82"/>
      <c r="I479" s="83"/>
      <c r="J479" s="83"/>
      <c r="K479" s="83"/>
      <c r="L479" s="83"/>
      <c r="M479" s="83"/>
      <c r="N479" s="83"/>
      <c r="O479" s="83"/>
      <c r="P479" s="83"/>
      <c r="Q479" s="84"/>
    </row>
    <row r="480" spans="1:17" ht="26.25" customHeight="1">
      <c r="A480" s="175"/>
      <c r="B480" s="176"/>
      <c r="C480" s="176"/>
      <c r="D480" s="141" t="s">
        <v>30</v>
      </c>
      <c r="E480" s="82" t="s">
        <v>34</v>
      </c>
      <c r="F480" s="82" t="s">
        <v>75</v>
      </c>
      <c r="G480" s="82" t="s">
        <v>108</v>
      </c>
      <c r="H480" s="89">
        <v>414</v>
      </c>
      <c r="I480" s="68">
        <v>0</v>
      </c>
      <c r="J480" s="68">
        <v>0</v>
      </c>
      <c r="K480" s="68">
        <v>0</v>
      </c>
      <c r="L480" s="68">
        <v>0</v>
      </c>
      <c r="M480" s="68">
        <v>0</v>
      </c>
      <c r="N480" s="68">
        <v>0</v>
      </c>
      <c r="O480" s="68">
        <v>9113636.3599999994</v>
      </c>
      <c r="P480" s="68">
        <v>0</v>
      </c>
      <c r="Q480" s="84"/>
    </row>
    <row r="481" spans="1:17" ht="26.25" customHeight="1">
      <c r="A481" s="175" t="s">
        <v>164</v>
      </c>
      <c r="B481" s="176" t="s">
        <v>220</v>
      </c>
      <c r="C481" s="176" t="s">
        <v>345</v>
      </c>
      <c r="D481" s="141" t="s">
        <v>22</v>
      </c>
      <c r="E481" s="82"/>
      <c r="F481" s="82"/>
      <c r="G481" s="82"/>
      <c r="H481" s="82"/>
      <c r="I481" s="83">
        <f t="shared" ref="I481:P481" si="194">I483</f>
        <v>0</v>
      </c>
      <c r="J481" s="83">
        <f t="shared" si="194"/>
        <v>0</v>
      </c>
      <c r="K481" s="83">
        <f t="shared" si="194"/>
        <v>2185011.6</v>
      </c>
      <c r="L481" s="83">
        <f t="shared" si="194"/>
        <v>0</v>
      </c>
      <c r="M481" s="83">
        <f t="shared" si="194"/>
        <v>2185011.6</v>
      </c>
      <c r="N481" s="83">
        <f t="shared" si="194"/>
        <v>2185011.6</v>
      </c>
      <c r="O481" s="83">
        <f t="shared" si="194"/>
        <v>0</v>
      </c>
      <c r="P481" s="83">
        <f t="shared" si="194"/>
        <v>0</v>
      </c>
      <c r="Q481" s="88"/>
    </row>
    <row r="482" spans="1:17" ht="26.25" customHeight="1">
      <c r="A482" s="175"/>
      <c r="B482" s="176"/>
      <c r="C482" s="176"/>
      <c r="D482" s="141" t="s">
        <v>23</v>
      </c>
      <c r="E482" s="82"/>
      <c r="F482" s="82"/>
      <c r="G482" s="82"/>
      <c r="H482" s="82"/>
      <c r="I482" s="83"/>
      <c r="J482" s="83"/>
      <c r="K482" s="83"/>
      <c r="L482" s="83"/>
      <c r="M482" s="83"/>
      <c r="N482" s="83"/>
      <c r="O482" s="83"/>
      <c r="P482" s="83"/>
      <c r="Q482" s="84"/>
    </row>
    <row r="483" spans="1:17" ht="26.25" customHeight="1">
      <c r="A483" s="175"/>
      <c r="B483" s="176"/>
      <c r="C483" s="176"/>
      <c r="D483" s="141" t="s">
        <v>30</v>
      </c>
      <c r="E483" s="82" t="s">
        <v>34</v>
      </c>
      <c r="F483" s="82" t="s">
        <v>75</v>
      </c>
      <c r="G483" s="82" t="s">
        <v>758</v>
      </c>
      <c r="H483" s="89">
        <v>244</v>
      </c>
      <c r="I483" s="68">
        <v>0</v>
      </c>
      <c r="J483" s="68">
        <v>0</v>
      </c>
      <c r="K483" s="68">
        <v>2185011.6</v>
      </c>
      <c r="L483" s="68">
        <v>0</v>
      </c>
      <c r="M483" s="68">
        <v>2185011.6</v>
      </c>
      <c r="N483" s="68">
        <v>2185011.6</v>
      </c>
      <c r="O483" s="68">
        <v>0</v>
      </c>
      <c r="P483" s="68">
        <v>0</v>
      </c>
      <c r="Q483" s="84"/>
    </row>
    <row r="484" spans="1:17" ht="26.25" customHeight="1">
      <c r="A484" s="175" t="s">
        <v>165</v>
      </c>
      <c r="B484" s="176" t="s">
        <v>221</v>
      </c>
      <c r="C484" s="176" t="s">
        <v>759</v>
      </c>
      <c r="D484" s="141" t="s">
        <v>22</v>
      </c>
      <c r="E484" s="82"/>
      <c r="F484" s="82"/>
      <c r="G484" s="82"/>
      <c r="H484" s="82"/>
      <c r="I484" s="83">
        <f t="shared" ref="I484:P484" si="195">I486</f>
        <v>0</v>
      </c>
      <c r="J484" s="83">
        <f t="shared" si="195"/>
        <v>0</v>
      </c>
      <c r="K484" s="83">
        <f t="shared" si="195"/>
        <v>35659.199999999997</v>
      </c>
      <c r="L484" s="83">
        <f t="shared" si="195"/>
        <v>35659.199999999997</v>
      </c>
      <c r="M484" s="83">
        <f t="shared" si="195"/>
        <v>35659.199999999997</v>
      </c>
      <c r="N484" s="83">
        <f t="shared" si="195"/>
        <v>35659.199999999997</v>
      </c>
      <c r="O484" s="83">
        <f t="shared" si="195"/>
        <v>0</v>
      </c>
      <c r="P484" s="83">
        <f t="shared" si="195"/>
        <v>0</v>
      </c>
      <c r="Q484" s="88"/>
    </row>
    <row r="485" spans="1:17" ht="26.25" customHeight="1">
      <c r="A485" s="175"/>
      <c r="B485" s="176"/>
      <c r="C485" s="176"/>
      <c r="D485" s="141" t="s">
        <v>23</v>
      </c>
      <c r="E485" s="82"/>
      <c r="F485" s="82"/>
      <c r="G485" s="82"/>
      <c r="H485" s="82"/>
      <c r="I485" s="83"/>
      <c r="J485" s="83"/>
      <c r="K485" s="83"/>
      <c r="L485" s="83"/>
      <c r="M485" s="83"/>
      <c r="N485" s="83"/>
      <c r="O485" s="83"/>
      <c r="P485" s="83"/>
      <c r="Q485" s="84"/>
    </row>
    <row r="486" spans="1:17" ht="26.25" customHeight="1">
      <c r="A486" s="175"/>
      <c r="B486" s="176"/>
      <c r="C486" s="176"/>
      <c r="D486" s="141" t="s">
        <v>30</v>
      </c>
      <c r="E486" s="82" t="s">
        <v>34</v>
      </c>
      <c r="F486" s="82" t="s">
        <v>75</v>
      </c>
      <c r="G486" s="82" t="s">
        <v>118</v>
      </c>
      <c r="H486" s="89">
        <v>244</v>
      </c>
      <c r="I486" s="68">
        <v>0</v>
      </c>
      <c r="J486" s="68">
        <v>0</v>
      </c>
      <c r="K486" s="68">
        <v>35659.199999999997</v>
      </c>
      <c r="L486" s="68">
        <v>35659.199999999997</v>
      </c>
      <c r="M486" s="68">
        <v>35659.199999999997</v>
      </c>
      <c r="N486" s="68">
        <v>35659.199999999997</v>
      </c>
      <c r="O486" s="68">
        <v>0</v>
      </c>
      <c r="P486" s="68">
        <v>0</v>
      </c>
      <c r="Q486" s="84"/>
    </row>
    <row r="487" spans="1:17" ht="26.25" customHeight="1">
      <c r="A487" s="175" t="s">
        <v>166</v>
      </c>
      <c r="B487" s="176" t="s">
        <v>222</v>
      </c>
      <c r="C487" s="176" t="s">
        <v>760</v>
      </c>
      <c r="D487" s="141" t="s">
        <v>22</v>
      </c>
      <c r="E487" s="82"/>
      <c r="F487" s="82"/>
      <c r="G487" s="82"/>
      <c r="H487" s="82"/>
      <c r="I487" s="83">
        <f t="shared" ref="I487:P487" si="196">I489</f>
        <v>0</v>
      </c>
      <c r="J487" s="83">
        <f t="shared" si="196"/>
        <v>0</v>
      </c>
      <c r="K487" s="83">
        <f t="shared" si="196"/>
        <v>3127.35</v>
      </c>
      <c r="L487" s="83">
        <f t="shared" si="196"/>
        <v>3127.35</v>
      </c>
      <c r="M487" s="83">
        <f t="shared" si="196"/>
        <v>3127.35</v>
      </c>
      <c r="N487" s="83">
        <f t="shared" si="196"/>
        <v>3127.35</v>
      </c>
      <c r="O487" s="83">
        <f t="shared" si="196"/>
        <v>0</v>
      </c>
      <c r="P487" s="83">
        <f t="shared" si="196"/>
        <v>0</v>
      </c>
      <c r="Q487" s="88"/>
    </row>
    <row r="488" spans="1:17" ht="26.25" customHeight="1">
      <c r="A488" s="175"/>
      <c r="B488" s="176"/>
      <c r="C488" s="176"/>
      <c r="D488" s="141" t="s">
        <v>23</v>
      </c>
      <c r="E488" s="82"/>
      <c r="F488" s="82"/>
      <c r="G488" s="82"/>
      <c r="H488" s="82"/>
      <c r="I488" s="83"/>
      <c r="J488" s="83"/>
      <c r="K488" s="83"/>
      <c r="L488" s="83"/>
      <c r="M488" s="83"/>
      <c r="N488" s="83"/>
      <c r="O488" s="83"/>
      <c r="P488" s="83"/>
      <c r="Q488" s="84"/>
    </row>
    <row r="489" spans="1:17" ht="26.25" customHeight="1">
      <c r="A489" s="175"/>
      <c r="B489" s="176"/>
      <c r="C489" s="176"/>
      <c r="D489" s="141" t="s">
        <v>30</v>
      </c>
      <c r="E489" s="82" t="s">
        <v>34</v>
      </c>
      <c r="F489" s="82" t="s">
        <v>75</v>
      </c>
      <c r="G489" s="82" t="s">
        <v>119</v>
      </c>
      <c r="H489" s="89">
        <v>244</v>
      </c>
      <c r="I489" s="68">
        <v>0</v>
      </c>
      <c r="J489" s="68">
        <v>0</v>
      </c>
      <c r="K489" s="68">
        <v>3127.35</v>
      </c>
      <c r="L489" s="68">
        <v>3127.35</v>
      </c>
      <c r="M489" s="68">
        <v>3127.35</v>
      </c>
      <c r="N489" s="68">
        <v>3127.35</v>
      </c>
      <c r="O489" s="68">
        <v>0</v>
      </c>
      <c r="P489" s="68">
        <v>0</v>
      </c>
      <c r="Q489" s="84"/>
    </row>
    <row r="490" spans="1:17" ht="26.25" customHeight="1">
      <c r="A490" s="175" t="s">
        <v>167</v>
      </c>
      <c r="B490" s="176" t="s">
        <v>223</v>
      </c>
      <c r="C490" s="176" t="s">
        <v>761</v>
      </c>
      <c r="D490" s="141" t="s">
        <v>22</v>
      </c>
      <c r="E490" s="82"/>
      <c r="F490" s="82"/>
      <c r="G490" s="82"/>
      <c r="H490" s="82"/>
      <c r="I490" s="83">
        <f t="shared" ref="I490:P490" si="197">I492</f>
        <v>0</v>
      </c>
      <c r="J490" s="83">
        <f t="shared" si="197"/>
        <v>0</v>
      </c>
      <c r="K490" s="83">
        <f t="shared" si="197"/>
        <v>15458.25</v>
      </c>
      <c r="L490" s="83">
        <f t="shared" si="197"/>
        <v>15458.25</v>
      </c>
      <c r="M490" s="83">
        <f t="shared" si="197"/>
        <v>15458.25</v>
      </c>
      <c r="N490" s="83">
        <f t="shared" si="197"/>
        <v>15458.25</v>
      </c>
      <c r="O490" s="83">
        <f t="shared" si="197"/>
        <v>0</v>
      </c>
      <c r="P490" s="83">
        <f t="shared" si="197"/>
        <v>0</v>
      </c>
      <c r="Q490" s="88"/>
    </row>
    <row r="491" spans="1:17" ht="26.25" customHeight="1">
      <c r="A491" s="175"/>
      <c r="B491" s="176"/>
      <c r="C491" s="176"/>
      <c r="D491" s="141" t="s">
        <v>23</v>
      </c>
      <c r="E491" s="82"/>
      <c r="F491" s="82"/>
      <c r="G491" s="82"/>
      <c r="H491" s="82"/>
      <c r="I491" s="83"/>
      <c r="J491" s="83"/>
      <c r="K491" s="83"/>
      <c r="L491" s="83"/>
      <c r="M491" s="83"/>
      <c r="N491" s="83"/>
      <c r="O491" s="83"/>
      <c r="P491" s="83"/>
      <c r="Q491" s="84"/>
    </row>
    <row r="492" spans="1:17" ht="26.25" customHeight="1">
      <c r="A492" s="175"/>
      <c r="B492" s="176"/>
      <c r="C492" s="176"/>
      <c r="D492" s="141" t="s">
        <v>30</v>
      </c>
      <c r="E492" s="82" t="s">
        <v>34</v>
      </c>
      <c r="F492" s="82" t="s">
        <v>75</v>
      </c>
      <c r="G492" s="82" t="s">
        <v>120</v>
      </c>
      <c r="H492" s="89">
        <v>244</v>
      </c>
      <c r="I492" s="68">
        <v>0</v>
      </c>
      <c r="J492" s="68">
        <v>0</v>
      </c>
      <c r="K492" s="68">
        <v>15458.25</v>
      </c>
      <c r="L492" s="68">
        <v>15458.25</v>
      </c>
      <c r="M492" s="68">
        <v>15458.25</v>
      </c>
      <c r="N492" s="68">
        <v>15458.25</v>
      </c>
      <c r="O492" s="68">
        <v>0</v>
      </c>
      <c r="P492" s="68">
        <v>0</v>
      </c>
      <c r="Q492" s="84"/>
    </row>
    <row r="493" spans="1:17" ht="26.25" customHeight="1">
      <c r="A493" s="175" t="s">
        <v>168</v>
      </c>
      <c r="B493" s="176" t="s">
        <v>224</v>
      </c>
      <c r="C493" s="176" t="s">
        <v>762</v>
      </c>
      <c r="D493" s="141" t="s">
        <v>22</v>
      </c>
      <c r="E493" s="82"/>
      <c r="F493" s="82"/>
      <c r="G493" s="82"/>
      <c r="H493" s="82"/>
      <c r="I493" s="83">
        <f t="shared" ref="I493:P493" si="198">I495</f>
        <v>0</v>
      </c>
      <c r="J493" s="83">
        <f t="shared" si="198"/>
        <v>0</v>
      </c>
      <c r="K493" s="83">
        <f t="shared" si="198"/>
        <v>28725.33</v>
      </c>
      <c r="L493" s="83">
        <f t="shared" si="198"/>
        <v>28725.33</v>
      </c>
      <c r="M493" s="83">
        <f t="shared" si="198"/>
        <v>28725.33</v>
      </c>
      <c r="N493" s="83">
        <f t="shared" si="198"/>
        <v>28725.33</v>
      </c>
      <c r="O493" s="83">
        <f t="shared" si="198"/>
        <v>0</v>
      </c>
      <c r="P493" s="83">
        <f t="shared" si="198"/>
        <v>0</v>
      </c>
      <c r="Q493" s="88"/>
    </row>
    <row r="494" spans="1:17" ht="26.25" customHeight="1">
      <c r="A494" s="175"/>
      <c r="B494" s="176"/>
      <c r="C494" s="176"/>
      <c r="D494" s="141" t="s">
        <v>23</v>
      </c>
      <c r="E494" s="82"/>
      <c r="F494" s="82"/>
      <c r="G494" s="82"/>
      <c r="H494" s="82"/>
      <c r="I494" s="83"/>
      <c r="J494" s="83"/>
      <c r="K494" s="83"/>
      <c r="L494" s="83"/>
      <c r="M494" s="83"/>
      <c r="N494" s="83"/>
      <c r="O494" s="83"/>
      <c r="P494" s="83"/>
      <c r="Q494" s="84"/>
    </row>
    <row r="495" spans="1:17" ht="26.25" customHeight="1">
      <c r="A495" s="175"/>
      <c r="B495" s="176"/>
      <c r="C495" s="176"/>
      <c r="D495" s="141" t="s">
        <v>30</v>
      </c>
      <c r="E495" s="82" t="s">
        <v>34</v>
      </c>
      <c r="F495" s="82" t="s">
        <v>75</v>
      </c>
      <c r="G495" s="82" t="s">
        <v>121</v>
      </c>
      <c r="H495" s="89">
        <v>244</v>
      </c>
      <c r="I495" s="68">
        <v>0</v>
      </c>
      <c r="J495" s="68">
        <v>0</v>
      </c>
      <c r="K495" s="68">
        <v>28725.33</v>
      </c>
      <c r="L495" s="68">
        <v>28725.33</v>
      </c>
      <c r="M495" s="68">
        <v>28725.33</v>
      </c>
      <c r="N495" s="68">
        <v>28725.33</v>
      </c>
      <c r="O495" s="68">
        <v>0</v>
      </c>
      <c r="P495" s="68">
        <v>0</v>
      </c>
      <c r="Q495" s="84"/>
    </row>
    <row r="496" spans="1:17" ht="26.25" customHeight="1">
      <c r="A496" s="175" t="s">
        <v>169</v>
      </c>
      <c r="B496" s="176" t="s">
        <v>225</v>
      </c>
      <c r="C496" s="176" t="s">
        <v>763</v>
      </c>
      <c r="D496" s="141" t="s">
        <v>22</v>
      </c>
      <c r="E496" s="82"/>
      <c r="F496" s="82"/>
      <c r="G496" s="82"/>
      <c r="H496" s="82"/>
      <c r="I496" s="83">
        <f t="shared" ref="I496:P496" si="199">I498</f>
        <v>0</v>
      </c>
      <c r="J496" s="83">
        <f t="shared" si="199"/>
        <v>0</v>
      </c>
      <c r="K496" s="83">
        <f t="shared" si="199"/>
        <v>61515.53</v>
      </c>
      <c r="L496" s="83">
        <f t="shared" si="199"/>
        <v>61515.53</v>
      </c>
      <c r="M496" s="83">
        <f t="shared" si="199"/>
        <v>61515.53</v>
      </c>
      <c r="N496" s="83">
        <f t="shared" si="199"/>
        <v>61515.53</v>
      </c>
      <c r="O496" s="83">
        <f t="shared" si="199"/>
        <v>0</v>
      </c>
      <c r="P496" s="83">
        <f t="shared" si="199"/>
        <v>0</v>
      </c>
      <c r="Q496" s="88"/>
    </row>
    <row r="497" spans="1:17" ht="26.25" customHeight="1">
      <c r="A497" s="175"/>
      <c r="B497" s="176"/>
      <c r="C497" s="176"/>
      <c r="D497" s="141" t="s">
        <v>23</v>
      </c>
      <c r="E497" s="82"/>
      <c r="F497" s="82"/>
      <c r="G497" s="82"/>
      <c r="H497" s="82"/>
      <c r="I497" s="83"/>
      <c r="J497" s="83"/>
      <c r="K497" s="83"/>
      <c r="L497" s="83"/>
      <c r="M497" s="83"/>
      <c r="N497" s="83"/>
      <c r="O497" s="83"/>
      <c r="P497" s="83"/>
      <c r="Q497" s="84"/>
    </row>
    <row r="498" spans="1:17" ht="26.25" customHeight="1">
      <c r="A498" s="175"/>
      <c r="B498" s="176"/>
      <c r="C498" s="176"/>
      <c r="D498" s="141" t="s">
        <v>30</v>
      </c>
      <c r="E498" s="82" t="s">
        <v>34</v>
      </c>
      <c r="F498" s="82" t="s">
        <v>75</v>
      </c>
      <c r="G498" s="82" t="s">
        <v>122</v>
      </c>
      <c r="H498" s="89">
        <v>244</v>
      </c>
      <c r="I498" s="68">
        <v>0</v>
      </c>
      <c r="J498" s="68">
        <v>0</v>
      </c>
      <c r="K498" s="68">
        <v>61515.53</v>
      </c>
      <c r="L498" s="68">
        <v>61515.53</v>
      </c>
      <c r="M498" s="68">
        <v>61515.53</v>
      </c>
      <c r="N498" s="68">
        <v>61515.53</v>
      </c>
      <c r="O498" s="68">
        <v>0</v>
      </c>
      <c r="P498" s="68">
        <v>0</v>
      </c>
      <c r="Q498" s="84"/>
    </row>
    <row r="499" spans="1:17" ht="26.25" customHeight="1">
      <c r="A499" s="175" t="s">
        <v>170</v>
      </c>
      <c r="B499" s="176" t="s">
        <v>226</v>
      </c>
      <c r="C499" s="176" t="s">
        <v>764</v>
      </c>
      <c r="D499" s="141" t="s">
        <v>22</v>
      </c>
      <c r="E499" s="82"/>
      <c r="F499" s="82"/>
      <c r="G499" s="82"/>
      <c r="H499" s="82"/>
      <c r="I499" s="83">
        <f t="shared" ref="I499:P499" si="200">I501</f>
        <v>0</v>
      </c>
      <c r="J499" s="83">
        <f t="shared" si="200"/>
        <v>0</v>
      </c>
      <c r="K499" s="83">
        <f t="shared" si="200"/>
        <v>17004.330000000002</v>
      </c>
      <c r="L499" s="83">
        <f t="shared" si="200"/>
        <v>17004.330000000002</v>
      </c>
      <c r="M499" s="83">
        <f t="shared" si="200"/>
        <v>17004.330000000002</v>
      </c>
      <c r="N499" s="83">
        <f t="shared" si="200"/>
        <v>17004.330000000002</v>
      </c>
      <c r="O499" s="83">
        <f t="shared" si="200"/>
        <v>0</v>
      </c>
      <c r="P499" s="83">
        <f t="shared" si="200"/>
        <v>0</v>
      </c>
      <c r="Q499" s="88"/>
    </row>
    <row r="500" spans="1:17" ht="26.25" customHeight="1">
      <c r="A500" s="175"/>
      <c r="B500" s="176"/>
      <c r="C500" s="176"/>
      <c r="D500" s="141" t="s">
        <v>23</v>
      </c>
      <c r="E500" s="82"/>
      <c r="F500" s="82"/>
      <c r="G500" s="82"/>
      <c r="H500" s="82"/>
      <c r="I500" s="83"/>
      <c r="J500" s="83"/>
      <c r="K500" s="83"/>
      <c r="L500" s="83"/>
      <c r="M500" s="83"/>
      <c r="N500" s="83"/>
      <c r="O500" s="83"/>
      <c r="P500" s="83"/>
      <c r="Q500" s="84"/>
    </row>
    <row r="501" spans="1:17" ht="26.25" customHeight="1">
      <c r="A501" s="175"/>
      <c r="B501" s="176"/>
      <c r="C501" s="176"/>
      <c r="D501" s="141" t="s">
        <v>30</v>
      </c>
      <c r="E501" s="82" t="s">
        <v>34</v>
      </c>
      <c r="F501" s="82" t="s">
        <v>75</v>
      </c>
      <c r="G501" s="82" t="s">
        <v>123</v>
      </c>
      <c r="H501" s="89">
        <v>244</v>
      </c>
      <c r="I501" s="68">
        <v>0</v>
      </c>
      <c r="J501" s="68">
        <v>0</v>
      </c>
      <c r="K501" s="68">
        <v>17004.330000000002</v>
      </c>
      <c r="L501" s="68">
        <v>17004.330000000002</v>
      </c>
      <c r="M501" s="68">
        <v>17004.330000000002</v>
      </c>
      <c r="N501" s="68">
        <v>17004.330000000002</v>
      </c>
      <c r="O501" s="68">
        <v>0</v>
      </c>
      <c r="P501" s="68">
        <v>0</v>
      </c>
      <c r="Q501" s="84"/>
    </row>
    <row r="502" spans="1:17" ht="26.25" customHeight="1">
      <c r="A502" s="175" t="s">
        <v>171</v>
      </c>
      <c r="B502" s="176" t="s">
        <v>227</v>
      </c>
      <c r="C502" s="176" t="s">
        <v>765</v>
      </c>
      <c r="D502" s="141" t="s">
        <v>22</v>
      </c>
      <c r="E502" s="82"/>
      <c r="F502" s="82"/>
      <c r="G502" s="82"/>
      <c r="H502" s="82"/>
      <c r="I502" s="83">
        <f t="shared" ref="I502:P502" si="201">I504</f>
        <v>0</v>
      </c>
      <c r="J502" s="83">
        <f t="shared" si="201"/>
        <v>0</v>
      </c>
      <c r="K502" s="83">
        <f t="shared" si="201"/>
        <v>13907.67</v>
      </c>
      <c r="L502" s="83">
        <f t="shared" si="201"/>
        <v>13907.67</v>
      </c>
      <c r="M502" s="83">
        <f t="shared" si="201"/>
        <v>13907.67</v>
      </c>
      <c r="N502" s="83">
        <f t="shared" si="201"/>
        <v>13907.67</v>
      </c>
      <c r="O502" s="83">
        <f t="shared" si="201"/>
        <v>0</v>
      </c>
      <c r="P502" s="83">
        <f t="shared" si="201"/>
        <v>0</v>
      </c>
      <c r="Q502" s="88"/>
    </row>
    <row r="503" spans="1:17" ht="26.25" customHeight="1">
      <c r="A503" s="175"/>
      <c r="B503" s="176"/>
      <c r="C503" s="176"/>
      <c r="D503" s="141" t="s">
        <v>23</v>
      </c>
      <c r="E503" s="82"/>
      <c r="F503" s="82"/>
      <c r="G503" s="82"/>
      <c r="H503" s="82"/>
      <c r="I503" s="83"/>
      <c r="J503" s="83"/>
      <c r="K503" s="83"/>
      <c r="L503" s="83"/>
      <c r="M503" s="83"/>
      <c r="N503" s="83"/>
      <c r="O503" s="83"/>
      <c r="P503" s="83"/>
      <c r="Q503" s="84"/>
    </row>
    <row r="504" spans="1:17" ht="26.25" customHeight="1">
      <c r="A504" s="175"/>
      <c r="B504" s="176"/>
      <c r="C504" s="176"/>
      <c r="D504" s="141" t="s">
        <v>30</v>
      </c>
      <c r="E504" s="82" t="s">
        <v>34</v>
      </c>
      <c r="F504" s="82" t="s">
        <v>75</v>
      </c>
      <c r="G504" s="82" t="s">
        <v>124</v>
      </c>
      <c r="H504" s="89">
        <v>244</v>
      </c>
      <c r="I504" s="68">
        <v>0</v>
      </c>
      <c r="J504" s="68">
        <v>0</v>
      </c>
      <c r="K504" s="68">
        <v>13907.67</v>
      </c>
      <c r="L504" s="68">
        <v>13907.67</v>
      </c>
      <c r="M504" s="68">
        <v>13907.67</v>
      </c>
      <c r="N504" s="68">
        <v>13907.67</v>
      </c>
      <c r="O504" s="68">
        <v>0</v>
      </c>
      <c r="P504" s="68">
        <v>0</v>
      </c>
      <c r="Q504" s="84"/>
    </row>
    <row r="505" spans="1:17" ht="26.25" customHeight="1">
      <c r="A505" s="175" t="s">
        <v>172</v>
      </c>
      <c r="B505" s="176" t="s">
        <v>228</v>
      </c>
      <c r="C505" s="176" t="s">
        <v>766</v>
      </c>
      <c r="D505" s="141" t="s">
        <v>22</v>
      </c>
      <c r="E505" s="82"/>
      <c r="F505" s="82"/>
      <c r="G505" s="82"/>
      <c r="H505" s="82"/>
      <c r="I505" s="83">
        <f t="shared" ref="I505:P505" si="202">I507</f>
        <v>0</v>
      </c>
      <c r="J505" s="83">
        <f t="shared" si="202"/>
        <v>0</v>
      </c>
      <c r="K505" s="83">
        <f t="shared" si="202"/>
        <v>14322.55</v>
      </c>
      <c r="L505" s="83">
        <f t="shared" si="202"/>
        <v>14322.55</v>
      </c>
      <c r="M505" s="83">
        <f t="shared" si="202"/>
        <v>14322.55</v>
      </c>
      <c r="N505" s="83">
        <f t="shared" si="202"/>
        <v>14322.55</v>
      </c>
      <c r="O505" s="83">
        <f t="shared" si="202"/>
        <v>0</v>
      </c>
      <c r="P505" s="83">
        <f t="shared" si="202"/>
        <v>0</v>
      </c>
      <c r="Q505" s="88"/>
    </row>
    <row r="506" spans="1:17" ht="26.25" customHeight="1">
      <c r="A506" s="175"/>
      <c r="B506" s="176"/>
      <c r="C506" s="176"/>
      <c r="D506" s="141" t="s">
        <v>23</v>
      </c>
      <c r="E506" s="82"/>
      <c r="F506" s="82"/>
      <c r="G506" s="82"/>
      <c r="H506" s="82"/>
      <c r="I506" s="83"/>
      <c r="J506" s="83"/>
      <c r="K506" s="83"/>
      <c r="L506" s="83"/>
      <c r="M506" s="83"/>
      <c r="N506" s="83"/>
      <c r="O506" s="83"/>
      <c r="P506" s="83"/>
      <c r="Q506" s="84"/>
    </row>
    <row r="507" spans="1:17" ht="26.25" customHeight="1">
      <c r="A507" s="175"/>
      <c r="B507" s="176"/>
      <c r="C507" s="176"/>
      <c r="D507" s="141" t="s">
        <v>30</v>
      </c>
      <c r="E507" s="82" t="s">
        <v>34</v>
      </c>
      <c r="F507" s="82" t="s">
        <v>75</v>
      </c>
      <c r="G507" s="82" t="s">
        <v>125</v>
      </c>
      <c r="H507" s="89">
        <v>244</v>
      </c>
      <c r="I507" s="68">
        <v>0</v>
      </c>
      <c r="J507" s="68">
        <v>0</v>
      </c>
      <c r="K507" s="68">
        <v>14322.55</v>
      </c>
      <c r="L507" s="68">
        <v>14322.55</v>
      </c>
      <c r="M507" s="68">
        <v>14322.55</v>
      </c>
      <c r="N507" s="68">
        <v>14322.55</v>
      </c>
      <c r="O507" s="68">
        <v>0</v>
      </c>
      <c r="P507" s="68">
        <v>0</v>
      </c>
      <c r="Q507" s="84"/>
    </row>
    <row r="508" spans="1:17" ht="26.25" customHeight="1">
      <c r="A508" s="175" t="s">
        <v>173</v>
      </c>
      <c r="B508" s="176" t="s">
        <v>229</v>
      </c>
      <c r="C508" s="176" t="s">
        <v>767</v>
      </c>
      <c r="D508" s="141" t="s">
        <v>22</v>
      </c>
      <c r="E508" s="82"/>
      <c r="F508" s="82"/>
      <c r="G508" s="82"/>
      <c r="H508" s="82"/>
      <c r="I508" s="83">
        <f t="shared" ref="I508:P508" si="203">I510</f>
        <v>0</v>
      </c>
      <c r="J508" s="83">
        <f t="shared" si="203"/>
        <v>0</v>
      </c>
      <c r="K508" s="83">
        <f t="shared" si="203"/>
        <v>49337</v>
      </c>
      <c r="L508" s="83">
        <f t="shared" si="203"/>
        <v>49337</v>
      </c>
      <c r="M508" s="83">
        <f t="shared" si="203"/>
        <v>49337</v>
      </c>
      <c r="N508" s="83">
        <f t="shared" si="203"/>
        <v>49337</v>
      </c>
      <c r="O508" s="83">
        <f t="shared" si="203"/>
        <v>0</v>
      </c>
      <c r="P508" s="83">
        <f t="shared" si="203"/>
        <v>0</v>
      </c>
      <c r="Q508" s="88"/>
    </row>
    <row r="509" spans="1:17" ht="26.25" customHeight="1">
      <c r="A509" s="175"/>
      <c r="B509" s="176"/>
      <c r="C509" s="176"/>
      <c r="D509" s="141" t="s">
        <v>23</v>
      </c>
      <c r="E509" s="82"/>
      <c r="F509" s="82"/>
      <c r="G509" s="82"/>
      <c r="H509" s="82"/>
      <c r="I509" s="83"/>
      <c r="J509" s="83"/>
      <c r="K509" s="83"/>
      <c r="L509" s="83"/>
      <c r="M509" s="83"/>
      <c r="N509" s="83"/>
      <c r="O509" s="83"/>
      <c r="P509" s="83"/>
      <c r="Q509" s="84"/>
    </row>
    <row r="510" spans="1:17" ht="26.25" customHeight="1">
      <c r="A510" s="175"/>
      <c r="B510" s="176"/>
      <c r="C510" s="176"/>
      <c r="D510" s="141" t="s">
        <v>30</v>
      </c>
      <c r="E510" s="82" t="s">
        <v>34</v>
      </c>
      <c r="F510" s="82" t="s">
        <v>75</v>
      </c>
      <c r="G510" s="82" t="s">
        <v>126</v>
      </c>
      <c r="H510" s="89">
        <v>244</v>
      </c>
      <c r="I510" s="68">
        <v>0</v>
      </c>
      <c r="J510" s="68">
        <v>0</v>
      </c>
      <c r="K510" s="68">
        <v>49337</v>
      </c>
      <c r="L510" s="68">
        <v>49337</v>
      </c>
      <c r="M510" s="68">
        <v>49337</v>
      </c>
      <c r="N510" s="68">
        <v>49337</v>
      </c>
      <c r="O510" s="68">
        <v>0</v>
      </c>
      <c r="P510" s="68">
        <v>0</v>
      </c>
      <c r="Q510" s="84"/>
    </row>
    <row r="511" spans="1:17" ht="26.25" customHeight="1">
      <c r="A511" s="175" t="s">
        <v>174</v>
      </c>
      <c r="B511" s="176" t="s">
        <v>230</v>
      </c>
      <c r="C511" s="176" t="s">
        <v>768</v>
      </c>
      <c r="D511" s="141" t="s">
        <v>22</v>
      </c>
      <c r="E511" s="82"/>
      <c r="F511" s="82"/>
      <c r="G511" s="82"/>
      <c r="H511" s="82"/>
      <c r="I511" s="83">
        <f t="shared" ref="I511:P511" si="204">I513</f>
        <v>0</v>
      </c>
      <c r="J511" s="83">
        <f t="shared" si="204"/>
        <v>0</v>
      </c>
      <c r="K511" s="83">
        <f t="shared" si="204"/>
        <v>7279.82</v>
      </c>
      <c r="L511" s="83">
        <f t="shared" si="204"/>
        <v>7279.82</v>
      </c>
      <c r="M511" s="83">
        <f t="shared" si="204"/>
        <v>7279.82</v>
      </c>
      <c r="N511" s="83">
        <f t="shared" si="204"/>
        <v>7279.82</v>
      </c>
      <c r="O511" s="83">
        <f t="shared" si="204"/>
        <v>0</v>
      </c>
      <c r="P511" s="83">
        <f t="shared" si="204"/>
        <v>0</v>
      </c>
      <c r="Q511" s="88"/>
    </row>
    <row r="512" spans="1:17" ht="26.25" customHeight="1">
      <c r="A512" s="175"/>
      <c r="B512" s="176"/>
      <c r="C512" s="176"/>
      <c r="D512" s="141" t="s">
        <v>23</v>
      </c>
      <c r="E512" s="82"/>
      <c r="F512" s="82"/>
      <c r="G512" s="82"/>
      <c r="H512" s="82"/>
      <c r="I512" s="83"/>
      <c r="J512" s="83"/>
      <c r="K512" s="83"/>
      <c r="L512" s="83"/>
      <c r="M512" s="83"/>
      <c r="N512" s="83"/>
      <c r="O512" s="83"/>
      <c r="P512" s="83"/>
      <c r="Q512" s="84"/>
    </row>
    <row r="513" spans="1:17" ht="26.25" customHeight="1">
      <c r="A513" s="175"/>
      <c r="B513" s="176"/>
      <c r="C513" s="176"/>
      <c r="D513" s="141" t="s">
        <v>30</v>
      </c>
      <c r="E513" s="82" t="s">
        <v>34</v>
      </c>
      <c r="F513" s="82" t="s">
        <v>75</v>
      </c>
      <c r="G513" s="82" t="s">
        <v>127</v>
      </c>
      <c r="H513" s="89">
        <v>244</v>
      </c>
      <c r="I513" s="68">
        <v>0</v>
      </c>
      <c r="J513" s="68">
        <v>0</v>
      </c>
      <c r="K513" s="68">
        <v>7279.82</v>
      </c>
      <c r="L513" s="68">
        <v>7279.82</v>
      </c>
      <c r="M513" s="68">
        <v>7279.82</v>
      </c>
      <c r="N513" s="68">
        <v>7279.82</v>
      </c>
      <c r="O513" s="68">
        <v>0</v>
      </c>
      <c r="P513" s="68">
        <v>0</v>
      </c>
      <c r="Q513" s="84"/>
    </row>
    <row r="514" spans="1:17" ht="26.25" customHeight="1">
      <c r="A514" s="175" t="s">
        <v>175</v>
      </c>
      <c r="B514" s="176" t="s">
        <v>231</v>
      </c>
      <c r="C514" s="176" t="s">
        <v>769</v>
      </c>
      <c r="D514" s="141" t="s">
        <v>22</v>
      </c>
      <c r="E514" s="82"/>
      <c r="F514" s="82"/>
      <c r="G514" s="82"/>
      <c r="H514" s="82"/>
      <c r="I514" s="83">
        <f t="shared" ref="I514:P514" si="205">I516</f>
        <v>0</v>
      </c>
      <c r="J514" s="83">
        <f t="shared" si="205"/>
        <v>0</v>
      </c>
      <c r="K514" s="83">
        <f t="shared" si="205"/>
        <v>76546.080000000002</v>
      </c>
      <c r="L514" s="83">
        <f t="shared" si="205"/>
        <v>76546.080000000002</v>
      </c>
      <c r="M514" s="83">
        <f t="shared" si="205"/>
        <v>76546.080000000002</v>
      </c>
      <c r="N514" s="83">
        <f t="shared" si="205"/>
        <v>76546.080000000002</v>
      </c>
      <c r="O514" s="83">
        <f t="shared" si="205"/>
        <v>0</v>
      </c>
      <c r="P514" s="83">
        <f t="shared" si="205"/>
        <v>0</v>
      </c>
      <c r="Q514" s="88"/>
    </row>
    <row r="515" spans="1:17" ht="26.25" customHeight="1">
      <c r="A515" s="175"/>
      <c r="B515" s="176"/>
      <c r="C515" s="176"/>
      <c r="D515" s="141" t="s">
        <v>23</v>
      </c>
      <c r="E515" s="82"/>
      <c r="F515" s="82"/>
      <c r="G515" s="82"/>
      <c r="H515" s="82"/>
      <c r="I515" s="83"/>
      <c r="J515" s="83"/>
      <c r="K515" s="83"/>
      <c r="L515" s="83"/>
      <c r="M515" s="83"/>
      <c r="N515" s="83"/>
      <c r="O515" s="83"/>
      <c r="P515" s="83"/>
      <c r="Q515" s="84"/>
    </row>
    <row r="516" spans="1:17" ht="26.25" customHeight="1">
      <c r="A516" s="175"/>
      <c r="B516" s="176"/>
      <c r="C516" s="176"/>
      <c r="D516" s="141" t="s">
        <v>30</v>
      </c>
      <c r="E516" s="82" t="s">
        <v>34</v>
      </c>
      <c r="F516" s="82" t="s">
        <v>75</v>
      </c>
      <c r="G516" s="82" t="s">
        <v>76</v>
      </c>
      <c r="H516" s="89">
        <v>244</v>
      </c>
      <c r="I516" s="68">
        <v>0</v>
      </c>
      <c r="J516" s="68">
        <v>0</v>
      </c>
      <c r="K516" s="68">
        <v>76546.080000000002</v>
      </c>
      <c r="L516" s="68">
        <v>76546.080000000002</v>
      </c>
      <c r="M516" s="68">
        <v>76546.080000000002</v>
      </c>
      <c r="N516" s="68">
        <v>76546.080000000002</v>
      </c>
      <c r="O516" s="68">
        <v>0</v>
      </c>
      <c r="P516" s="68">
        <v>0</v>
      </c>
      <c r="Q516" s="84"/>
    </row>
    <row r="517" spans="1:17" ht="26.25" customHeight="1">
      <c r="A517" s="175" t="s">
        <v>176</v>
      </c>
      <c r="B517" s="176" t="s">
        <v>232</v>
      </c>
      <c r="C517" s="176" t="s">
        <v>770</v>
      </c>
      <c r="D517" s="141" t="s">
        <v>22</v>
      </c>
      <c r="E517" s="82"/>
      <c r="F517" s="82"/>
      <c r="G517" s="82"/>
      <c r="H517" s="82"/>
      <c r="I517" s="83">
        <f t="shared" ref="I517:P517" si="206">I519</f>
        <v>0</v>
      </c>
      <c r="J517" s="83">
        <f t="shared" si="206"/>
        <v>0</v>
      </c>
      <c r="K517" s="83">
        <f t="shared" si="206"/>
        <v>94014.05</v>
      </c>
      <c r="L517" s="83">
        <f t="shared" si="206"/>
        <v>94014.05</v>
      </c>
      <c r="M517" s="83">
        <f t="shared" si="206"/>
        <v>94014.05</v>
      </c>
      <c r="N517" s="83">
        <f t="shared" si="206"/>
        <v>94014.05</v>
      </c>
      <c r="O517" s="83">
        <f t="shared" si="206"/>
        <v>0</v>
      </c>
      <c r="P517" s="83">
        <f t="shared" si="206"/>
        <v>0</v>
      </c>
      <c r="Q517" s="88"/>
    </row>
    <row r="518" spans="1:17" ht="26.25" customHeight="1">
      <c r="A518" s="175"/>
      <c r="B518" s="176"/>
      <c r="C518" s="176"/>
      <c r="D518" s="141" t="s">
        <v>23</v>
      </c>
      <c r="E518" s="82"/>
      <c r="F518" s="82"/>
      <c r="G518" s="82"/>
      <c r="H518" s="82"/>
      <c r="I518" s="83"/>
      <c r="J518" s="83"/>
      <c r="K518" s="83"/>
      <c r="L518" s="83"/>
      <c r="M518" s="83"/>
      <c r="N518" s="83"/>
      <c r="O518" s="83"/>
      <c r="P518" s="83"/>
      <c r="Q518" s="84"/>
    </row>
    <row r="519" spans="1:17" ht="26.25" customHeight="1">
      <c r="A519" s="175"/>
      <c r="B519" s="176"/>
      <c r="C519" s="176"/>
      <c r="D519" s="141" t="s">
        <v>30</v>
      </c>
      <c r="E519" s="82" t="s">
        <v>34</v>
      </c>
      <c r="F519" s="82" t="s">
        <v>75</v>
      </c>
      <c r="G519" s="82" t="s">
        <v>96</v>
      </c>
      <c r="H519" s="89">
        <v>244</v>
      </c>
      <c r="I519" s="68">
        <v>0</v>
      </c>
      <c r="J519" s="68">
        <v>0</v>
      </c>
      <c r="K519" s="68">
        <v>94014.05</v>
      </c>
      <c r="L519" s="68">
        <v>94014.05</v>
      </c>
      <c r="M519" s="68">
        <v>94014.05</v>
      </c>
      <c r="N519" s="68">
        <v>94014.05</v>
      </c>
      <c r="O519" s="68">
        <v>0</v>
      </c>
      <c r="P519" s="68">
        <v>0</v>
      </c>
      <c r="Q519" s="84"/>
    </row>
    <row r="520" spans="1:17" ht="26.25" customHeight="1">
      <c r="A520" s="175" t="s">
        <v>177</v>
      </c>
      <c r="B520" s="176" t="s">
        <v>233</v>
      </c>
      <c r="C520" s="176" t="s">
        <v>771</v>
      </c>
      <c r="D520" s="141" t="s">
        <v>22</v>
      </c>
      <c r="E520" s="82"/>
      <c r="F520" s="82"/>
      <c r="G520" s="82"/>
      <c r="H520" s="82"/>
      <c r="I520" s="83">
        <f t="shared" ref="I520:P520" si="207">I522</f>
        <v>0</v>
      </c>
      <c r="J520" s="83">
        <f t="shared" si="207"/>
        <v>0</v>
      </c>
      <c r="K520" s="83">
        <f t="shared" si="207"/>
        <v>100833.84</v>
      </c>
      <c r="L520" s="83">
        <f t="shared" si="207"/>
        <v>100833.84</v>
      </c>
      <c r="M520" s="83">
        <f t="shared" si="207"/>
        <v>100833.84</v>
      </c>
      <c r="N520" s="83">
        <f t="shared" si="207"/>
        <v>100833.84</v>
      </c>
      <c r="O520" s="83">
        <f t="shared" si="207"/>
        <v>0</v>
      </c>
      <c r="P520" s="83">
        <f t="shared" si="207"/>
        <v>0</v>
      </c>
      <c r="Q520" s="88"/>
    </row>
    <row r="521" spans="1:17" ht="26.25" customHeight="1">
      <c r="A521" s="175"/>
      <c r="B521" s="176"/>
      <c r="C521" s="176"/>
      <c r="D521" s="141" t="s">
        <v>23</v>
      </c>
      <c r="E521" s="82"/>
      <c r="F521" s="82"/>
      <c r="G521" s="82"/>
      <c r="H521" s="82"/>
      <c r="I521" s="83"/>
      <c r="J521" s="83"/>
      <c r="K521" s="83"/>
      <c r="L521" s="83"/>
      <c r="M521" s="83"/>
      <c r="N521" s="83"/>
      <c r="O521" s="83"/>
      <c r="P521" s="83"/>
      <c r="Q521" s="84"/>
    </row>
    <row r="522" spans="1:17" ht="26.25" customHeight="1">
      <c r="A522" s="175"/>
      <c r="B522" s="176"/>
      <c r="C522" s="176"/>
      <c r="D522" s="141" t="s">
        <v>30</v>
      </c>
      <c r="E522" s="82" t="s">
        <v>34</v>
      </c>
      <c r="F522" s="82" t="s">
        <v>75</v>
      </c>
      <c r="G522" s="82" t="s">
        <v>772</v>
      </c>
      <c r="H522" s="89">
        <v>244</v>
      </c>
      <c r="I522" s="68">
        <v>0</v>
      </c>
      <c r="J522" s="68">
        <v>0</v>
      </c>
      <c r="K522" s="68">
        <v>100833.84</v>
      </c>
      <c r="L522" s="68">
        <v>100833.84</v>
      </c>
      <c r="M522" s="68">
        <v>100833.84</v>
      </c>
      <c r="N522" s="68">
        <v>100833.84</v>
      </c>
      <c r="O522" s="68">
        <v>0</v>
      </c>
      <c r="P522" s="68">
        <v>0</v>
      </c>
      <c r="Q522" s="84"/>
    </row>
    <row r="523" spans="1:17" ht="26.25" customHeight="1">
      <c r="A523" s="175" t="s">
        <v>178</v>
      </c>
      <c r="B523" s="176" t="s">
        <v>234</v>
      </c>
      <c r="C523" s="176" t="s">
        <v>773</v>
      </c>
      <c r="D523" s="141" t="s">
        <v>22</v>
      </c>
      <c r="E523" s="82"/>
      <c r="F523" s="82"/>
      <c r="G523" s="82"/>
      <c r="H523" s="82"/>
      <c r="I523" s="83">
        <f t="shared" ref="I523:P523" si="208">I525</f>
        <v>0</v>
      </c>
      <c r="J523" s="83">
        <f t="shared" si="208"/>
        <v>0</v>
      </c>
      <c r="K523" s="83">
        <f t="shared" si="208"/>
        <v>71717.539999999994</v>
      </c>
      <c r="L523" s="83">
        <f t="shared" si="208"/>
        <v>71717.539999999994</v>
      </c>
      <c r="M523" s="83">
        <f t="shared" si="208"/>
        <v>71717.539999999994</v>
      </c>
      <c r="N523" s="83">
        <f t="shared" si="208"/>
        <v>71717.539999999994</v>
      </c>
      <c r="O523" s="83">
        <f t="shared" si="208"/>
        <v>0</v>
      </c>
      <c r="P523" s="83">
        <f t="shared" si="208"/>
        <v>0</v>
      </c>
      <c r="Q523" s="88"/>
    </row>
    <row r="524" spans="1:17" ht="26.25" customHeight="1">
      <c r="A524" s="175"/>
      <c r="B524" s="176"/>
      <c r="C524" s="176"/>
      <c r="D524" s="141" t="s">
        <v>23</v>
      </c>
      <c r="E524" s="82"/>
      <c r="F524" s="82"/>
      <c r="G524" s="82"/>
      <c r="H524" s="82"/>
      <c r="I524" s="83"/>
      <c r="J524" s="83"/>
      <c r="K524" s="83"/>
      <c r="L524" s="83"/>
      <c r="M524" s="83"/>
      <c r="N524" s="83"/>
      <c r="O524" s="83"/>
      <c r="P524" s="83"/>
      <c r="Q524" s="84"/>
    </row>
    <row r="525" spans="1:17" ht="26.25" customHeight="1">
      <c r="A525" s="175"/>
      <c r="B525" s="176"/>
      <c r="C525" s="176"/>
      <c r="D525" s="141" t="s">
        <v>30</v>
      </c>
      <c r="E525" s="82" t="s">
        <v>34</v>
      </c>
      <c r="F525" s="82" t="s">
        <v>75</v>
      </c>
      <c r="G525" s="82" t="s">
        <v>774</v>
      </c>
      <c r="H525" s="89">
        <v>244</v>
      </c>
      <c r="I525" s="68">
        <v>0</v>
      </c>
      <c r="J525" s="68">
        <v>0</v>
      </c>
      <c r="K525" s="68">
        <v>71717.539999999994</v>
      </c>
      <c r="L525" s="68">
        <v>71717.539999999994</v>
      </c>
      <c r="M525" s="68">
        <v>71717.539999999994</v>
      </c>
      <c r="N525" s="68">
        <v>71717.539999999994</v>
      </c>
      <c r="O525" s="68">
        <v>0</v>
      </c>
      <c r="P525" s="68">
        <v>0</v>
      </c>
      <c r="Q525" s="84"/>
    </row>
    <row r="526" spans="1:17" ht="26.25" customHeight="1">
      <c r="A526" s="175" t="s">
        <v>179</v>
      </c>
      <c r="B526" s="176" t="s">
        <v>235</v>
      </c>
      <c r="C526" s="176" t="s">
        <v>775</v>
      </c>
      <c r="D526" s="141" t="s">
        <v>22</v>
      </c>
      <c r="E526" s="82"/>
      <c r="F526" s="82"/>
      <c r="G526" s="82"/>
      <c r="H526" s="82"/>
      <c r="I526" s="83">
        <f t="shared" ref="I526:P526" si="209">I528</f>
        <v>0</v>
      </c>
      <c r="J526" s="83">
        <f t="shared" si="209"/>
        <v>0</v>
      </c>
      <c r="K526" s="83">
        <f t="shared" si="209"/>
        <v>24381.29</v>
      </c>
      <c r="L526" s="83">
        <f t="shared" si="209"/>
        <v>24381.29</v>
      </c>
      <c r="M526" s="83">
        <f t="shared" si="209"/>
        <v>24381.29</v>
      </c>
      <c r="N526" s="83">
        <f t="shared" si="209"/>
        <v>24381.29</v>
      </c>
      <c r="O526" s="83">
        <f t="shared" si="209"/>
        <v>0</v>
      </c>
      <c r="P526" s="83">
        <f t="shared" si="209"/>
        <v>0</v>
      </c>
      <c r="Q526" s="88"/>
    </row>
    <row r="527" spans="1:17" ht="26.25" customHeight="1">
      <c r="A527" s="175"/>
      <c r="B527" s="176"/>
      <c r="C527" s="176"/>
      <c r="D527" s="141" t="s">
        <v>23</v>
      </c>
      <c r="E527" s="82"/>
      <c r="F527" s="82"/>
      <c r="G527" s="82"/>
      <c r="H527" s="82"/>
      <c r="I527" s="83"/>
      <c r="J527" s="83"/>
      <c r="K527" s="83"/>
      <c r="L527" s="83"/>
      <c r="M527" s="83"/>
      <c r="N527" s="83"/>
      <c r="O527" s="83"/>
      <c r="P527" s="83"/>
      <c r="Q527" s="84"/>
    </row>
    <row r="528" spans="1:17" ht="26.25" customHeight="1">
      <c r="A528" s="175"/>
      <c r="B528" s="176"/>
      <c r="C528" s="176"/>
      <c r="D528" s="141" t="s">
        <v>30</v>
      </c>
      <c r="E528" s="82" t="s">
        <v>34</v>
      </c>
      <c r="F528" s="82" t="s">
        <v>75</v>
      </c>
      <c r="G528" s="82" t="s">
        <v>97</v>
      </c>
      <c r="H528" s="89">
        <v>244</v>
      </c>
      <c r="I528" s="68">
        <v>0</v>
      </c>
      <c r="J528" s="68">
        <v>0</v>
      </c>
      <c r="K528" s="68">
        <v>24381.29</v>
      </c>
      <c r="L528" s="68">
        <v>24381.29</v>
      </c>
      <c r="M528" s="68">
        <v>24381.29</v>
      </c>
      <c r="N528" s="68">
        <v>24381.29</v>
      </c>
      <c r="O528" s="68">
        <v>0</v>
      </c>
      <c r="P528" s="68">
        <v>0</v>
      </c>
      <c r="Q528" s="90"/>
    </row>
    <row r="529" spans="1:17" ht="26.25" customHeight="1">
      <c r="A529" s="175" t="s">
        <v>180</v>
      </c>
      <c r="B529" s="176" t="s">
        <v>236</v>
      </c>
      <c r="C529" s="176" t="s">
        <v>776</v>
      </c>
      <c r="D529" s="141" t="s">
        <v>22</v>
      </c>
      <c r="E529" s="82"/>
      <c r="F529" s="82"/>
      <c r="G529" s="82"/>
      <c r="H529" s="82"/>
      <c r="I529" s="83">
        <f t="shared" ref="I529:P529" si="210">I531</f>
        <v>0</v>
      </c>
      <c r="J529" s="83">
        <f t="shared" si="210"/>
        <v>0</v>
      </c>
      <c r="K529" s="83">
        <f t="shared" si="210"/>
        <v>1828.08</v>
      </c>
      <c r="L529" s="83">
        <f t="shared" si="210"/>
        <v>1828.08</v>
      </c>
      <c r="M529" s="83">
        <f t="shared" si="210"/>
        <v>1828.08</v>
      </c>
      <c r="N529" s="83">
        <f t="shared" si="210"/>
        <v>1828.08</v>
      </c>
      <c r="O529" s="83">
        <f t="shared" si="210"/>
        <v>0</v>
      </c>
      <c r="P529" s="83">
        <f t="shared" si="210"/>
        <v>0</v>
      </c>
      <c r="Q529" s="88"/>
    </row>
    <row r="530" spans="1:17" ht="26.25" customHeight="1">
      <c r="A530" s="175"/>
      <c r="B530" s="176"/>
      <c r="C530" s="176"/>
      <c r="D530" s="141" t="s">
        <v>23</v>
      </c>
      <c r="E530" s="82"/>
      <c r="F530" s="82"/>
      <c r="G530" s="82"/>
      <c r="H530" s="82"/>
      <c r="I530" s="83"/>
      <c r="J530" s="83"/>
      <c r="K530" s="83"/>
      <c r="L530" s="83"/>
      <c r="M530" s="83"/>
      <c r="N530" s="83"/>
      <c r="O530" s="83"/>
      <c r="P530" s="83"/>
      <c r="Q530" s="84"/>
    </row>
    <row r="531" spans="1:17" ht="26.25" customHeight="1">
      <c r="A531" s="175"/>
      <c r="B531" s="176"/>
      <c r="C531" s="176"/>
      <c r="D531" s="141" t="s">
        <v>30</v>
      </c>
      <c r="E531" s="82" t="s">
        <v>34</v>
      </c>
      <c r="F531" s="82" t="s">
        <v>75</v>
      </c>
      <c r="G531" s="82" t="s">
        <v>777</v>
      </c>
      <c r="H531" s="89">
        <v>244</v>
      </c>
      <c r="I531" s="68">
        <v>0</v>
      </c>
      <c r="J531" s="68">
        <v>0</v>
      </c>
      <c r="K531" s="68">
        <v>1828.08</v>
      </c>
      <c r="L531" s="68">
        <v>1828.08</v>
      </c>
      <c r="M531" s="68">
        <v>1828.08</v>
      </c>
      <c r="N531" s="68">
        <v>1828.08</v>
      </c>
      <c r="O531" s="68">
        <v>0</v>
      </c>
      <c r="P531" s="68">
        <v>0</v>
      </c>
      <c r="Q531" s="84"/>
    </row>
    <row r="532" spans="1:17" ht="26.25" customHeight="1">
      <c r="A532" s="175" t="s">
        <v>181</v>
      </c>
      <c r="B532" s="176" t="s">
        <v>237</v>
      </c>
      <c r="C532" s="176" t="s">
        <v>778</v>
      </c>
      <c r="D532" s="141" t="s">
        <v>22</v>
      </c>
      <c r="E532" s="82"/>
      <c r="F532" s="82"/>
      <c r="G532" s="82"/>
      <c r="H532" s="82"/>
      <c r="I532" s="83">
        <f t="shared" ref="I532:P532" si="211">I534</f>
        <v>0</v>
      </c>
      <c r="J532" s="83">
        <f t="shared" si="211"/>
        <v>0</v>
      </c>
      <c r="K532" s="83">
        <f t="shared" si="211"/>
        <v>19700</v>
      </c>
      <c r="L532" s="83">
        <f t="shared" si="211"/>
        <v>19700</v>
      </c>
      <c r="M532" s="83">
        <f t="shared" si="211"/>
        <v>19700</v>
      </c>
      <c r="N532" s="83">
        <f t="shared" si="211"/>
        <v>19700</v>
      </c>
      <c r="O532" s="83">
        <f t="shared" si="211"/>
        <v>0</v>
      </c>
      <c r="P532" s="83">
        <f t="shared" si="211"/>
        <v>0</v>
      </c>
      <c r="Q532" s="88"/>
    </row>
    <row r="533" spans="1:17" ht="26.25" customHeight="1">
      <c r="A533" s="175"/>
      <c r="B533" s="176"/>
      <c r="C533" s="176"/>
      <c r="D533" s="141" t="s">
        <v>23</v>
      </c>
      <c r="E533" s="82"/>
      <c r="F533" s="82"/>
      <c r="G533" s="82"/>
      <c r="H533" s="82"/>
      <c r="I533" s="83"/>
      <c r="J533" s="83"/>
      <c r="K533" s="83"/>
      <c r="L533" s="83"/>
      <c r="M533" s="83"/>
      <c r="N533" s="83"/>
      <c r="O533" s="83"/>
      <c r="P533" s="83"/>
      <c r="Q533" s="84"/>
    </row>
    <row r="534" spans="1:17" ht="26.25" customHeight="1">
      <c r="A534" s="175"/>
      <c r="B534" s="176"/>
      <c r="C534" s="176"/>
      <c r="D534" s="141" t="s">
        <v>30</v>
      </c>
      <c r="E534" s="82" t="s">
        <v>34</v>
      </c>
      <c r="F534" s="82" t="s">
        <v>75</v>
      </c>
      <c r="G534" s="82" t="s">
        <v>779</v>
      </c>
      <c r="H534" s="89">
        <v>244</v>
      </c>
      <c r="I534" s="68">
        <v>0</v>
      </c>
      <c r="J534" s="68">
        <v>0</v>
      </c>
      <c r="K534" s="68">
        <v>19700</v>
      </c>
      <c r="L534" s="68">
        <v>19700</v>
      </c>
      <c r="M534" s="68">
        <v>19700</v>
      </c>
      <c r="N534" s="68">
        <v>19700</v>
      </c>
      <c r="O534" s="68">
        <v>0</v>
      </c>
      <c r="P534" s="68">
        <v>0</v>
      </c>
      <c r="Q534" s="84"/>
    </row>
    <row r="535" spans="1:17" ht="26.25" customHeight="1">
      <c r="A535" s="175" t="s">
        <v>182</v>
      </c>
      <c r="B535" s="176" t="s">
        <v>238</v>
      </c>
      <c r="C535" s="176" t="s">
        <v>780</v>
      </c>
      <c r="D535" s="141" t="s">
        <v>22</v>
      </c>
      <c r="E535" s="82"/>
      <c r="F535" s="82"/>
      <c r="G535" s="82"/>
      <c r="H535" s="82"/>
      <c r="I535" s="83">
        <f t="shared" ref="I535:P535" si="212">I537</f>
        <v>0</v>
      </c>
      <c r="J535" s="83">
        <f t="shared" si="212"/>
        <v>0</v>
      </c>
      <c r="K535" s="83">
        <f t="shared" si="212"/>
        <v>16039.34</v>
      </c>
      <c r="L535" s="83">
        <f t="shared" si="212"/>
        <v>16039.34</v>
      </c>
      <c r="M535" s="83">
        <f t="shared" si="212"/>
        <v>16039.34</v>
      </c>
      <c r="N535" s="83">
        <f t="shared" si="212"/>
        <v>16039.34</v>
      </c>
      <c r="O535" s="83">
        <f t="shared" si="212"/>
        <v>0</v>
      </c>
      <c r="P535" s="83">
        <f t="shared" si="212"/>
        <v>0</v>
      </c>
      <c r="Q535" s="88"/>
    </row>
    <row r="536" spans="1:17" ht="26.25" customHeight="1">
      <c r="A536" s="175"/>
      <c r="B536" s="176"/>
      <c r="C536" s="176"/>
      <c r="D536" s="141" t="s">
        <v>23</v>
      </c>
      <c r="E536" s="82"/>
      <c r="F536" s="82"/>
      <c r="G536" s="82"/>
      <c r="H536" s="82"/>
      <c r="I536" s="83"/>
      <c r="J536" s="83"/>
      <c r="K536" s="83"/>
      <c r="L536" s="83"/>
      <c r="M536" s="83"/>
      <c r="N536" s="83"/>
      <c r="O536" s="83"/>
      <c r="P536" s="83"/>
      <c r="Q536" s="84"/>
    </row>
    <row r="537" spans="1:17" ht="26.25" customHeight="1">
      <c r="A537" s="175"/>
      <c r="B537" s="176"/>
      <c r="C537" s="176"/>
      <c r="D537" s="141" t="s">
        <v>30</v>
      </c>
      <c r="E537" s="82" t="s">
        <v>34</v>
      </c>
      <c r="F537" s="82" t="s">
        <v>75</v>
      </c>
      <c r="G537" s="82" t="s">
        <v>99</v>
      </c>
      <c r="H537" s="89">
        <v>244</v>
      </c>
      <c r="I537" s="68">
        <v>0</v>
      </c>
      <c r="J537" s="68">
        <v>0</v>
      </c>
      <c r="K537" s="68">
        <v>16039.34</v>
      </c>
      <c r="L537" s="68">
        <v>16039.34</v>
      </c>
      <c r="M537" s="68">
        <v>16039.34</v>
      </c>
      <c r="N537" s="68">
        <v>16039.34</v>
      </c>
      <c r="O537" s="68">
        <v>0</v>
      </c>
      <c r="P537" s="68">
        <v>0</v>
      </c>
      <c r="Q537" s="84"/>
    </row>
    <row r="538" spans="1:17" ht="26.25" customHeight="1">
      <c r="A538" s="175" t="s">
        <v>183</v>
      </c>
      <c r="B538" s="176" t="s">
        <v>239</v>
      </c>
      <c r="C538" s="176" t="s">
        <v>781</v>
      </c>
      <c r="D538" s="141" t="s">
        <v>22</v>
      </c>
      <c r="E538" s="82"/>
      <c r="F538" s="82"/>
      <c r="G538" s="82"/>
      <c r="H538" s="82"/>
      <c r="I538" s="83">
        <f t="shared" ref="I538:P538" si="213">I540</f>
        <v>0</v>
      </c>
      <c r="J538" s="83">
        <f t="shared" si="213"/>
        <v>0</v>
      </c>
      <c r="K538" s="83">
        <f t="shared" si="213"/>
        <v>38836.639999999999</v>
      </c>
      <c r="L538" s="83">
        <f t="shared" si="213"/>
        <v>38836.639999999999</v>
      </c>
      <c r="M538" s="83">
        <f t="shared" si="213"/>
        <v>38836.639999999999</v>
      </c>
      <c r="N538" s="83">
        <f t="shared" si="213"/>
        <v>38836.639999999999</v>
      </c>
      <c r="O538" s="83">
        <f t="shared" si="213"/>
        <v>0</v>
      </c>
      <c r="P538" s="83">
        <f t="shared" si="213"/>
        <v>0</v>
      </c>
      <c r="Q538" s="88"/>
    </row>
    <row r="539" spans="1:17" ht="26.25" customHeight="1">
      <c r="A539" s="175"/>
      <c r="B539" s="176"/>
      <c r="C539" s="176"/>
      <c r="D539" s="141" t="s">
        <v>23</v>
      </c>
      <c r="E539" s="82"/>
      <c r="F539" s="82"/>
      <c r="G539" s="82"/>
      <c r="H539" s="82"/>
      <c r="I539" s="83"/>
      <c r="J539" s="83"/>
      <c r="K539" s="83"/>
      <c r="L539" s="83"/>
      <c r="M539" s="83"/>
      <c r="N539" s="83"/>
      <c r="O539" s="83"/>
      <c r="P539" s="83"/>
      <c r="Q539" s="84"/>
    </row>
    <row r="540" spans="1:17" ht="26.25" customHeight="1">
      <c r="A540" s="175"/>
      <c r="B540" s="176"/>
      <c r="C540" s="176"/>
      <c r="D540" s="141" t="s">
        <v>30</v>
      </c>
      <c r="E540" s="82" t="s">
        <v>34</v>
      </c>
      <c r="F540" s="82" t="s">
        <v>75</v>
      </c>
      <c r="G540" s="82" t="s">
        <v>88</v>
      </c>
      <c r="H540" s="89">
        <v>244</v>
      </c>
      <c r="I540" s="68">
        <v>0</v>
      </c>
      <c r="J540" s="68">
        <v>0</v>
      </c>
      <c r="K540" s="68">
        <v>38836.639999999999</v>
      </c>
      <c r="L540" s="68">
        <v>38836.639999999999</v>
      </c>
      <c r="M540" s="68">
        <v>38836.639999999999</v>
      </c>
      <c r="N540" s="68">
        <v>38836.639999999999</v>
      </c>
      <c r="O540" s="68">
        <v>0</v>
      </c>
      <c r="P540" s="68">
        <v>0</v>
      </c>
      <c r="Q540" s="84"/>
    </row>
    <row r="541" spans="1:17" ht="26.25" customHeight="1">
      <c r="A541" s="175" t="s">
        <v>184</v>
      </c>
      <c r="B541" s="176" t="s">
        <v>240</v>
      </c>
      <c r="C541" s="176" t="s">
        <v>782</v>
      </c>
      <c r="D541" s="141" t="s">
        <v>22</v>
      </c>
      <c r="E541" s="82"/>
      <c r="F541" s="82"/>
      <c r="G541" s="82"/>
      <c r="H541" s="82"/>
      <c r="I541" s="83">
        <f t="shared" ref="I541:P541" si="214">I543</f>
        <v>0</v>
      </c>
      <c r="J541" s="83">
        <f t="shared" si="214"/>
        <v>0</v>
      </c>
      <c r="K541" s="83">
        <f t="shared" si="214"/>
        <v>2675.42</v>
      </c>
      <c r="L541" s="83">
        <f t="shared" si="214"/>
        <v>2675.42</v>
      </c>
      <c r="M541" s="83">
        <f t="shared" si="214"/>
        <v>2675.42</v>
      </c>
      <c r="N541" s="83">
        <f t="shared" si="214"/>
        <v>2675.42</v>
      </c>
      <c r="O541" s="83">
        <f t="shared" si="214"/>
        <v>0</v>
      </c>
      <c r="P541" s="83">
        <f t="shared" si="214"/>
        <v>0</v>
      </c>
      <c r="Q541" s="88"/>
    </row>
    <row r="542" spans="1:17" ht="26.25" customHeight="1">
      <c r="A542" s="175"/>
      <c r="B542" s="176"/>
      <c r="C542" s="176"/>
      <c r="D542" s="141" t="s">
        <v>23</v>
      </c>
      <c r="E542" s="82"/>
      <c r="F542" s="82"/>
      <c r="G542" s="82"/>
      <c r="H542" s="82"/>
      <c r="I542" s="83"/>
      <c r="J542" s="83"/>
      <c r="K542" s="83"/>
      <c r="L542" s="83"/>
      <c r="M542" s="83"/>
      <c r="N542" s="83"/>
      <c r="O542" s="83"/>
      <c r="P542" s="83"/>
      <c r="Q542" s="84"/>
    </row>
    <row r="543" spans="1:17" ht="26.25" customHeight="1">
      <c r="A543" s="175"/>
      <c r="B543" s="176"/>
      <c r="C543" s="176"/>
      <c r="D543" s="141" t="s">
        <v>30</v>
      </c>
      <c r="E543" s="82" t="s">
        <v>34</v>
      </c>
      <c r="F543" s="82" t="s">
        <v>75</v>
      </c>
      <c r="G543" s="82" t="s">
        <v>89</v>
      </c>
      <c r="H543" s="89">
        <v>244</v>
      </c>
      <c r="I543" s="68">
        <v>0</v>
      </c>
      <c r="J543" s="68">
        <v>0</v>
      </c>
      <c r="K543" s="68">
        <v>2675.42</v>
      </c>
      <c r="L543" s="68">
        <v>2675.42</v>
      </c>
      <c r="M543" s="68">
        <v>2675.42</v>
      </c>
      <c r="N543" s="68">
        <v>2675.42</v>
      </c>
      <c r="O543" s="68">
        <v>0</v>
      </c>
      <c r="P543" s="68">
        <v>0</v>
      </c>
      <c r="Q543" s="84"/>
    </row>
    <row r="544" spans="1:17" ht="26.25" customHeight="1">
      <c r="A544" s="175" t="s">
        <v>185</v>
      </c>
      <c r="B544" s="176" t="s">
        <v>241</v>
      </c>
      <c r="C544" s="176" t="s">
        <v>98</v>
      </c>
      <c r="D544" s="141" t="s">
        <v>22</v>
      </c>
      <c r="E544" s="82"/>
      <c r="F544" s="82"/>
      <c r="G544" s="82"/>
      <c r="H544" s="82"/>
      <c r="I544" s="83">
        <f t="shared" ref="I544:P544" si="215">I546</f>
        <v>0</v>
      </c>
      <c r="J544" s="83">
        <f t="shared" si="215"/>
        <v>0</v>
      </c>
      <c r="K544" s="83">
        <f t="shared" si="215"/>
        <v>75627.179999999993</v>
      </c>
      <c r="L544" s="83">
        <f t="shared" si="215"/>
        <v>75627.179999999993</v>
      </c>
      <c r="M544" s="83">
        <f t="shared" si="215"/>
        <v>75627.179999999993</v>
      </c>
      <c r="N544" s="83">
        <f t="shared" si="215"/>
        <v>75627.179999999993</v>
      </c>
      <c r="O544" s="83">
        <f t="shared" si="215"/>
        <v>0</v>
      </c>
      <c r="P544" s="83">
        <f t="shared" si="215"/>
        <v>0</v>
      </c>
      <c r="Q544" s="88"/>
    </row>
    <row r="545" spans="1:17" ht="26.25" customHeight="1">
      <c r="A545" s="175"/>
      <c r="B545" s="176"/>
      <c r="C545" s="176"/>
      <c r="D545" s="141" t="s">
        <v>23</v>
      </c>
      <c r="E545" s="82"/>
      <c r="F545" s="82"/>
      <c r="G545" s="82"/>
      <c r="H545" s="82"/>
      <c r="I545" s="83"/>
      <c r="J545" s="83"/>
      <c r="K545" s="83"/>
      <c r="L545" s="83"/>
      <c r="M545" s="83"/>
      <c r="N545" s="83"/>
      <c r="O545" s="83"/>
      <c r="P545" s="83"/>
      <c r="Q545" s="84"/>
    </row>
    <row r="546" spans="1:17" ht="26.25" customHeight="1">
      <c r="A546" s="175"/>
      <c r="B546" s="176"/>
      <c r="C546" s="176"/>
      <c r="D546" s="141" t="s">
        <v>30</v>
      </c>
      <c r="E546" s="82" t="s">
        <v>34</v>
      </c>
      <c r="F546" s="82" t="s">
        <v>75</v>
      </c>
      <c r="G546" s="82" t="s">
        <v>90</v>
      </c>
      <c r="H546" s="89">
        <v>244</v>
      </c>
      <c r="I546" s="68">
        <v>0</v>
      </c>
      <c r="J546" s="68">
        <v>0</v>
      </c>
      <c r="K546" s="68">
        <v>75627.179999999993</v>
      </c>
      <c r="L546" s="68">
        <v>75627.179999999993</v>
      </c>
      <c r="M546" s="68">
        <v>75627.179999999993</v>
      </c>
      <c r="N546" s="68">
        <v>75627.179999999993</v>
      </c>
      <c r="O546" s="68">
        <v>0</v>
      </c>
      <c r="P546" s="68">
        <v>0</v>
      </c>
      <c r="Q546" s="84"/>
    </row>
    <row r="547" spans="1:17" ht="26.25" customHeight="1">
      <c r="A547" s="175" t="s">
        <v>186</v>
      </c>
      <c r="B547" s="176" t="s">
        <v>242</v>
      </c>
      <c r="C547" s="176" t="s">
        <v>783</v>
      </c>
      <c r="D547" s="141" t="s">
        <v>22</v>
      </c>
      <c r="E547" s="82"/>
      <c r="F547" s="82"/>
      <c r="G547" s="82"/>
      <c r="H547" s="82"/>
      <c r="I547" s="83">
        <f t="shared" ref="I547:P547" si="216">I549</f>
        <v>0</v>
      </c>
      <c r="J547" s="83">
        <f t="shared" si="216"/>
        <v>0</v>
      </c>
      <c r="K547" s="83">
        <f t="shared" si="216"/>
        <v>153991</v>
      </c>
      <c r="L547" s="83">
        <f t="shared" si="216"/>
        <v>153991</v>
      </c>
      <c r="M547" s="83">
        <f t="shared" si="216"/>
        <v>153991</v>
      </c>
      <c r="N547" s="83">
        <f t="shared" si="216"/>
        <v>153991</v>
      </c>
      <c r="O547" s="83">
        <f t="shared" si="216"/>
        <v>0</v>
      </c>
      <c r="P547" s="83">
        <f t="shared" si="216"/>
        <v>0</v>
      </c>
      <c r="Q547" s="88"/>
    </row>
    <row r="548" spans="1:17" ht="26.25" customHeight="1">
      <c r="A548" s="175"/>
      <c r="B548" s="176"/>
      <c r="C548" s="176"/>
      <c r="D548" s="141" t="s">
        <v>23</v>
      </c>
      <c r="E548" s="82"/>
      <c r="F548" s="82"/>
      <c r="G548" s="82"/>
      <c r="H548" s="82"/>
      <c r="I548" s="83"/>
      <c r="J548" s="83"/>
      <c r="K548" s="83"/>
      <c r="L548" s="83"/>
      <c r="M548" s="83"/>
      <c r="N548" s="83"/>
      <c r="O548" s="83"/>
      <c r="P548" s="83"/>
      <c r="Q548" s="84"/>
    </row>
    <row r="549" spans="1:17" ht="26.25" customHeight="1">
      <c r="A549" s="175"/>
      <c r="B549" s="176"/>
      <c r="C549" s="176"/>
      <c r="D549" s="141" t="s">
        <v>30</v>
      </c>
      <c r="E549" s="82" t="s">
        <v>34</v>
      </c>
      <c r="F549" s="82" t="s">
        <v>75</v>
      </c>
      <c r="G549" s="82" t="s">
        <v>92</v>
      </c>
      <c r="H549" s="89">
        <v>244</v>
      </c>
      <c r="I549" s="68">
        <v>0</v>
      </c>
      <c r="J549" s="68">
        <v>0</v>
      </c>
      <c r="K549" s="68">
        <v>153991</v>
      </c>
      <c r="L549" s="68">
        <v>153991</v>
      </c>
      <c r="M549" s="68">
        <v>153991</v>
      </c>
      <c r="N549" s="68">
        <v>153991</v>
      </c>
      <c r="O549" s="68">
        <v>0</v>
      </c>
      <c r="P549" s="68">
        <v>0</v>
      </c>
      <c r="Q549" s="84"/>
    </row>
    <row r="550" spans="1:17" ht="26.25" customHeight="1">
      <c r="A550" s="175" t="s">
        <v>187</v>
      </c>
      <c r="B550" s="176" t="s">
        <v>243</v>
      </c>
      <c r="C550" s="176" t="s">
        <v>784</v>
      </c>
      <c r="D550" s="141" t="s">
        <v>22</v>
      </c>
      <c r="E550" s="82"/>
      <c r="F550" s="82"/>
      <c r="G550" s="82"/>
      <c r="H550" s="82"/>
      <c r="I550" s="83">
        <f t="shared" ref="I550:P550" si="217">I552</f>
        <v>0</v>
      </c>
      <c r="J550" s="83">
        <f t="shared" si="217"/>
        <v>0</v>
      </c>
      <c r="K550" s="83">
        <f t="shared" si="217"/>
        <v>49291.89</v>
      </c>
      <c r="L550" s="83">
        <f t="shared" si="217"/>
        <v>49291.89</v>
      </c>
      <c r="M550" s="83">
        <f t="shared" si="217"/>
        <v>49291.89</v>
      </c>
      <c r="N550" s="83">
        <f t="shared" si="217"/>
        <v>49291.89</v>
      </c>
      <c r="O550" s="83">
        <f t="shared" si="217"/>
        <v>0</v>
      </c>
      <c r="P550" s="83">
        <f t="shared" si="217"/>
        <v>0</v>
      </c>
      <c r="Q550" s="88"/>
    </row>
    <row r="551" spans="1:17" ht="26.25" customHeight="1">
      <c r="A551" s="175"/>
      <c r="B551" s="176"/>
      <c r="C551" s="176"/>
      <c r="D551" s="141" t="s">
        <v>23</v>
      </c>
      <c r="E551" s="82"/>
      <c r="F551" s="82"/>
      <c r="G551" s="82"/>
      <c r="H551" s="82"/>
      <c r="I551" s="83"/>
      <c r="J551" s="83"/>
      <c r="K551" s="83"/>
      <c r="L551" s="83"/>
      <c r="M551" s="83"/>
      <c r="N551" s="83"/>
      <c r="O551" s="83"/>
      <c r="P551" s="83"/>
      <c r="Q551" s="84"/>
    </row>
    <row r="552" spans="1:17" ht="26.25" customHeight="1">
      <c r="A552" s="175"/>
      <c r="B552" s="176"/>
      <c r="C552" s="176"/>
      <c r="D552" s="141" t="s">
        <v>30</v>
      </c>
      <c r="E552" s="89">
        <v>408</v>
      </c>
      <c r="F552" s="82" t="s">
        <v>75</v>
      </c>
      <c r="G552" s="82" t="s">
        <v>91</v>
      </c>
      <c r="H552" s="89">
        <v>244</v>
      </c>
      <c r="I552" s="68">
        <v>0</v>
      </c>
      <c r="J552" s="68">
        <v>0</v>
      </c>
      <c r="K552" s="68">
        <v>49291.89</v>
      </c>
      <c r="L552" s="68">
        <v>49291.89</v>
      </c>
      <c r="M552" s="68">
        <v>49291.89</v>
      </c>
      <c r="N552" s="68">
        <v>49291.89</v>
      </c>
      <c r="O552" s="68">
        <v>0</v>
      </c>
      <c r="P552" s="68">
        <v>0</v>
      </c>
      <c r="Q552" s="84"/>
    </row>
    <row r="553" spans="1:17" ht="26.25" customHeight="1">
      <c r="A553" s="175" t="s">
        <v>652</v>
      </c>
      <c r="B553" s="176" t="s">
        <v>785</v>
      </c>
      <c r="C553" s="176" t="s">
        <v>829</v>
      </c>
      <c r="D553" s="141" t="s">
        <v>22</v>
      </c>
      <c r="E553" s="82"/>
      <c r="F553" s="82"/>
      <c r="G553" s="82"/>
      <c r="H553" s="82"/>
      <c r="I553" s="83">
        <f t="shared" ref="I553:P553" si="218">I555</f>
        <v>0</v>
      </c>
      <c r="J553" s="83">
        <f t="shared" si="218"/>
        <v>0</v>
      </c>
      <c r="K553" s="83">
        <f t="shared" si="218"/>
        <v>101256</v>
      </c>
      <c r="L553" s="83">
        <f t="shared" si="218"/>
        <v>101256</v>
      </c>
      <c r="M553" s="83">
        <f t="shared" si="218"/>
        <v>101256</v>
      </c>
      <c r="N553" s="83">
        <f t="shared" si="218"/>
        <v>101256</v>
      </c>
      <c r="O553" s="83">
        <f t="shared" si="218"/>
        <v>0</v>
      </c>
      <c r="P553" s="83">
        <f t="shared" si="218"/>
        <v>0</v>
      </c>
      <c r="Q553" s="84"/>
    </row>
    <row r="554" spans="1:17" ht="26.25" customHeight="1">
      <c r="A554" s="175"/>
      <c r="B554" s="176"/>
      <c r="C554" s="176"/>
      <c r="D554" s="141" t="s">
        <v>23</v>
      </c>
      <c r="E554" s="82"/>
      <c r="F554" s="82"/>
      <c r="G554" s="82"/>
      <c r="H554" s="82"/>
      <c r="I554" s="83"/>
      <c r="J554" s="83"/>
      <c r="K554" s="83"/>
      <c r="L554" s="83"/>
      <c r="M554" s="83"/>
      <c r="N554" s="83"/>
      <c r="O554" s="83"/>
      <c r="P554" s="83"/>
      <c r="Q554" s="84"/>
    </row>
    <row r="555" spans="1:17" ht="26.25" customHeight="1">
      <c r="A555" s="175"/>
      <c r="B555" s="176"/>
      <c r="C555" s="176"/>
      <c r="D555" s="141" t="s">
        <v>30</v>
      </c>
      <c r="E555" s="89">
        <v>408</v>
      </c>
      <c r="F555" s="82" t="s">
        <v>75</v>
      </c>
      <c r="G555" s="82" t="s">
        <v>93</v>
      </c>
      <c r="H555" s="89">
        <v>244</v>
      </c>
      <c r="I555" s="68">
        <v>0</v>
      </c>
      <c r="J555" s="68">
        <v>0</v>
      </c>
      <c r="K555" s="68">
        <v>101256</v>
      </c>
      <c r="L555" s="68">
        <v>101256</v>
      </c>
      <c r="M555" s="68">
        <v>101256</v>
      </c>
      <c r="N555" s="68">
        <v>101256</v>
      </c>
      <c r="O555" s="68">
        <v>0</v>
      </c>
      <c r="P555" s="68">
        <v>0</v>
      </c>
      <c r="Q555" s="84"/>
    </row>
    <row r="556" spans="1:17" ht="26.25" customHeight="1">
      <c r="A556" s="175" t="s">
        <v>653</v>
      </c>
      <c r="B556" s="176" t="s">
        <v>786</v>
      </c>
      <c r="C556" s="176" t="s">
        <v>830</v>
      </c>
      <c r="D556" s="141" t="s">
        <v>22</v>
      </c>
      <c r="E556" s="82"/>
      <c r="F556" s="82"/>
      <c r="G556" s="82"/>
      <c r="H556" s="82"/>
      <c r="I556" s="83">
        <f t="shared" ref="I556:P556" si="219">I558</f>
        <v>0</v>
      </c>
      <c r="J556" s="83">
        <f t="shared" si="219"/>
        <v>0</v>
      </c>
      <c r="K556" s="83">
        <f t="shared" si="219"/>
        <v>107459</v>
      </c>
      <c r="L556" s="83">
        <f t="shared" si="219"/>
        <v>107459</v>
      </c>
      <c r="M556" s="83">
        <f t="shared" si="219"/>
        <v>107459</v>
      </c>
      <c r="N556" s="83">
        <f t="shared" si="219"/>
        <v>107459</v>
      </c>
      <c r="O556" s="83">
        <f t="shared" si="219"/>
        <v>0</v>
      </c>
      <c r="P556" s="83">
        <f t="shared" si="219"/>
        <v>0</v>
      </c>
      <c r="Q556" s="84"/>
    </row>
    <row r="557" spans="1:17" ht="26.25" customHeight="1">
      <c r="A557" s="175"/>
      <c r="B557" s="176"/>
      <c r="C557" s="176"/>
      <c r="D557" s="141" t="s">
        <v>23</v>
      </c>
      <c r="E557" s="82"/>
      <c r="F557" s="82"/>
      <c r="G557" s="82"/>
      <c r="H557" s="82"/>
      <c r="I557" s="83"/>
      <c r="J557" s="83"/>
      <c r="K557" s="83"/>
      <c r="L557" s="83"/>
      <c r="M557" s="83"/>
      <c r="N557" s="83"/>
      <c r="O557" s="83"/>
      <c r="P557" s="83"/>
      <c r="Q557" s="84"/>
    </row>
    <row r="558" spans="1:17" ht="26.25" customHeight="1">
      <c r="A558" s="175"/>
      <c r="B558" s="176"/>
      <c r="C558" s="176"/>
      <c r="D558" s="141" t="s">
        <v>30</v>
      </c>
      <c r="E558" s="89">
        <v>408</v>
      </c>
      <c r="F558" s="82" t="s">
        <v>75</v>
      </c>
      <c r="G558" s="82" t="s">
        <v>94</v>
      </c>
      <c r="H558" s="89">
        <v>244</v>
      </c>
      <c r="I558" s="68">
        <v>0</v>
      </c>
      <c r="J558" s="68">
        <v>0</v>
      </c>
      <c r="K558" s="68">
        <v>107459</v>
      </c>
      <c r="L558" s="68">
        <v>107459</v>
      </c>
      <c r="M558" s="68">
        <v>107459</v>
      </c>
      <c r="N558" s="68">
        <v>107459</v>
      </c>
      <c r="O558" s="68">
        <v>0</v>
      </c>
      <c r="P558" s="68">
        <v>0</v>
      </c>
      <c r="Q558" s="84"/>
    </row>
    <row r="559" spans="1:17" ht="26.25" customHeight="1">
      <c r="A559" s="175" t="s">
        <v>654</v>
      </c>
      <c r="B559" s="176" t="s">
        <v>787</v>
      </c>
      <c r="C559" s="176" t="s">
        <v>831</v>
      </c>
      <c r="D559" s="141" t="s">
        <v>22</v>
      </c>
      <c r="E559" s="82"/>
      <c r="F559" s="82"/>
      <c r="G559" s="82"/>
      <c r="H559" s="82"/>
      <c r="I559" s="83">
        <f t="shared" ref="I559:P559" si="220">I561</f>
        <v>0</v>
      </c>
      <c r="J559" s="83">
        <f t="shared" si="220"/>
        <v>0</v>
      </c>
      <c r="K559" s="83">
        <f t="shared" si="220"/>
        <v>223163</v>
      </c>
      <c r="L559" s="83">
        <f t="shared" si="220"/>
        <v>223163</v>
      </c>
      <c r="M559" s="83">
        <f t="shared" si="220"/>
        <v>223163</v>
      </c>
      <c r="N559" s="83">
        <f t="shared" si="220"/>
        <v>223163</v>
      </c>
      <c r="O559" s="83">
        <f t="shared" si="220"/>
        <v>0</v>
      </c>
      <c r="P559" s="83">
        <f t="shared" si="220"/>
        <v>0</v>
      </c>
      <c r="Q559" s="84"/>
    </row>
    <row r="560" spans="1:17" ht="26.25" customHeight="1">
      <c r="A560" s="175"/>
      <c r="B560" s="176"/>
      <c r="C560" s="176"/>
      <c r="D560" s="141" t="s">
        <v>23</v>
      </c>
      <c r="E560" s="82"/>
      <c r="F560" s="82"/>
      <c r="G560" s="82"/>
      <c r="H560" s="82"/>
      <c r="I560" s="83"/>
      <c r="J560" s="83"/>
      <c r="K560" s="83"/>
      <c r="L560" s="83"/>
      <c r="M560" s="83"/>
      <c r="N560" s="83"/>
      <c r="O560" s="83"/>
      <c r="P560" s="83"/>
      <c r="Q560" s="84"/>
    </row>
    <row r="561" spans="1:17" ht="26.25" customHeight="1">
      <c r="A561" s="175"/>
      <c r="B561" s="176"/>
      <c r="C561" s="176"/>
      <c r="D561" s="141" t="s">
        <v>30</v>
      </c>
      <c r="E561" s="89">
        <v>408</v>
      </c>
      <c r="F561" s="82" t="s">
        <v>75</v>
      </c>
      <c r="G561" s="82" t="s">
        <v>95</v>
      </c>
      <c r="H561" s="89">
        <v>244</v>
      </c>
      <c r="I561" s="68">
        <v>0</v>
      </c>
      <c r="J561" s="68">
        <v>0</v>
      </c>
      <c r="K561" s="68">
        <v>223163</v>
      </c>
      <c r="L561" s="68">
        <v>223163</v>
      </c>
      <c r="M561" s="68">
        <v>223163</v>
      </c>
      <c r="N561" s="68">
        <v>223163</v>
      </c>
      <c r="O561" s="68">
        <v>0</v>
      </c>
      <c r="P561" s="68">
        <v>0</v>
      </c>
      <c r="Q561" s="84"/>
    </row>
    <row r="562" spans="1:17" ht="26.25" customHeight="1">
      <c r="A562" s="175" t="s">
        <v>655</v>
      </c>
      <c r="B562" s="176" t="s">
        <v>788</v>
      </c>
      <c r="C562" s="176" t="s">
        <v>832</v>
      </c>
      <c r="D562" s="141" t="s">
        <v>22</v>
      </c>
      <c r="E562" s="82"/>
      <c r="F562" s="82"/>
      <c r="G562" s="82"/>
      <c r="H562" s="82"/>
      <c r="I562" s="83">
        <f t="shared" ref="I562:P562" si="221">I564</f>
        <v>0</v>
      </c>
      <c r="J562" s="83">
        <f t="shared" si="221"/>
        <v>0</v>
      </c>
      <c r="K562" s="83">
        <f t="shared" si="221"/>
        <v>136481</v>
      </c>
      <c r="L562" s="83">
        <f t="shared" si="221"/>
        <v>136481</v>
      </c>
      <c r="M562" s="83">
        <f t="shared" si="221"/>
        <v>136481</v>
      </c>
      <c r="N562" s="83">
        <f t="shared" si="221"/>
        <v>136481</v>
      </c>
      <c r="O562" s="83">
        <f t="shared" si="221"/>
        <v>0</v>
      </c>
      <c r="P562" s="83">
        <f t="shared" si="221"/>
        <v>0</v>
      </c>
      <c r="Q562" s="84"/>
    </row>
    <row r="563" spans="1:17" ht="26.25" customHeight="1">
      <c r="A563" s="175"/>
      <c r="B563" s="176"/>
      <c r="C563" s="176"/>
      <c r="D563" s="141" t="s">
        <v>23</v>
      </c>
      <c r="E563" s="82"/>
      <c r="F563" s="82"/>
      <c r="G563" s="82"/>
      <c r="H563" s="82"/>
      <c r="I563" s="83"/>
      <c r="J563" s="83"/>
      <c r="K563" s="83"/>
      <c r="L563" s="83"/>
      <c r="M563" s="83"/>
      <c r="N563" s="83"/>
      <c r="O563" s="83"/>
      <c r="P563" s="83"/>
      <c r="Q563" s="84"/>
    </row>
    <row r="564" spans="1:17" ht="26.25" customHeight="1">
      <c r="A564" s="175"/>
      <c r="B564" s="176"/>
      <c r="C564" s="176"/>
      <c r="D564" s="141" t="s">
        <v>30</v>
      </c>
      <c r="E564" s="89">
        <v>408</v>
      </c>
      <c r="F564" s="82" t="s">
        <v>75</v>
      </c>
      <c r="G564" s="82" t="s">
        <v>833</v>
      </c>
      <c r="H564" s="89">
        <v>244</v>
      </c>
      <c r="I564" s="68">
        <v>0</v>
      </c>
      <c r="J564" s="68">
        <v>0</v>
      </c>
      <c r="K564" s="68">
        <v>136481</v>
      </c>
      <c r="L564" s="68">
        <v>136481</v>
      </c>
      <c r="M564" s="68">
        <v>136481</v>
      </c>
      <c r="N564" s="68">
        <v>136481</v>
      </c>
      <c r="O564" s="68">
        <v>0</v>
      </c>
      <c r="P564" s="68">
        <v>0</v>
      </c>
      <c r="Q564" s="84"/>
    </row>
    <row r="565" spans="1:17" ht="26.25" customHeight="1">
      <c r="A565" s="175" t="s">
        <v>656</v>
      </c>
      <c r="B565" s="176" t="s">
        <v>789</v>
      </c>
      <c r="C565" s="176" t="s">
        <v>834</v>
      </c>
      <c r="D565" s="141" t="s">
        <v>22</v>
      </c>
      <c r="E565" s="82"/>
      <c r="F565" s="82"/>
      <c r="G565" s="82"/>
      <c r="H565" s="82"/>
      <c r="I565" s="83">
        <f t="shared" ref="I565:P565" si="222">I567</f>
        <v>0</v>
      </c>
      <c r="J565" s="83">
        <f t="shared" si="222"/>
        <v>0</v>
      </c>
      <c r="K565" s="83">
        <f t="shared" si="222"/>
        <v>65849</v>
      </c>
      <c r="L565" s="83">
        <f t="shared" si="222"/>
        <v>65849</v>
      </c>
      <c r="M565" s="83">
        <f t="shared" si="222"/>
        <v>65849</v>
      </c>
      <c r="N565" s="83">
        <f t="shared" si="222"/>
        <v>65849</v>
      </c>
      <c r="O565" s="83">
        <f t="shared" si="222"/>
        <v>0</v>
      </c>
      <c r="P565" s="83">
        <f t="shared" si="222"/>
        <v>0</v>
      </c>
      <c r="Q565" s="84"/>
    </row>
    <row r="566" spans="1:17" ht="26.25" customHeight="1">
      <c r="A566" s="175"/>
      <c r="B566" s="176"/>
      <c r="C566" s="176"/>
      <c r="D566" s="141" t="s">
        <v>23</v>
      </c>
      <c r="E566" s="82"/>
      <c r="F566" s="82"/>
      <c r="G566" s="82"/>
      <c r="H566" s="82"/>
      <c r="I566" s="83"/>
      <c r="J566" s="83"/>
      <c r="K566" s="83"/>
      <c r="L566" s="83"/>
      <c r="M566" s="83"/>
      <c r="N566" s="83"/>
      <c r="O566" s="83"/>
      <c r="P566" s="83"/>
      <c r="Q566" s="84"/>
    </row>
    <row r="567" spans="1:17" ht="26.25" customHeight="1">
      <c r="A567" s="175"/>
      <c r="B567" s="176"/>
      <c r="C567" s="176"/>
      <c r="D567" s="141" t="s">
        <v>30</v>
      </c>
      <c r="E567" s="89">
        <v>408</v>
      </c>
      <c r="F567" s="82" t="s">
        <v>75</v>
      </c>
      <c r="G567" s="82" t="s">
        <v>835</v>
      </c>
      <c r="H567" s="89">
        <v>244</v>
      </c>
      <c r="I567" s="68">
        <v>0</v>
      </c>
      <c r="J567" s="68">
        <v>0</v>
      </c>
      <c r="K567" s="68">
        <v>65849</v>
      </c>
      <c r="L567" s="68">
        <v>65849</v>
      </c>
      <c r="M567" s="68">
        <v>65849</v>
      </c>
      <c r="N567" s="68">
        <v>65849</v>
      </c>
      <c r="O567" s="68">
        <v>0</v>
      </c>
      <c r="P567" s="68">
        <v>0</v>
      </c>
      <c r="Q567" s="84"/>
    </row>
    <row r="568" spans="1:17" ht="26.25" customHeight="1">
      <c r="A568" s="175" t="s">
        <v>657</v>
      </c>
      <c r="B568" s="176" t="s">
        <v>790</v>
      </c>
      <c r="C568" s="176" t="s">
        <v>836</v>
      </c>
      <c r="D568" s="141" t="s">
        <v>22</v>
      </c>
      <c r="E568" s="82"/>
      <c r="F568" s="82"/>
      <c r="G568" s="82"/>
      <c r="H568" s="82"/>
      <c r="I568" s="83">
        <f t="shared" ref="I568:P568" si="223">I570</f>
        <v>0</v>
      </c>
      <c r="J568" s="83">
        <f t="shared" si="223"/>
        <v>0</v>
      </c>
      <c r="K568" s="83">
        <f t="shared" si="223"/>
        <v>0</v>
      </c>
      <c r="L568" s="83">
        <f t="shared" si="223"/>
        <v>0</v>
      </c>
      <c r="M568" s="83">
        <f t="shared" si="223"/>
        <v>37439.839999999997</v>
      </c>
      <c r="N568" s="83">
        <f t="shared" si="223"/>
        <v>37439.839999999997</v>
      </c>
      <c r="O568" s="83">
        <f t="shared" si="223"/>
        <v>0</v>
      </c>
      <c r="P568" s="83">
        <f t="shared" si="223"/>
        <v>0</v>
      </c>
      <c r="Q568" s="84"/>
    </row>
    <row r="569" spans="1:17" ht="26.25" customHeight="1">
      <c r="A569" s="175"/>
      <c r="B569" s="176"/>
      <c r="C569" s="176"/>
      <c r="D569" s="141" t="s">
        <v>23</v>
      </c>
      <c r="E569" s="82"/>
      <c r="F569" s="82"/>
      <c r="G569" s="82"/>
      <c r="H569" s="82"/>
      <c r="I569" s="83"/>
      <c r="J569" s="83"/>
      <c r="K569" s="83"/>
      <c r="L569" s="83"/>
      <c r="M569" s="83"/>
      <c r="N569" s="83"/>
      <c r="O569" s="83"/>
      <c r="P569" s="83"/>
      <c r="Q569" s="84"/>
    </row>
    <row r="570" spans="1:17" ht="26.25" customHeight="1">
      <c r="A570" s="175"/>
      <c r="B570" s="176"/>
      <c r="C570" s="176"/>
      <c r="D570" s="141" t="s">
        <v>30</v>
      </c>
      <c r="E570" s="89">
        <v>408</v>
      </c>
      <c r="F570" s="82" t="s">
        <v>75</v>
      </c>
      <c r="G570" s="82" t="s">
        <v>100</v>
      </c>
      <c r="H570" s="89">
        <v>244</v>
      </c>
      <c r="I570" s="68">
        <v>0</v>
      </c>
      <c r="J570" s="68">
        <v>0</v>
      </c>
      <c r="K570" s="68">
        <v>0</v>
      </c>
      <c r="L570" s="68">
        <v>0</v>
      </c>
      <c r="M570" s="68">
        <v>37439.839999999997</v>
      </c>
      <c r="N570" s="68">
        <v>37439.839999999997</v>
      </c>
      <c r="O570" s="68">
        <v>0</v>
      </c>
      <c r="P570" s="68">
        <v>0</v>
      </c>
      <c r="Q570" s="84"/>
    </row>
    <row r="571" spans="1:17" ht="26.25" customHeight="1">
      <c r="A571" s="175" t="s">
        <v>658</v>
      </c>
      <c r="B571" s="176" t="s">
        <v>791</v>
      </c>
      <c r="C571" s="176" t="s">
        <v>837</v>
      </c>
      <c r="D571" s="141" t="s">
        <v>22</v>
      </c>
      <c r="E571" s="82"/>
      <c r="F571" s="82"/>
      <c r="G571" s="82"/>
      <c r="H571" s="82"/>
      <c r="I571" s="83">
        <f t="shared" ref="I571:P571" si="224">I573</f>
        <v>0</v>
      </c>
      <c r="J571" s="83">
        <f t="shared" si="224"/>
        <v>0</v>
      </c>
      <c r="K571" s="83">
        <f t="shared" si="224"/>
        <v>175804.76</v>
      </c>
      <c r="L571" s="83">
        <f t="shared" si="224"/>
        <v>0</v>
      </c>
      <c r="M571" s="83">
        <f t="shared" si="224"/>
        <v>1758040.8</v>
      </c>
      <c r="N571" s="83">
        <f t="shared" si="224"/>
        <v>1758040.8</v>
      </c>
      <c r="O571" s="83">
        <f t="shared" si="224"/>
        <v>0</v>
      </c>
      <c r="P571" s="83">
        <f t="shared" si="224"/>
        <v>0</v>
      </c>
      <c r="Q571" s="84"/>
    </row>
    <row r="572" spans="1:17" ht="26.25" customHeight="1">
      <c r="A572" s="175"/>
      <c r="B572" s="176"/>
      <c r="C572" s="176"/>
      <c r="D572" s="141" t="s">
        <v>23</v>
      </c>
      <c r="E572" s="82"/>
      <c r="F572" s="82"/>
      <c r="G572" s="82"/>
      <c r="H572" s="82"/>
      <c r="I572" s="83"/>
      <c r="J572" s="83"/>
      <c r="K572" s="83"/>
      <c r="L572" s="83"/>
      <c r="M572" s="83"/>
      <c r="N572" s="83"/>
      <c r="O572" s="83"/>
      <c r="P572" s="83"/>
      <c r="Q572" s="84"/>
    </row>
    <row r="573" spans="1:17" ht="26.25" customHeight="1">
      <c r="A573" s="175"/>
      <c r="B573" s="176"/>
      <c r="C573" s="176"/>
      <c r="D573" s="141" t="s">
        <v>30</v>
      </c>
      <c r="E573" s="89">
        <v>408</v>
      </c>
      <c r="F573" s="82" t="s">
        <v>75</v>
      </c>
      <c r="G573" s="82" t="s">
        <v>838</v>
      </c>
      <c r="H573" s="89">
        <v>243</v>
      </c>
      <c r="I573" s="68">
        <v>0</v>
      </c>
      <c r="J573" s="68">
        <v>0</v>
      </c>
      <c r="K573" s="68">
        <v>175804.76</v>
      </c>
      <c r="L573" s="68">
        <v>0</v>
      </c>
      <c r="M573" s="68">
        <v>1758040.8</v>
      </c>
      <c r="N573" s="68">
        <v>1758040.8</v>
      </c>
      <c r="O573" s="68">
        <v>0</v>
      </c>
      <c r="P573" s="68">
        <v>0</v>
      </c>
      <c r="Q573" s="84"/>
    </row>
    <row r="574" spans="1:17" ht="26.25" customHeight="1">
      <c r="A574" s="175" t="s">
        <v>659</v>
      </c>
      <c r="B574" s="176" t="s">
        <v>792</v>
      </c>
      <c r="C574" s="176" t="s">
        <v>113</v>
      </c>
      <c r="D574" s="141" t="s">
        <v>22</v>
      </c>
      <c r="E574" s="82"/>
      <c r="F574" s="82"/>
      <c r="G574" s="82"/>
      <c r="H574" s="82"/>
      <c r="I574" s="83">
        <f t="shared" ref="I574:P574" si="225">I576</f>
        <v>0</v>
      </c>
      <c r="J574" s="83">
        <f t="shared" si="225"/>
        <v>0</v>
      </c>
      <c r="K574" s="83">
        <f t="shared" si="225"/>
        <v>0</v>
      </c>
      <c r="L574" s="83">
        <f t="shared" si="225"/>
        <v>0</v>
      </c>
      <c r="M574" s="83">
        <f t="shared" si="225"/>
        <v>58119.32</v>
      </c>
      <c r="N574" s="83">
        <f t="shared" si="225"/>
        <v>58119.32</v>
      </c>
      <c r="O574" s="83">
        <f t="shared" si="225"/>
        <v>0</v>
      </c>
      <c r="P574" s="83">
        <f t="shared" si="225"/>
        <v>0</v>
      </c>
      <c r="Q574" s="84"/>
    </row>
    <row r="575" spans="1:17" ht="26.25" customHeight="1">
      <c r="A575" s="175"/>
      <c r="B575" s="176"/>
      <c r="C575" s="176"/>
      <c r="D575" s="141" t="s">
        <v>23</v>
      </c>
      <c r="E575" s="82"/>
      <c r="F575" s="82"/>
      <c r="G575" s="82"/>
      <c r="H575" s="82"/>
      <c r="I575" s="83"/>
      <c r="J575" s="83"/>
      <c r="K575" s="83"/>
      <c r="L575" s="83"/>
      <c r="M575" s="83"/>
      <c r="N575" s="83"/>
      <c r="O575" s="83"/>
      <c r="P575" s="83"/>
      <c r="Q575" s="84"/>
    </row>
    <row r="576" spans="1:17" ht="26.25" customHeight="1">
      <c r="A576" s="175"/>
      <c r="B576" s="176"/>
      <c r="C576" s="176"/>
      <c r="D576" s="141" t="s">
        <v>30</v>
      </c>
      <c r="E576" s="89">
        <v>408</v>
      </c>
      <c r="F576" s="82" t="s">
        <v>75</v>
      </c>
      <c r="G576" s="82" t="s">
        <v>839</v>
      </c>
      <c r="H576" s="89">
        <v>244</v>
      </c>
      <c r="I576" s="68">
        <v>0</v>
      </c>
      <c r="J576" s="68">
        <v>0</v>
      </c>
      <c r="K576" s="68">
        <v>0</v>
      </c>
      <c r="L576" s="68">
        <v>0</v>
      </c>
      <c r="M576" s="68">
        <v>58119.32</v>
      </c>
      <c r="N576" s="68">
        <v>58119.32</v>
      </c>
      <c r="O576" s="68">
        <v>0</v>
      </c>
      <c r="P576" s="68">
        <v>0</v>
      </c>
      <c r="Q576" s="84"/>
    </row>
    <row r="577" spans="1:17" ht="26.25" customHeight="1">
      <c r="A577" s="175" t="s">
        <v>660</v>
      </c>
      <c r="B577" s="176" t="s">
        <v>793</v>
      </c>
      <c r="C577" s="176" t="s">
        <v>840</v>
      </c>
      <c r="D577" s="141" t="s">
        <v>22</v>
      </c>
      <c r="E577" s="82"/>
      <c r="F577" s="82"/>
      <c r="G577" s="82"/>
      <c r="H577" s="82"/>
      <c r="I577" s="83">
        <f t="shared" ref="I577:P577" si="226">I579</f>
        <v>0</v>
      </c>
      <c r="J577" s="83">
        <f t="shared" si="226"/>
        <v>0</v>
      </c>
      <c r="K577" s="83">
        <f t="shared" si="226"/>
        <v>0</v>
      </c>
      <c r="L577" s="83">
        <f t="shared" si="226"/>
        <v>0</v>
      </c>
      <c r="M577" s="83">
        <f t="shared" si="226"/>
        <v>96490.87</v>
      </c>
      <c r="N577" s="83">
        <f t="shared" si="226"/>
        <v>96490.87</v>
      </c>
      <c r="O577" s="83">
        <f t="shared" si="226"/>
        <v>0</v>
      </c>
      <c r="P577" s="83">
        <f t="shared" si="226"/>
        <v>0</v>
      </c>
      <c r="Q577" s="84"/>
    </row>
    <row r="578" spans="1:17" ht="26.25" customHeight="1">
      <c r="A578" s="175"/>
      <c r="B578" s="176"/>
      <c r="C578" s="176"/>
      <c r="D578" s="141" t="s">
        <v>23</v>
      </c>
      <c r="E578" s="82"/>
      <c r="F578" s="82"/>
      <c r="G578" s="82"/>
      <c r="H578" s="82"/>
      <c r="I578" s="83"/>
      <c r="J578" s="83"/>
      <c r="K578" s="83"/>
      <c r="L578" s="83"/>
      <c r="M578" s="83"/>
      <c r="N578" s="83"/>
      <c r="O578" s="83"/>
      <c r="P578" s="83"/>
      <c r="Q578" s="84"/>
    </row>
    <row r="579" spans="1:17" ht="26.25" customHeight="1">
      <c r="A579" s="175"/>
      <c r="B579" s="176"/>
      <c r="C579" s="176"/>
      <c r="D579" s="141" t="s">
        <v>30</v>
      </c>
      <c r="E579" s="89">
        <v>408</v>
      </c>
      <c r="F579" s="82" t="s">
        <v>75</v>
      </c>
      <c r="G579" s="82" t="s">
        <v>841</v>
      </c>
      <c r="H579" s="89">
        <v>244</v>
      </c>
      <c r="I579" s="68">
        <v>0</v>
      </c>
      <c r="J579" s="68">
        <v>0</v>
      </c>
      <c r="K579" s="68">
        <v>0</v>
      </c>
      <c r="L579" s="68">
        <v>0</v>
      </c>
      <c r="M579" s="68">
        <v>96490.87</v>
      </c>
      <c r="N579" s="68">
        <v>96490.87</v>
      </c>
      <c r="O579" s="68">
        <v>0</v>
      </c>
      <c r="P579" s="68">
        <v>0</v>
      </c>
      <c r="Q579" s="84"/>
    </row>
    <row r="580" spans="1:17" ht="26.25" customHeight="1">
      <c r="A580" s="175" t="s">
        <v>661</v>
      </c>
      <c r="B580" s="176" t="s">
        <v>794</v>
      </c>
      <c r="C580" s="176" t="s">
        <v>842</v>
      </c>
      <c r="D580" s="141" t="s">
        <v>22</v>
      </c>
      <c r="E580" s="82"/>
      <c r="F580" s="82"/>
      <c r="G580" s="82"/>
      <c r="H580" s="82"/>
      <c r="I580" s="83">
        <f t="shared" ref="I580:P580" si="227">I582</f>
        <v>0</v>
      </c>
      <c r="J580" s="83">
        <f t="shared" si="227"/>
        <v>0</v>
      </c>
      <c r="K580" s="83">
        <f t="shared" si="227"/>
        <v>0</v>
      </c>
      <c r="L580" s="83">
        <f t="shared" si="227"/>
        <v>0</v>
      </c>
      <c r="M580" s="83">
        <f t="shared" si="227"/>
        <v>13280.48</v>
      </c>
      <c r="N580" s="83">
        <f t="shared" si="227"/>
        <v>13280.48</v>
      </c>
      <c r="O580" s="83">
        <f t="shared" si="227"/>
        <v>0</v>
      </c>
      <c r="P580" s="83">
        <f t="shared" si="227"/>
        <v>0</v>
      </c>
      <c r="Q580" s="84"/>
    </row>
    <row r="581" spans="1:17" ht="26.25" customHeight="1">
      <c r="A581" s="175"/>
      <c r="B581" s="176"/>
      <c r="C581" s="176"/>
      <c r="D581" s="141" t="s">
        <v>23</v>
      </c>
      <c r="E581" s="82"/>
      <c r="F581" s="82"/>
      <c r="G581" s="82"/>
      <c r="H581" s="82"/>
      <c r="I581" s="83"/>
      <c r="J581" s="83"/>
      <c r="K581" s="83"/>
      <c r="L581" s="83"/>
      <c r="M581" s="83"/>
      <c r="N581" s="83"/>
      <c r="O581" s="83"/>
      <c r="P581" s="83"/>
      <c r="Q581" s="84"/>
    </row>
    <row r="582" spans="1:17" ht="26.25" customHeight="1">
      <c r="A582" s="175"/>
      <c r="B582" s="176"/>
      <c r="C582" s="176"/>
      <c r="D582" s="141" t="s">
        <v>30</v>
      </c>
      <c r="E582" s="89">
        <v>408</v>
      </c>
      <c r="F582" s="82" t="s">
        <v>75</v>
      </c>
      <c r="G582" s="82" t="s">
        <v>101</v>
      </c>
      <c r="H582" s="89">
        <v>244</v>
      </c>
      <c r="I582" s="68">
        <v>0</v>
      </c>
      <c r="J582" s="68">
        <v>0</v>
      </c>
      <c r="K582" s="68">
        <v>0</v>
      </c>
      <c r="L582" s="68">
        <v>0</v>
      </c>
      <c r="M582" s="68">
        <v>13280.48</v>
      </c>
      <c r="N582" s="68">
        <v>13280.48</v>
      </c>
      <c r="O582" s="68">
        <v>0</v>
      </c>
      <c r="P582" s="68">
        <v>0</v>
      </c>
      <c r="Q582" s="84"/>
    </row>
    <row r="583" spans="1:17" ht="26.25" customHeight="1">
      <c r="A583" s="175" t="s">
        <v>662</v>
      </c>
      <c r="B583" s="176" t="s">
        <v>795</v>
      </c>
      <c r="C583" s="176" t="s">
        <v>843</v>
      </c>
      <c r="D583" s="141" t="s">
        <v>22</v>
      </c>
      <c r="E583" s="82"/>
      <c r="F583" s="82"/>
      <c r="G583" s="82"/>
      <c r="H583" s="82"/>
      <c r="I583" s="83">
        <f t="shared" ref="I583:P583" si="228">I585</f>
        <v>0</v>
      </c>
      <c r="J583" s="83">
        <f t="shared" si="228"/>
        <v>0</v>
      </c>
      <c r="K583" s="83">
        <f t="shared" si="228"/>
        <v>0</v>
      </c>
      <c r="L583" s="83">
        <f t="shared" si="228"/>
        <v>0</v>
      </c>
      <c r="M583" s="83">
        <f t="shared" si="228"/>
        <v>30140.68</v>
      </c>
      <c r="N583" s="83">
        <f t="shared" si="228"/>
        <v>30140.68</v>
      </c>
      <c r="O583" s="83">
        <f t="shared" si="228"/>
        <v>0</v>
      </c>
      <c r="P583" s="83">
        <f t="shared" si="228"/>
        <v>0</v>
      </c>
      <c r="Q583" s="84"/>
    </row>
    <row r="584" spans="1:17" ht="26.25" customHeight="1">
      <c r="A584" s="175"/>
      <c r="B584" s="176"/>
      <c r="C584" s="176"/>
      <c r="D584" s="141" t="s">
        <v>23</v>
      </c>
      <c r="E584" s="82"/>
      <c r="F584" s="82"/>
      <c r="G584" s="82"/>
      <c r="H584" s="82"/>
      <c r="I584" s="83"/>
      <c r="J584" s="83"/>
      <c r="K584" s="83"/>
      <c r="L584" s="83"/>
      <c r="M584" s="83"/>
      <c r="N584" s="83"/>
      <c r="O584" s="83"/>
      <c r="P584" s="83"/>
      <c r="Q584" s="84"/>
    </row>
    <row r="585" spans="1:17" ht="26.25" customHeight="1">
      <c r="A585" s="175"/>
      <c r="B585" s="176"/>
      <c r="C585" s="176"/>
      <c r="D585" s="141" t="s">
        <v>30</v>
      </c>
      <c r="E585" s="89">
        <v>408</v>
      </c>
      <c r="F585" s="82" t="s">
        <v>75</v>
      </c>
      <c r="G585" s="82" t="s">
        <v>102</v>
      </c>
      <c r="H585" s="89">
        <v>244</v>
      </c>
      <c r="I585" s="68">
        <v>0</v>
      </c>
      <c r="J585" s="68">
        <v>0</v>
      </c>
      <c r="K585" s="68">
        <v>0</v>
      </c>
      <c r="L585" s="68">
        <v>0</v>
      </c>
      <c r="M585" s="68">
        <v>30140.68</v>
      </c>
      <c r="N585" s="68">
        <v>30140.68</v>
      </c>
      <c r="O585" s="68">
        <v>0</v>
      </c>
      <c r="P585" s="68">
        <v>0</v>
      </c>
      <c r="Q585" s="84"/>
    </row>
    <row r="586" spans="1:17" ht="26.25" customHeight="1">
      <c r="A586" s="175" t="s">
        <v>663</v>
      </c>
      <c r="B586" s="176" t="s">
        <v>796</v>
      </c>
      <c r="C586" s="176" t="s">
        <v>844</v>
      </c>
      <c r="D586" s="141" t="s">
        <v>22</v>
      </c>
      <c r="E586" s="82"/>
      <c r="F586" s="82"/>
      <c r="G586" s="82"/>
      <c r="H586" s="82"/>
      <c r="I586" s="83">
        <f t="shared" ref="I586:P586" si="229">I588</f>
        <v>0</v>
      </c>
      <c r="J586" s="83">
        <f t="shared" si="229"/>
        <v>0</v>
      </c>
      <c r="K586" s="83">
        <f t="shared" si="229"/>
        <v>0</v>
      </c>
      <c r="L586" s="83">
        <f t="shared" si="229"/>
        <v>0</v>
      </c>
      <c r="M586" s="83">
        <f t="shared" si="229"/>
        <v>37973.71</v>
      </c>
      <c r="N586" s="83">
        <f t="shared" si="229"/>
        <v>37973.71</v>
      </c>
      <c r="O586" s="83">
        <f t="shared" si="229"/>
        <v>0</v>
      </c>
      <c r="P586" s="83">
        <f t="shared" si="229"/>
        <v>0</v>
      </c>
      <c r="Q586" s="84"/>
    </row>
    <row r="587" spans="1:17" ht="26.25" customHeight="1">
      <c r="A587" s="175"/>
      <c r="B587" s="176"/>
      <c r="C587" s="176"/>
      <c r="D587" s="141" t="s">
        <v>23</v>
      </c>
      <c r="E587" s="82"/>
      <c r="F587" s="82"/>
      <c r="G587" s="82"/>
      <c r="H587" s="82"/>
      <c r="I587" s="83"/>
      <c r="J587" s="83"/>
      <c r="K587" s="83"/>
      <c r="L587" s="83"/>
      <c r="M587" s="83"/>
      <c r="N587" s="83"/>
      <c r="O587" s="83"/>
      <c r="P587" s="83"/>
      <c r="Q587" s="84"/>
    </row>
    <row r="588" spans="1:17" ht="26.25" customHeight="1">
      <c r="A588" s="175"/>
      <c r="B588" s="176"/>
      <c r="C588" s="176"/>
      <c r="D588" s="141" t="s">
        <v>30</v>
      </c>
      <c r="E588" s="89">
        <v>408</v>
      </c>
      <c r="F588" s="82" t="s">
        <v>75</v>
      </c>
      <c r="G588" s="82" t="s">
        <v>103</v>
      </c>
      <c r="H588" s="89">
        <v>244</v>
      </c>
      <c r="I588" s="68">
        <v>0</v>
      </c>
      <c r="J588" s="68">
        <v>0</v>
      </c>
      <c r="K588" s="68">
        <v>0</v>
      </c>
      <c r="L588" s="68">
        <v>0</v>
      </c>
      <c r="M588" s="68">
        <v>37973.71</v>
      </c>
      <c r="N588" s="68">
        <v>37973.71</v>
      </c>
      <c r="O588" s="68">
        <v>0</v>
      </c>
      <c r="P588" s="68">
        <v>0</v>
      </c>
      <c r="Q588" s="84"/>
    </row>
    <row r="589" spans="1:17" ht="26.25" customHeight="1">
      <c r="A589" s="175" t="s">
        <v>664</v>
      </c>
      <c r="B589" s="176" t="s">
        <v>797</v>
      </c>
      <c r="C589" s="176" t="s">
        <v>845</v>
      </c>
      <c r="D589" s="141" t="s">
        <v>22</v>
      </c>
      <c r="E589" s="82"/>
      <c r="F589" s="82"/>
      <c r="G589" s="82"/>
      <c r="H589" s="82"/>
      <c r="I589" s="83">
        <f t="shared" ref="I589:P589" si="230">I591</f>
        <v>0</v>
      </c>
      <c r="J589" s="83">
        <f t="shared" si="230"/>
        <v>0</v>
      </c>
      <c r="K589" s="83">
        <f t="shared" si="230"/>
        <v>0</v>
      </c>
      <c r="L589" s="83">
        <f t="shared" si="230"/>
        <v>0</v>
      </c>
      <c r="M589" s="83">
        <f t="shared" si="230"/>
        <v>8424.49</v>
      </c>
      <c r="N589" s="83">
        <f t="shared" si="230"/>
        <v>8424.49</v>
      </c>
      <c r="O589" s="83">
        <f t="shared" si="230"/>
        <v>0</v>
      </c>
      <c r="P589" s="83">
        <f t="shared" si="230"/>
        <v>0</v>
      </c>
      <c r="Q589" s="84"/>
    </row>
    <row r="590" spans="1:17" ht="26.25" customHeight="1">
      <c r="A590" s="175"/>
      <c r="B590" s="176"/>
      <c r="C590" s="176"/>
      <c r="D590" s="141" t="s">
        <v>23</v>
      </c>
      <c r="E590" s="82"/>
      <c r="F590" s="82"/>
      <c r="G590" s="82"/>
      <c r="H590" s="82"/>
      <c r="I590" s="83"/>
      <c r="J590" s="83"/>
      <c r="K590" s="83"/>
      <c r="L590" s="83"/>
      <c r="M590" s="83"/>
      <c r="N590" s="83"/>
      <c r="O590" s="83"/>
      <c r="P590" s="83"/>
      <c r="Q590" s="84"/>
    </row>
    <row r="591" spans="1:17" ht="26.25" customHeight="1">
      <c r="A591" s="175"/>
      <c r="B591" s="176"/>
      <c r="C591" s="176"/>
      <c r="D591" s="141" t="s">
        <v>30</v>
      </c>
      <c r="E591" s="89">
        <v>408</v>
      </c>
      <c r="F591" s="82" t="s">
        <v>75</v>
      </c>
      <c r="G591" s="82" t="s">
        <v>104</v>
      </c>
      <c r="H591" s="89">
        <v>244</v>
      </c>
      <c r="I591" s="68">
        <v>0</v>
      </c>
      <c r="J591" s="68">
        <v>0</v>
      </c>
      <c r="K591" s="68">
        <v>0</v>
      </c>
      <c r="L591" s="68">
        <v>0</v>
      </c>
      <c r="M591" s="68">
        <v>8424.49</v>
      </c>
      <c r="N591" s="68">
        <v>8424.49</v>
      </c>
      <c r="O591" s="68">
        <v>0</v>
      </c>
      <c r="P591" s="68">
        <v>0</v>
      </c>
      <c r="Q591" s="84"/>
    </row>
    <row r="592" spans="1:17" ht="26.25" customHeight="1">
      <c r="A592" s="175" t="s">
        <v>665</v>
      </c>
      <c r="B592" s="176" t="s">
        <v>798</v>
      </c>
      <c r="C592" s="176" t="s">
        <v>846</v>
      </c>
      <c r="D592" s="141" t="s">
        <v>22</v>
      </c>
      <c r="E592" s="82"/>
      <c r="F592" s="82"/>
      <c r="G592" s="82"/>
      <c r="H592" s="82"/>
      <c r="I592" s="83">
        <f t="shared" ref="I592:P592" si="231">I594</f>
        <v>0</v>
      </c>
      <c r="J592" s="83">
        <f t="shared" si="231"/>
        <v>0</v>
      </c>
      <c r="K592" s="83">
        <f t="shared" si="231"/>
        <v>0</v>
      </c>
      <c r="L592" s="83">
        <f t="shared" si="231"/>
        <v>0</v>
      </c>
      <c r="M592" s="83">
        <f t="shared" si="231"/>
        <v>36298.67</v>
      </c>
      <c r="N592" s="83">
        <f t="shared" si="231"/>
        <v>36298.67</v>
      </c>
      <c r="O592" s="83">
        <f t="shared" si="231"/>
        <v>0</v>
      </c>
      <c r="P592" s="83">
        <f t="shared" si="231"/>
        <v>0</v>
      </c>
      <c r="Q592" s="84"/>
    </row>
    <row r="593" spans="1:17" ht="26.25" customHeight="1">
      <c r="A593" s="175"/>
      <c r="B593" s="176"/>
      <c r="C593" s="176"/>
      <c r="D593" s="141" t="s">
        <v>23</v>
      </c>
      <c r="E593" s="82"/>
      <c r="F593" s="82"/>
      <c r="G593" s="82"/>
      <c r="H593" s="82"/>
      <c r="I593" s="83"/>
      <c r="J593" s="83"/>
      <c r="K593" s="83"/>
      <c r="L593" s="83"/>
      <c r="M593" s="83"/>
      <c r="N593" s="83"/>
      <c r="O593" s="83"/>
      <c r="P593" s="83"/>
      <c r="Q593" s="84"/>
    </row>
    <row r="594" spans="1:17" ht="26.25" customHeight="1">
      <c r="A594" s="175"/>
      <c r="B594" s="176"/>
      <c r="C594" s="176"/>
      <c r="D594" s="141" t="s">
        <v>30</v>
      </c>
      <c r="E594" s="89">
        <v>408</v>
      </c>
      <c r="F594" s="82" t="s">
        <v>75</v>
      </c>
      <c r="G594" s="82" t="s">
        <v>105</v>
      </c>
      <c r="H594" s="89">
        <v>244</v>
      </c>
      <c r="I594" s="68">
        <v>0</v>
      </c>
      <c r="J594" s="68">
        <v>0</v>
      </c>
      <c r="K594" s="68">
        <v>0</v>
      </c>
      <c r="L594" s="68">
        <v>0</v>
      </c>
      <c r="M594" s="68">
        <v>36298.67</v>
      </c>
      <c r="N594" s="68">
        <v>36298.67</v>
      </c>
      <c r="O594" s="68">
        <v>0</v>
      </c>
      <c r="P594" s="68">
        <v>0</v>
      </c>
      <c r="Q594" s="84"/>
    </row>
    <row r="595" spans="1:17" ht="26.25" customHeight="1">
      <c r="A595" s="175" t="s">
        <v>666</v>
      </c>
      <c r="B595" s="176" t="s">
        <v>799</v>
      </c>
      <c r="C595" s="176" t="s">
        <v>847</v>
      </c>
      <c r="D595" s="141" t="s">
        <v>22</v>
      </c>
      <c r="E595" s="82"/>
      <c r="F595" s="82"/>
      <c r="G595" s="82"/>
      <c r="H595" s="82"/>
      <c r="I595" s="83">
        <f t="shared" ref="I595:P595" si="232">I597</f>
        <v>0</v>
      </c>
      <c r="J595" s="83">
        <f t="shared" si="232"/>
        <v>0</v>
      </c>
      <c r="K595" s="83">
        <f t="shared" si="232"/>
        <v>0</v>
      </c>
      <c r="L595" s="83">
        <f t="shared" si="232"/>
        <v>0</v>
      </c>
      <c r="M595" s="83">
        <f t="shared" si="232"/>
        <v>68239.08</v>
      </c>
      <c r="N595" s="83">
        <f t="shared" si="232"/>
        <v>68239.08</v>
      </c>
      <c r="O595" s="83">
        <f t="shared" si="232"/>
        <v>0</v>
      </c>
      <c r="P595" s="83">
        <f t="shared" si="232"/>
        <v>0</v>
      </c>
      <c r="Q595" s="84"/>
    </row>
    <row r="596" spans="1:17" ht="26.25" customHeight="1">
      <c r="A596" s="175"/>
      <c r="B596" s="176"/>
      <c r="C596" s="176"/>
      <c r="D596" s="141" t="s">
        <v>23</v>
      </c>
      <c r="E596" s="82"/>
      <c r="F596" s="82"/>
      <c r="G596" s="82"/>
      <c r="H596" s="82"/>
      <c r="I596" s="83"/>
      <c r="J596" s="83"/>
      <c r="K596" s="83"/>
      <c r="L596" s="83"/>
      <c r="M596" s="83"/>
      <c r="N596" s="83"/>
      <c r="O596" s="83"/>
      <c r="P596" s="83"/>
      <c r="Q596" s="84"/>
    </row>
    <row r="597" spans="1:17" ht="26.25" customHeight="1">
      <c r="A597" s="175"/>
      <c r="B597" s="176"/>
      <c r="C597" s="176"/>
      <c r="D597" s="141" t="s">
        <v>30</v>
      </c>
      <c r="E597" s="89">
        <v>408</v>
      </c>
      <c r="F597" s="82" t="s">
        <v>75</v>
      </c>
      <c r="G597" s="82" t="s">
        <v>106</v>
      </c>
      <c r="H597" s="89">
        <v>244</v>
      </c>
      <c r="I597" s="68">
        <v>0</v>
      </c>
      <c r="J597" s="68">
        <v>0</v>
      </c>
      <c r="K597" s="68">
        <v>0</v>
      </c>
      <c r="L597" s="68">
        <v>0</v>
      </c>
      <c r="M597" s="68">
        <v>68239.08</v>
      </c>
      <c r="N597" s="68">
        <v>68239.08</v>
      </c>
      <c r="O597" s="68">
        <v>0</v>
      </c>
      <c r="P597" s="68">
        <v>0</v>
      </c>
      <c r="Q597" s="84"/>
    </row>
    <row r="598" spans="1:17" ht="26.25" customHeight="1">
      <c r="A598" s="175" t="s">
        <v>667</v>
      </c>
      <c r="B598" s="176" t="s">
        <v>800</v>
      </c>
      <c r="C598" s="176" t="s">
        <v>848</v>
      </c>
      <c r="D598" s="141" t="s">
        <v>22</v>
      </c>
      <c r="E598" s="82"/>
      <c r="F598" s="82"/>
      <c r="G598" s="82"/>
      <c r="H598" s="82"/>
      <c r="I598" s="83">
        <f t="shared" ref="I598:P598" si="233">I600</f>
        <v>0</v>
      </c>
      <c r="J598" s="83">
        <f t="shared" si="233"/>
        <v>0</v>
      </c>
      <c r="K598" s="83">
        <f t="shared" si="233"/>
        <v>0</v>
      </c>
      <c r="L598" s="83">
        <f t="shared" si="233"/>
        <v>0</v>
      </c>
      <c r="M598" s="83">
        <f t="shared" si="233"/>
        <v>11061.04</v>
      </c>
      <c r="N598" s="83">
        <f t="shared" si="233"/>
        <v>11061.04</v>
      </c>
      <c r="O598" s="83">
        <f t="shared" si="233"/>
        <v>0</v>
      </c>
      <c r="P598" s="83">
        <f t="shared" si="233"/>
        <v>0</v>
      </c>
      <c r="Q598" s="84"/>
    </row>
    <row r="599" spans="1:17" ht="26.25" customHeight="1">
      <c r="A599" s="175"/>
      <c r="B599" s="176"/>
      <c r="C599" s="176"/>
      <c r="D599" s="141" t="s">
        <v>23</v>
      </c>
      <c r="E599" s="82"/>
      <c r="F599" s="82"/>
      <c r="G599" s="82"/>
      <c r="H599" s="82"/>
      <c r="I599" s="83"/>
      <c r="J599" s="83"/>
      <c r="K599" s="83"/>
      <c r="L599" s="83"/>
      <c r="M599" s="83"/>
      <c r="N599" s="83"/>
      <c r="O599" s="83"/>
      <c r="P599" s="83"/>
      <c r="Q599" s="84"/>
    </row>
    <row r="600" spans="1:17" ht="26.25" customHeight="1">
      <c r="A600" s="175"/>
      <c r="B600" s="176"/>
      <c r="C600" s="176"/>
      <c r="D600" s="141" t="s">
        <v>30</v>
      </c>
      <c r="E600" s="89">
        <v>408</v>
      </c>
      <c r="F600" s="82" t="s">
        <v>75</v>
      </c>
      <c r="G600" s="82" t="s">
        <v>107</v>
      </c>
      <c r="H600" s="89">
        <v>244</v>
      </c>
      <c r="I600" s="68">
        <v>0</v>
      </c>
      <c r="J600" s="68">
        <v>0</v>
      </c>
      <c r="K600" s="68">
        <v>0</v>
      </c>
      <c r="L600" s="68">
        <v>0</v>
      </c>
      <c r="M600" s="68">
        <v>11061.04</v>
      </c>
      <c r="N600" s="68">
        <v>11061.04</v>
      </c>
      <c r="O600" s="68">
        <v>0</v>
      </c>
      <c r="P600" s="68">
        <v>0</v>
      </c>
      <c r="Q600" s="84"/>
    </row>
    <row r="601" spans="1:17" ht="26.25" customHeight="1">
      <c r="A601" s="175" t="s">
        <v>668</v>
      </c>
      <c r="B601" s="176" t="s">
        <v>801</v>
      </c>
      <c r="C601" s="176" t="s">
        <v>849</v>
      </c>
      <c r="D601" s="141" t="s">
        <v>22</v>
      </c>
      <c r="E601" s="82"/>
      <c r="F601" s="82"/>
      <c r="G601" s="82"/>
      <c r="H601" s="82"/>
      <c r="I601" s="83">
        <f t="shared" ref="I601:P601" si="234">I603</f>
        <v>0</v>
      </c>
      <c r="J601" s="83">
        <f t="shared" si="234"/>
        <v>0</v>
      </c>
      <c r="K601" s="83">
        <f t="shared" si="234"/>
        <v>0</v>
      </c>
      <c r="L601" s="83">
        <f t="shared" si="234"/>
        <v>0</v>
      </c>
      <c r="M601" s="83">
        <f t="shared" si="234"/>
        <v>105060.82</v>
      </c>
      <c r="N601" s="83">
        <f t="shared" si="234"/>
        <v>105060.82</v>
      </c>
      <c r="O601" s="83">
        <f t="shared" si="234"/>
        <v>0</v>
      </c>
      <c r="P601" s="83">
        <f t="shared" si="234"/>
        <v>0</v>
      </c>
      <c r="Q601" s="84"/>
    </row>
    <row r="602" spans="1:17" ht="26.25" customHeight="1">
      <c r="A602" s="175"/>
      <c r="B602" s="176"/>
      <c r="C602" s="176"/>
      <c r="D602" s="141" t="s">
        <v>23</v>
      </c>
      <c r="E602" s="82"/>
      <c r="F602" s="82"/>
      <c r="G602" s="82"/>
      <c r="H602" s="82"/>
      <c r="I602" s="83"/>
      <c r="J602" s="83"/>
      <c r="K602" s="83"/>
      <c r="L602" s="83"/>
      <c r="M602" s="83"/>
      <c r="N602" s="83"/>
      <c r="O602" s="83"/>
      <c r="P602" s="83"/>
      <c r="Q602" s="84"/>
    </row>
    <row r="603" spans="1:17" ht="26.25" customHeight="1">
      <c r="A603" s="175"/>
      <c r="B603" s="176"/>
      <c r="C603" s="176"/>
      <c r="D603" s="141" t="s">
        <v>30</v>
      </c>
      <c r="E603" s="89">
        <v>408</v>
      </c>
      <c r="F603" s="82" t="s">
        <v>75</v>
      </c>
      <c r="G603" s="82" t="s">
        <v>850</v>
      </c>
      <c r="H603" s="89">
        <v>244</v>
      </c>
      <c r="I603" s="68">
        <v>0</v>
      </c>
      <c r="J603" s="68">
        <v>0</v>
      </c>
      <c r="K603" s="68">
        <v>0</v>
      </c>
      <c r="L603" s="68">
        <v>0</v>
      </c>
      <c r="M603" s="68">
        <v>105060.82</v>
      </c>
      <c r="N603" s="68">
        <v>105060.82</v>
      </c>
      <c r="O603" s="68">
        <v>0</v>
      </c>
      <c r="P603" s="68">
        <v>0</v>
      </c>
      <c r="Q603" s="84"/>
    </row>
    <row r="604" spans="1:17" ht="26.25" customHeight="1">
      <c r="A604" s="175" t="s">
        <v>669</v>
      </c>
      <c r="B604" s="176" t="s">
        <v>802</v>
      </c>
      <c r="C604" s="176" t="s">
        <v>851</v>
      </c>
      <c r="D604" s="141" t="s">
        <v>22</v>
      </c>
      <c r="E604" s="82"/>
      <c r="F604" s="82"/>
      <c r="G604" s="82"/>
      <c r="H604" s="82"/>
      <c r="I604" s="83">
        <f t="shared" ref="I604:P604" si="235">I606</f>
        <v>0</v>
      </c>
      <c r="J604" s="83">
        <f t="shared" si="235"/>
        <v>0</v>
      </c>
      <c r="K604" s="83">
        <f t="shared" si="235"/>
        <v>0</v>
      </c>
      <c r="L604" s="83">
        <f t="shared" si="235"/>
        <v>0</v>
      </c>
      <c r="M604" s="83">
        <f t="shared" si="235"/>
        <v>12765.02</v>
      </c>
      <c r="N604" s="83">
        <f t="shared" si="235"/>
        <v>12765.02</v>
      </c>
      <c r="O604" s="83">
        <f t="shared" si="235"/>
        <v>0</v>
      </c>
      <c r="P604" s="83">
        <f t="shared" si="235"/>
        <v>0</v>
      </c>
      <c r="Q604" s="84"/>
    </row>
    <row r="605" spans="1:17" ht="26.25" customHeight="1">
      <c r="A605" s="175"/>
      <c r="B605" s="176"/>
      <c r="C605" s="176"/>
      <c r="D605" s="141" t="s">
        <v>23</v>
      </c>
      <c r="E605" s="82"/>
      <c r="F605" s="82"/>
      <c r="G605" s="82"/>
      <c r="H605" s="82"/>
      <c r="I605" s="83"/>
      <c r="J605" s="83"/>
      <c r="K605" s="83"/>
      <c r="L605" s="83"/>
      <c r="M605" s="83"/>
      <c r="N605" s="83"/>
      <c r="O605" s="83"/>
      <c r="P605" s="83"/>
      <c r="Q605" s="84"/>
    </row>
    <row r="606" spans="1:17" ht="26.25" customHeight="1">
      <c r="A606" s="175"/>
      <c r="B606" s="176"/>
      <c r="C606" s="176"/>
      <c r="D606" s="141" t="s">
        <v>30</v>
      </c>
      <c r="E606" s="89">
        <v>408</v>
      </c>
      <c r="F606" s="82" t="s">
        <v>75</v>
      </c>
      <c r="G606" s="82" t="s">
        <v>852</v>
      </c>
      <c r="H606" s="89">
        <v>244</v>
      </c>
      <c r="I606" s="68">
        <v>0</v>
      </c>
      <c r="J606" s="68">
        <v>0</v>
      </c>
      <c r="K606" s="68">
        <v>0</v>
      </c>
      <c r="L606" s="68">
        <v>0</v>
      </c>
      <c r="M606" s="68">
        <v>12765.02</v>
      </c>
      <c r="N606" s="68">
        <v>12765.02</v>
      </c>
      <c r="O606" s="68">
        <v>0</v>
      </c>
      <c r="P606" s="68">
        <v>0</v>
      </c>
      <c r="Q606" s="84"/>
    </row>
    <row r="607" spans="1:17" ht="26.25" customHeight="1">
      <c r="A607" s="175" t="s">
        <v>670</v>
      </c>
      <c r="B607" s="176" t="s">
        <v>803</v>
      </c>
      <c r="C607" s="176" t="s">
        <v>853</v>
      </c>
      <c r="D607" s="141" t="s">
        <v>22</v>
      </c>
      <c r="E607" s="82"/>
      <c r="F607" s="82"/>
      <c r="G607" s="82"/>
      <c r="H607" s="82"/>
      <c r="I607" s="83">
        <f t="shared" ref="I607:P607" si="236">I609</f>
        <v>0</v>
      </c>
      <c r="J607" s="83">
        <f t="shared" si="236"/>
        <v>0</v>
      </c>
      <c r="K607" s="83">
        <f t="shared" si="236"/>
        <v>0</v>
      </c>
      <c r="L607" s="83">
        <f t="shared" si="236"/>
        <v>0</v>
      </c>
      <c r="M607" s="83">
        <f t="shared" si="236"/>
        <v>112585.32</v>
      </c>
      <c r="N607" s="83">
        <f t="shared" si="236"/>
        <v>112585.32</v>
      </c>
      <c r="O607" s="83">
        <f t="shared" si="236"/>
        <v>0</v>
      </c>
      <c r="P607" s="83">
        <f t="shared" si="236"/>
        <v>0</v>
      </c>
      <c r="Q607" s="84"/>
    </row>
    <row r="608" spans="1:17" ht="26.25" customHeight="1">
      <c r="A608" s="175"/>
      <c r="B608" s="176"/>
      <c r="C608" s="176"/>
      <c r="D608" s="141" t="s">
        <v>23</v>
      </c>
      <c r="E608" s="82"/>
      <c r="F608" s="82"/>
      <c r="G608" s="82"/>
      <c r="H608" s="82"/>
      <c r="I608" s="83"/>
      <c r="J608" s="83"/>
      <c r="K608" s="83"/>
      <c r="L608" s="83"/>
      <c r="M608" s="83"/>
      <c r="N608" s="83"/>
      <c r="O608" s="83"/>
      <c r="P608" s="83"/>
      <c r="Q608" s="84"/>
    </row>
    <row r="609" spans="1:17" ht="26.25" customHeight="1">
      <c r="A609" s="175"/>
      <c r="B609" s="176"/>
      <c r="C609" s="176"/>
      <c r="D609" s="141" t="s">
        <v>30</v>
      </c>
      <c r="E609" s="89">
        <v>408</v>
      </c>
      <c r="F609" s="82" t="s">
        <v>75</v>
      </c>
      <c r="G609" s="82" t="s">
        <v>78</v>
      </c>
      <c r="H609" s="89">
        <v>244</v>
      </c>
      <c r="I609" s="68">
        <v>0</v>
      </c>
      <c r="J609" s="68">
        <v>0</v>
      </c>
      <c r="K609" s="68">
        <v>0</v>
      </c>
      <c r="L609" s="68">
        <v>0</v>
      </c>
      <c r="M609" s="68">
        <v>112585.32</v>
      </c>
      <c r="N609" s="68">
        <v>112585.32</v>
      </c>
      <c r="O609" s="68">
        <v>0</v>
      </c>
      <c r="P609" s="68">
        <v>0</v>
      </c>
      <c r="Q609" s="84"/>
    </row>
    <row r="610" spans="1:17" ht="26.25" customHeight="1">
      <c r="A610" s="175" t="s">
        <v>671</v>
      </c>
      <c r="B610" s="176" t="s">
        <v>804</v>
      </c>
      <c r="C610" s="176" t="s">
        <v>854</v>
      </c>
      <c r="D610" s="141" t="s">
        <v>22</v>
      </c>
      <c r="E610" s="82"/>
      <c r="F610" s="82"/>
      <c r="G610" s="82"/>
      <c r="H610" s="82"/>
      <c r="I610" s="83">
        <f t="shared" ref="I610:P610" si="237">I612</f>
        <v>0</v>
      </c>
      <c r="J610" s="83">
        <f t="shared" si="237"/>
        <v>0</v>
      </c>
      <c r="K610" s="83">
        <f t="shared" si="237"/>
        <v>0</v>
      </c>
      <c r="L610" s="83">
        <f t="shared" si="237"/>
        <v>0</v>
      </c>
      <c r="M610" s="83">
        <f t="shared" si="237"/>
        <v>28903.35</v>
      </c>
      <c r="N610" s="83">
        <f t="shared" si="237"/>
        <v>28903.35</v>
      </c>
      <c r="O610" s="83">
        <f t="shared" si="237"/>
        <v>0</v>
      </c>
      <c r="P610" s="83">
        <f t="shared" si="237"/>
        <v>0</v>
      </c>
      <c r="Q610" s="84"/>
    </row>
    <row r="611" spans="1:17" ht="26.25" customHeight="1">
      <c r="A611" s="175"/>
      <c r="B611" s="176"/>
      <c r="C611" s="176"/>
      <c r="D611" s="141" t="s">
        <v>23</v>
      </c>
      <c r="E611" s="82"/>
      <c r="F611" s="82"/>
      <c r="G611" s="82"/>
      <c r="H611" s="82"/>
      <c r="I611" s="83"/>
      <c r="J611" s="83"/>
      <c r="K611" s="83"/>
      <c r="L611" s="83"/>
      <c r="M611" s="83"/>
      <c r="N611" s="83"/>
      <c r="O611" s="83"/>
      <c r="P611" s="83"/>
      <c r="Q611" s="84"/>
    </row>
    <row r="612" spans="1:17" ht="26.25" customHeight="1">
      <c r="A612" s="175"/>
      <c r="B612" s="176"/>
      <c r="C612" s="176"/>
      <c r="D612" s="141" t="s">
        <v>30</v>
      </c>
      <c r="E612" s="89">
        <v>408</v>
      </c>
      <c r="F612" s="82" t="s">
        <v>75</v>
      </c>
      <c r="G612" s="82" t="s">
        <v>79</v>
      </c>
      <c r="H612" s="89">
        <v>244</v>
      </c>
      <c r="I612" s="68">
        <v>0</v>
      </c>
      <c r="J612" s="68">
        <v>0</v>
      </c>
      <c r="K612" s="68">
        <v>0</v>
      </c>
      <c r="L612" s="68">
        <v>0</v>
      </c>
      <c r="M612" s="68">
        <v>28903.35</v>
      </c>
      <c r="N612" s="68">
        <v>28903.35</v>
      </c>
      <c r="O612" s="68">
        <v>0</v>
      </c>
      <c r="P612" s="68">
        <v>0</v>
      </c>
      <c r="Q612" s="84"/>
    </row>
    <row r="613" spans="1:17" ht="26.25" customHeight="1">
      <c r="A613" s="175" t="s">
        <v>672</v>
      </c>
      <c r="B613" s="176" t="s">
        <v>805</v>
      </c>
      <c r="C613" s="176" t="s">
        <v>855</v>
      </c>
      <c r="D613" s="141" t="s">
        <v>22</v>
      </c>
      <c r="E613" s="82"/>
      <c r="F613" s="82"/>
      <c r="G613" s="82"/>
      <c r="H613" s="82"/>
      <c r="I613" s="83">
        <f t="shared" ref="I613:P613" si="238">I615</f>
        <v>0</v>
      </c>
      <c r="J613" s="83">
        <f t="shared" si="238"/>
        <v>0</v>
      </c>
      <c r="K613" s="83">
        <f t="shared" si="238"/>
        <v>0</v>
      </c>
      <c r="L613" s="83">
        <f t="shared" si="238"/>
        <v>0</v>
      </c>
      <c r="M613" s="83">
        <f t="shared" si="238"/>
        <v>8122.11</v>
      </c>
      <c r="N613" s="83">
        <f t="shared" si="238"/>
        <v>8122.11</v>
      </c>
      <c r="O613" s="83">
        <f t="shared" si="238"/>
        <v>0</v>
      </c>
      <c r="P613" s="83">
        <f t="shared" si="238"/>
        <v>0</v>
      </c>
      <c r="Q613" s="84"/>
    </row>
    <row r="614" spans="1:17" ht="26.25" customHeight="1">
      <c r="A614" s="175"/>
      <c r="B614" s="176"/>
      <c r="C614" s="176"/>
      <c r="D614" s="141" t="s">
        <v>23</v>
      </c>
      <c r="E614" s="82"/>
      <c r="F614" s="82"/>
      <c r="G614" s="82"/>
      <c r="H614" s="82"/>
      <c r="I614" s="83"/>
      <c r="J614" s="83"/>
      <c r="K614" s="83"/>
      <c r="L614" s="83"/>
      <c r="M614" s="83"/>
      <c r="N614" s="83"/>
      <c r="O614" s="83"/>
      <c r="P614" s="83"/>
      <c r="Q614" s="84"/>
    </row>
    <row r="615" spans="1:17" ht="26.25" customHeight="1">
      <c r="A615" s="175"/>
      <c r="B615" s="176"/>
      <c r="C615" s="176"/>
      <c r="D615" s="141" t="s">
        <v>30</v>
      </c>
      <c r="E615" s="89">
        <v>408</v>
      </c>
      <c r="F615" s="82" t="s">
        <v>75</v>
      </c>
      <c r="G615" s="82" t="s">
        <v>80</v>
      </c>
      <c r="H615" s="89">
        <v>244</v>
      </c>
      <c r="I615" s="68">
        <v>0</v>
      </c>
      <c r="J615" s="68">
        <v>0</v>
      </c>
      <c r="K615" s="68">
        <v>0</v>
      </c>
      <c r="L615" s="68">
        <v>0</v>
      </c>
      <c r="M615" s="68">
        <v>8122.11</v>
      </c>
      <c r="N615" s="68">
        <v>8122.11</v>
      </c>
      <c r="O615" s="68">
        <v>0</v>
      </c>
      <c r="P615" s="68">
        <v>0</v>
      </c>
      <c r="Q615" s="84"/>
    </row>
    <row r="616" spans="1:17" ht="26.25" customHeight="1">
      <c r="A616" s="175" t="s">
        <v>673</v>
      </c>
      <c r="B616" s="176" t="s">
        <v>806</v>
      </c>
      <c r="C616" s="176" t="s">
        <v>856</v>
      </c>
      <c r="D616" s="141" t="s">
        <v>22</v>
      </c>
      <c r="E616" s="82"/>
      <c r="F616" s="82"/>
      <c r="G616" s="82"/>
      <c r="H616" s="82"/>
      <c r="I616" s="83">
        <f t="shared" ref="I616:P616" si="239">I618</f>
        <v>0</v>
      </c>
      <c r="J616" s="83">
        <f t="shared" si="239"/>
        <v>0</v>
      </c>
      <c r="K616" s="83">
        <f t="shared" si="239"/>
        <v>0</v>
      </c>
      <c r="L616" s="83">
        <f t="shared" si="239"/>
        <v>0</v>
      </c>
      <c r="M616" s="83">
        <f t="shared" si="239"/>
        <v>78573.58</v>
      </c>
      <c r="N616" s="83">
        <f t="shared" si="239"/>
        <v>78573.58</v>
      </c>
      <c r="O616" s="83">
        <f t="shared" si="239"/>
        <v>0</v>
      </c>
      <c r="P616" s="83">
        <f t="shared" si="239"/>
        <v>0</v>
      </c>
      <c r="Q616" s="84"/>
    </row>
    <row r="617" spans="1:17" ht="26.25" customHeight="1">
      <c r="A617" s="175"/>
      <c r="B617" s="176"/>
      <c r="C617" s="176"/>
      <c r="D617" s="141" t="s">
        <v>23</v>
      </c>
      <c r="E617" s="82"/>
      <c r="F617" s="82"/>
      <c r="G617" s="82"/>
      <c r="H617" s="82"/>
      <c r="I617" s="83"/>
      <c r="J617" s="83"/>
      <c r="K617" s="83"/>
      <c r="L617" s="83"/>
      <c r="M617" s="83"/>
      <c r="N617" s="83"/>
      <c r="O617" s="83"/>
      <c r="P617" s="83"/>
      <c r="Q617" s="84"/>
    </row>
    <row r="618" spans="1:17" ht="26.25" customHeight="1">
      <c r="A618" s="175"/>
      <c r="B618" s="176"/>
      <c r="C618" s="176"/>
      <c r="D618" s="141" t="s">
        <v>30</v>
      </c>
      <c r="E618" s="89">
        <v>408</v>
      </c>
      <c r="F618" s="82" t="s">
        <v>75</v>
      </c>
      <c r="G618" s="82" t="s">
        <v>81</v>
      </c>
      <c r="H618" s="89">
        <v>244</v>
      </c>
      <c r="I618" s="68">
        <v>0</v>
      </c>
      <c r="J618" s="68">
        <v>0</v>
      </c>
      <c r="K618" s="68">
        <v>0</v>
      </c>
      <c r="L618" s="68">
        <v>0</v>
      </c>
      <c r="M618" s="68">
        <v>78573.58</v>
      </c>
      <c r="N618" s="68">
        <v>78573.58</v>
      </c>
      <c r="O618" s="68">
        <v>0</v>
      </c>
      <c r="P618" s="68">
        <v>0</v>
      </c>
      <c r="Q618" s="84"/>
    </row>
    <row r="619" spans="1:17" ht="26.25" customHeight="1">
      <c r="A619" s="175" t="s">
        <v>674</v>
      </c>
      <c r="B619" s="176" t="s">
        <v>807</v>
      </c>
      <c r="C619" s="176" t="s">
        <v>857</v>
      </c>
      <c r="D619" s="141" t="s">
        <v>22</v>
      </c>
      <c r="E619" s="82"/>
      <c r="F619" s="82"/>
      <c r="G619" s="82"/>
      <c r="H619" s="82"/>
      <c r="I619" s="83">
        <f t="shared" ref="I619:P619" si="240">I621</f>
        <v>0</v>
      </c>
      <c r="J619" s="83">
        <f t="shared" si="240"/>
        <v>0</v>
      </c>
      <c r="K619" s="83">
        <f t="shared" si="240"/>
        <v>0</v>
      </c>
      <c r="L619" s="83">
        <f t="shared" si="240"/>
        <v>0</v>
      </c>
      <c r="M619" s="83">
        <f t="shared" si="240"/>
        <v>105963.21</v>
      </c>
      <c r="N619" s="83">
        <f t="shared" si="240"/>
        <v>105963.21</v>
      </c>
      <c r="O619" s="83">
        <f t="shared" si="240"/>
        <v>0</v>
      </c>
      <c r="P619" s="83">
        <f t="shared" si="240"/>
        <v>0</v>
      </c>
      <c r="Q619" s="84"/>
    </row>
    <row r="620" spans="1:17" ht="26.25" customHeight="1">
      <c r="A620" s="175"/>
      <c r="B620" s="176"/>
      <c r="C620" s="176"/>
      <c r="D620" s="141" t="s">
        <v>23</v>
      </c>
      <c r="E620" s="82"/>
      <c r="F620" s="82"/>
      <c r="G620" s="82"/>
      <c r="H620" s="82"/>
      <c r="I620" s="83"/>
      <c r="J620" s="83"/>
      <c r="K620" s="83"/>
      <c r="L620" s="83"/>
      <c r="M620" s="83"/>
      <c r="N620" s="83"/>
      <c r="O620" s="83"/>
      <c r="P620" s="83"/>
      <c r="Q620" s="84"/>
    </row>
    <row r="621" spans="1:17" ht="26.25" customHeight="1">
      <c r="A621" s="175"/>
      <c r="B621" s="176"/>
      <c r="C621" s="176"/>
      <c r="D621" s="141" t="s">
        <v>30</v>
      </c>
      <c r="E621" s="89">
        <v>408</v>
      </c>
      <c r="F621" s="82" t="s">
        <v>75</v>
      </c>
      <c r="G621" s="82" t="s">
        <v>82</v>
      </c>
      <c r="H621" s="89">
        <v>244</v>
      </c>
      <c r="I621" s="68">
        <v>0</v>
      </c>
      <c r="J621" s="68">
        <v>0</v>
      </c>
      <c r="K621" s="68">
        <v>0</v>
      </c>
      <c r="L621" s="68">
        <v>0</v>
      </c>
      <c r="M621" s="68">
        <v>105963.21</v>
      </c>
      <c r="N621" s="68">
        <v>105963.21</v>
      </c>
      <c r="O621" s="68">
        <v>0</v>
      </c>
      <c r="P621" s="68">
        <v>0</v>
      </c>
      <c r="Q621" s="84"/>
    </row>
    <row r="622" spans="1:17" ht="26.25" customHeight="1">
      <c r="A622" s="175" t="s">
        <v>675</v>
      </c>
      <c r="B622" s="176" t="s">
        <v>808</v>
      </c>
      <c r="C622" s="176" t="s">
        <v>858</v>
      </c>
      <c r="D622" s="141" t="s">
        <v>22</v>
      </c>
      <c r="E622" s="82"/>
      <c r="F622" s="82"/>
      <c r="G622" s="82"/>
      <c r="H622" s="82"/>
      <c r="I622" s="83">
        <f t="shared" ref="I622:P622" si="241">I624</f>
        <v>0</v>
      </c>
      <c r="J622" s="83">
        <f t="shared" si="241"/>
        <v>0</v>
      </c>
      <c r="K622" s="83">
        <f t="shared" si="241"/>
        <v>0</v>
      </c>
      <c r="L622" s="83">
        <f t="shared" si="241"/>
        <v>0</v>
      </c>
      <c r="M622" s="83">
        <f t="shared" si="241"/>
        <v>40402.03</v>
      </c>
      <c r="N622" s="83">
        <f t="shared" si="241"/>
        <v>40402.03</v>
      </c>
      <c r="O622" s="83">
        <f t="shared" si="241"/>
        <v>0</v>
      </c>
      <c r="P622" s="83">
        <f t="shared" si="241"/>
        <v>0</v>
      </c>
      <c r="Q622" s="84"/>
    </row>
    <row r="623" spans="1:17" ht="26.25" customHeight="1">
      <c r="A623" s="175"/>
      <c r="B623" s="176"/>
      <c r="C623" s="176"/>
      <c r="D623" s="141" t="s">
        <v>23</v>
      </c>
      <c r="E623" s="82"/>
      <c r="F623" s="82"/>
      <c r="G623" s="82"/>
      <c r="H623" s="82"/>
      <c r="I623" s="83"/>
      <c r="J623" s="83"/>
      <c r="K623" s="83"/>
      <c r="L623" s="83"/>
      <c r="M623" s="83"/>
      <c r="N623" s="83"/>
      <c r="O623" s="83"/>
      <c r="P623" s="83"/>
      <c r="Q623" s="84"/>
    </row>
    <row r="624" spans="1:17" ht="26.25" customHeight="1">
      <c r="A624" s="175"/>
      <c r="B624" s="176"/>
      <c r="C624" s="176"/>
      <c r="D624" s="141" t="s">
        <v>30</v>
      </c>
      <c r="E624" s="89">
        <v>408</v>
      </c>
      <c r="F624" s="82" t="s">
        <v>75</v>
      </c>
      <c r="G624" s="82" t="s">
        <v>83</v>
      </c>
      <c r="H624" s="89">
        <v>244</v>
      </c>
      <c r="I624" s="68">
        <v>0</v>
      </c>
      <c r="J624" s="68">
        <v>0</v>
      </c>
      <c r="K624" s="68">
        <v>0</v>
      </c>
      <c r="L624" s="68">
        <v>0</v>
      </c>
      <c r="M624" s="68">
        <v>40402.03</v>
      </c>
      <c r="N624" s="68">
        <v>40402.03</v>
      </c>
      <c r="O624" s="68">
        <v>0</v>
      </c>
      <c r="P624" s="68">
        <v>0</v>
      </c>
      <c r="Q624" s="84"/>
    </row>
    <row r="625" spans="1:17" ht="26.25" customHeight="1">
      <c r="A625" s="175" t="s">
        <v>676</v>
      </c>
      <c r="B625" s="176" t="s">
        <v>809</v>
      </c>
      <c r="C625" s="176" t="s">
        <v>859</v>
      </c>
      <c r="D625" s="141" t="s">
        <v>22</v>
      </c>
      <c r="E625" s="82"/>
      <c r="F625" s="82"/>
      <c r="G625" s="82"/>
      <c r="H625" s="82"/>
      <c r="I625" s="83">
        <f t="shared" ref="I625:P625" si="242">I627</f>
        <v>0</v>
      </c>
      <c r="J625" s="83">
        <f t="shared" si="242"/>
        <v>0</v>
      </c>
      <c r="K625" s="83">
        <f t="shared" si="242"/>
        <v>0</v>
      </c>
      <c r="L625" s="83">
        <f t="shared" si="242"/>
        <v>0</v>
      </c>
      <c r="M625" s="83">
        <f t="shared" si="242"/>
        <v>98401.63</v>
      </c>
      <c r="N625" s="83">
        <f t="shared" si="242"/>
        <v>98401.63</v>
      </c>
      <c r="O625" s="83">
        <f t="shared" si="242"/>
        <v>0</v>
      </c>
      <c r="P625" s="83">
        <f t="shared" si="242"/>
        <v>0</v>
      </c>
      <c r="Q625" s="84"/>
    </row>
    <row r="626" spans="1:17" ht="26.25" customHeight="1">
      <c r="A626" s="175"/>
      <c r="B626" s="176"/>
      <c r="C626" s="176"/>
      <c r="D626" s="141" t="s">
        <v>23</v>
      </c>
      <c r="E626" s="82"/>
      <c r="F626" s="82"/>
      <c r="G626" s="82"/>
      <c r="H626" s="82"/>
      <c r="I626" s="83"/>
      <c r="J626" s="83"/>
      <c r="K626" s="83"/>
      <c r="L626" s="83"/>
      <c r="M626" s="83"/>
      <c r="N626" s="83"/>
      <c r="O626" s="83"/>
      <c r="P626" s="83"/>
      <c r="Q626" s="84"/>
    </row>
    <row r="627" spans="1:17" ht="26.25" customHeight="1">
      <c r="A627" s="175"/>
      <c r="B627" s="176"/>
      <c r="C627" s="176"/>
      <c r="D627" s="141" t="s">
        <v>30</v>
      </c>
      <c r="E627" s="89">
        <v>408</v>
      </c>
      <c r="F627" s="82" t="s">
        <v>75</v>
      </c>
      <c r="G627" s="82" t="s">
        <v>84</v>
      </c>
      <c r="H627" s="89">
        <v>244</v>
      </c>
      <c r="I627" s="68">
        <v>0</v>
      </c>
      <c r="J627" s="68">
        <v>0</v>
      </c>
      <c r="K627" s="68">
        <v>0</v>
      </c>
      <c r="L627" s="68">
        <v>0</v>
      </c>
      <c r="M627" s="68">
        <v>98401.63</v>
      </c>
      <c r="N627" s="68">
        <v>98401.63</v>
      </c>
      <c r="O627" s="68">
        <v>0</v>
      </c>
      <c r="P627" s="68">
        <v>0</v>
      </c>
      <c r="Q627" s="84"/>
    </row>
    <row r="628" spans="1:17" ht="26.25" customHeight="1">
      <c r="A628" s="175" t="s">
        <v>677</v>
      </c>
      <c r="B628" s="176" t="s">
        <v>810</v>
      </c>
      <c r="C628" s="176" t="s">
        <v>860</v>
      </c>
      <c r="D628" s="141" t="s">
        <v>22</v>
      </c>
      <c r="E628" s="82"/>
      <c r="F628" s="82"/>
      <c r="G628" s="82"/>
      <c r="H628" s="82"/>
      <c r="I628" s="83">
        <f t="shared" ref="I628:P628" si="243">I630</f>
        <v>0</v>
      </c>
      <c r="J628" s="83">
        <f t="shared" si="243"/>
        <v>0</v>
      </c>
      <c r="K628" s="83">
        <f t="shared" si="243"/>
        <v>0</v>
      </c>
      <c r="L628" s="83">
        <f t="shared" si="243"/>
        <v>0</v>
      </c>
      <c r="M628" s="83">
        <f t="shared" si="243"/>
        <v>330480.77</v>
      </c>
      <c r="N628" s="83">
        <f t="shared" si="243"/>
        <v>330480.77</v>
      </c>
      <c r="O628" s="83">
        <f t="shared" si="243"/>
        <v>0</v>
      </c>
      <c r="P628" s="83">
        <f t="shared" si="243"/>
        <v>0</v>
      </c>
      <c r="Q628" s="84"/>
    </row>
    <row r="629" spans="1:17" ht="26.25" customHeight="1">
      <c r="A629" s="175"/>
      <c r="B629" s="176"/>
      <c r="C629" s="176"/>
      <c r="D629" s="141" t="s">
        <v>23</v>
      </c>
      <c r="E629" s="82"/>
      <c r="F629" s="82"/>
      <c r="G629" s="82"/>
      <c r="H629" s="82"/>
      <c r="I629" s="83"/>
      <c r="J629" s="83"/>
      <c r="K629" s="83"/>
      <c r="L629" s="83"/>
      <c r="M629" s="83"/>
      <c r="N629" s="83"/>
      <c r="O629" s="83"/>
      <c r="P629" s="83"/>
      <c r="Q629" s="84"/>
    </row>
    <row r="630" spans="1:17" ht="26.25" customHeight="1">
      <c r="A630" s="175"/>
      <c r="B630" s="176"/>
      <c r="C630" s="176"/>
      <c r="D630" s="141" t="s">
        <v>30</v>
      </c>
      <c r="E630" s="89">
        <v>408</v>
      </c>
      <c r="F630" s="82" t="s">
        <v>75</v>
      </c>
      <c r="G630" s="82" t="s">
        <v>85</v>
      </c>
      <c r="H630" s="89">
        <v>244</v>
      </c>
      <c r="I630" s="68">
        <v>0</v>
      </c>
      <c r="J630" s="68">
        <v>0</v>
      </c>
      <c r="K630" s="68">
        <v>0</v>
      </c>
      <c r="L630" s="68">
        <v>0</v>
      </c>
      <c r="M630" s="68">
        <v>330480.77</v>
      </c>
      <c r="N630" s="68">
        <v>330480.77</v>
      </c>
      <c r="O630" s="68">
        <v>0</v>
      </c>
      <c r="P630" s="68">
        <v>0</v>
      </c>
      <c r="Q630" s="84"/>
    </row>
    <row r="631" spans="1:17" ht="26.25" customHeight="1">
      <c r="A631" s="175" t="s">
        <v>678</v>
      </c>
      <c r="B631" s="176" t="s">
        <v>811</v>
      </c>
      <c r="C631" s="176" t="s">
        <v>861</v>
      </c>
      <c r="D631" s="141" t="s">
        <v>22</v>
      </c>
      <c r="E631" s="82"/>
      <c r="F631" s="82"/>
      <c r="G631" s="82"/>
      <c r="H631" s="82"/>
      <c r="I631" s="83">
        <f t="shared" ref="I631:P631" si="244">I633</f>
        <v>0</v>
      </c>
      <c r="J631" s="83">
        <f t="shared" si="244"/>
        <v>0</v>
      </c>
      <c r="K631" s="83">
        <f t="shared" si="244"/>
        <v>0</v>
      </c>
      <c r="L631" s="83">
        <f t="shared" si="244"/>
        <v>0</v>
      </c>
      <c r="M631" s="83">
        <f t="shared" si="244"/>
        <v>293796.06</v>
      </c>
      <c r="N631" s="83">
        <f t="shared" si="244"/>
        <v>293796.06</v>
      </c>
      <c r="O631" s="83">
        <f t="shared" si="244"/>
        <v>0</v>
      </c>
      <c r="P631" s="83">
        <f t="shared" si="244"/>
        <v>0</v>
      </c>
      <c r="Q631" s="84"/>
    </row>
    <row r="632" spans="1:17" ht="26.25" customHeight="1">
      <c r="A632" s="175"/>
      <c r="B632" s="176"/>
      <c r="C632" s="176"/>
      <c r="D632" s="141" t="s">
        <v>23</v>
      </c>
      <c r="E632" s="82"/>
      <c r="F632" s="82"/>
      <c r="G632" s="82"/>
      <c r="H632" s="82"/>
      <c r="I632" s="83"/>
      <c r="J632" s="83"/>
      <c r="K632" s="83"/>
      <c r="L632" s="83"/>
      <c r="M632" s="83"/>
      <c r="N632" s="83"/>
      <c r="O632" s="83"/>
      <c r="P632" s="83"/>
      <c r="Q632" s="84"/>
    </row>
    <row r="633" spans="1:17" ht="26.25" customHeight="1">
      <c r="A633" s="175"/>
      <c r="B633" s="176"/>
      <c r="C633" s="176"/>
      <c r="D633" s="141" t="s">
        <v>30</v>
      </c>
      <c r="E633" s="89">
        <v>408</v>
      </c>
      <c r="F633" s="82" t="s">
        <v>75</v>
      </c>
      <c r="G633" s="82" t="s">
        <v>862</v>
      </c>
      <c r="H633" s="89">
        <v>244</v>
      </c>
      <c r="I633" s="68">
        <v>0</v>
      </c>
      <c r="J633" s="68">
        <v>0</v>
      </c>
      <c r="K633" s="68">
        <v>0</v>
      </c>
      <c r="L633" s="68">
        <v>0</v>
      </c>
      <c r="M633" s="68">
        <v>293796.06</v>
      </c>
      <c r="N633" s="68">
        <v>293796.06</v>
      </c>
      <c r="O633" s="68">
        <v>0</v>
      </c>
      <c r="P633" s="68">
        <v>0</v>
      </c>
      <c r="Q633" s="84"/>
    </row>
    <row r="634" spans="1:17" ht="26.25" customHeight="1">
      <c r="A634" s="175" t="s">
        <v>679</v>
      </c>
      <c r="B634" s="176" t="s">
        <v>812</v>
      </c>
      <c r="C634" s="176" t="s">
        <v>863</v>
      </c>
      <c r="D634" s="141" t="s">
        <v>22</v>
      </c>
      <c r="E634" s="82"/>
      <c r="F634" s="82"/>
      <c r="G634" s="82"/>
      <c r="H634" s="82"/>
      <c r="I634" s="83">
        <f t="shared" ref="I634:P634" si="245">I636</f>
        <v>0</v>
      </c>
      <c r="J634" s="83">
        <f t="shared" si="245"/>
        <v>0</v>
      </c>
      <c r="K634" s="83">
        <f t="shared" si="245"/>
        <v>0</v>
      </c>
      <c r="L634" s="83">
        <f t="shared" si="245"/>
        <v>0</v>
      </c>
      <c r="M634" s="83">
        <f t="shared" si="245"/>
        <v>95348.37</v>
      </c>
      <c r="N634" s="83">
        <f t="shared" si="245"/>
        <v>95348.37</v>
      </c>
      <c r="O634" s="83">
        <f t="shared" si="245"/>
        <v>0</v>
      </c>
      <c r="P634" s="83">
        <f t="shared" si="245"/>
        <v>0</v>
      </c>
      <c r="Q634" s="84"/>
    </row>
    <row r="635" spans="1:17" ht="26.25" customHeight="1">
      <c r="A635" s="175"/>
      <c r="B635" s="176"/>
      <c r="C635" s="176"/>
      <c r="D635" s="141" t="s">
        <v>23</v>
      </c>
      <c r="E635" s="82"/>
      <c r="F635" s="82"/>
      <c r="G635" s="82"/>
      <c r="H635" s="82"/>
      <c r="I635" s="83"/>
      <c r="J635" s="83"/>
      <c r="K635" s="83"/>
      <c r="L635" s="83"/>
      <c r="M635" s="83"/>
      <c r="N635" s="83"/>
      <c r="O635" s="83"/>
      <c r="P635" s="83"/>
      <c r="Q635" s="84"/>
    </row>
    <row r="636" spans="1:17" ht="26.25" customHeight="1">
      <c r="A636" s="175"/>
      <c r="B636" s="176"/>
      <c r="C636" s="176"/>
      <c r="D636" s="141" t="s">
        <v>30</v>
      </c>
      <c r="E636" s="89">
        <v>408</v>
      </c>
      <c r="F636" s="82" t="s">
        <v>75</v>
      </c>
      <c r="G636" s="82" t="s">
        <v>864</v>
      </c>
      <c r="H636" s="89">
        <v>244</v>
      </c>
      <c r="I636" s="68">
        <v>0</v>
      </c>
      <c r="J636" s="68">
        <v>0</v>
      </c>
      <c r="K636" s="68">
        <v>0</v>
      </c>
      <c r="L636" s="68">
        <v>0</v>
      </c>
      <c r="M636" s="68">
        <v>95348.37</v>
      </c>
      <c r="N636" s="68">
        <v>95348.37</v>
      </c>
      <c r="O636" s="68">
        <v>0</v>
      </c>
      <c r="P636" s="68">
        <v>0</v>
      </c>
      <c r="Q636" s="84"/>
    </row>
    <row r="637" spans="1:17" ht="26.25" customHeight="1">
      <c r="A637" s="175" t="s">
        <v>680</v>
      </c>
      <c r="B637" s="176" t="s">
        <v>813</v>
      </c>
      <c r="C637" s="176" t="s">
        <v>865</v>
      </c>
      <c r="D637" s="141" t="s">
        <v>22</v>
      </c>
      <c r="E637" s="82"/>
      <c r="F637" s="82"/>
      <c r="G637" s="82"/>
      <c r="H637" s="82"/>
      <c r="I637" s="83">
        <f t="shared" ref="I637:P637" si="246">I639</f>
        <v>0</v>
      </c>
      <c r="J637" s="83">
        <f t="shared" si="246"/>
        <v>0</v>
      </c>
      <c r="K637" s="83">
        <f t="shared" si="246"/>
        <v>0</v>
      </c>
      <c r="L637" s="83">
        <f t="shared" si="246"/>
        <v>0</v>
      </c>
      <c r="M637" s="83">
        <f t="shared" si="246"/>
        <v>53947.09</v>
      </c>
      <c r="N637" s="83">
        <f t="shared" si="246"/>
        <v>53947.09</v>
      </c>
      <c r="O637" s="83">
        <f t="shared" si="246"/>
        <v>0</v>
      </c>
      <c r="P637" s="83">
        <f t="shared" si="246"/>
        <v>0</v>
      </c>
      <c r="Q637" s="84"/>
    </row>
    <row r="638" spans="1:17" ht="26.25" customHeight="1">
      <c r="A638" s="175"/>
      <c r="B638" s="176"/>
      <c r="C638" s="176"/>
      <c r="D638" s="141" t="s">
        <v>23</v>
      </c>
      <c r="E638" s="82"/>
      <c r="F638" s="82"/>
      <c r="G638" s="82"/>
      <c r="H638" s="82"/>
      <c r="I638" s="83"/>
      <c r="J638" s="83"/>
      <c r="K638" s="83"/>
      <c r="L638" s="83"/>
      <c r="M638" s="83"/>
      <c r="N638" s="83"/>
      <c r="O638" s="83"/>
      <c r="P638" s="83"/>
      <c r="Q638" s="84"/>
    </row>
    <row r="639" spans="1:17" ht="26.25" customHeight="1">
      <c r="A639" s="175"/>
      <c r="B639" s="176"/>
      <c r="C639" s="176"/>
      <c r="D639" s="141" t="s">
        <v>30</v>
      </c>
      <c r="E639" s="89">
        <v>408</v>
      </c>
      <c r="F639" s="82" t="s">
        <v>75</v>
      </c>
      <c r="G639" s="82" t="s">
        <v>866</v>
      </c>
      <c r="H639" s="89">
        <v>244</v>
      </c>
      <c r="I639" s="68">
        <v>0</v>
      </c>
      <c r="J639" s="68">
        <v>0</v>
      </c>
      <c r="K639" s="68">
        <v>0</v>
      </c>
      <c r="L639" s="68">
        <v>0</v>
      </c>
      <c r="M639" s="68">
        <v>53947.09</v>
      </c>
      <c r="N639" s="68">
        <v>53947.09</v>
      </c>
      <c r="O639" s="68">
        <v>0</v>
      </c>
      <c r="P639" s="68">
        <v>0</v>
      </c>
      <c r="Q639" s="84"/>
    </row>
    <row r="640" spans="1:17" ht="26.25" customHeight="1">
      <c r="A640" s="175" t="s">
        <v>681</v>
      </c>
      <c r="B640" s="176" t="s">
        <v>814</v>
      </c>
      <c r="C640" s="176" t="s">
        <v>867</v>
      </c>
      <c r="D640" s="141" t="s">
        <v>22</v>
      </c>
      <c r="E640" s="82"/>
      <c r="F640" s="82"/>
      <c r="G640" s="82"/>
      <c r="H640" s="82"/>
      <c r="I640" s="83">
        <f t="shared" ref="I640:P640" si="247">I642</f>
        <v>0</v>
      </c>
      <c r="J640" s="83">
        <f t="shared" si="247"/>
        <v>0</v>
      </c>
      <c r="K640" s="83">
        <f t="shared" si="247"/>
        <v>0</v>
      </c>
      <c r="L640" s="83">
        <f t="shared" si="247"/>
        <v>0</v>
      </c>
      <c r="M640" s="83">
        <f t="shared" si="247"/>
        <v>137918.62</v>
      </c>
      <c r="N640" s="83">
        <f t="shared" si="247"/>
        <v>137918.62</v>
      </c>
      <c r="O640" s="83">
        <f t="shared" si="247"/>
        <v>0</v>
      </c>
      <c r="P640" s="83">
        <f t="shared" si="247"/>
        <v>0</v>
      </c>
      <c r="Q640" s="84"/>
    </row>
    <row r="641" spans="1:17" ht="26.25" customHeight="1">
      <c r="A641" s="175"/>
      <c r="B641" s="176"/>
      <c r="C641" s="176"/>
      <c r="D641" s="141" t="s">
        <v>23</v>
      </c>
      <c r="E641" s="82"/>
      <c r="F641" s="82"/>
      <c r="G641" s="82"/>
      <c r="H641" s="82"/>
      <c r="I641" s="83"/>
      <c r="J641" s="83"/>
      <c r="K641" s="83"/>
      <c r="L641" s="83"/>
      <c r="M641" s="83"/>
      <c r="N641" s="83"/>
      <c r="O641" s="83"/>
      <c r="P641" s="83"/>
      <c r="Q641" s="84"/>
    </row>
    <row r="642" spans="1:17" ht="26.25" customHeight="1">
      <c r="A642" s="175"/>
      <c r="B642" s="176"/>
      <c r="C642" s="176"/>
      <c r="D642" s="141" t="s">
        <v>30</v>
      </c>
      <c r="E642" s="89">
        <v>408</v>
      </c>
      <c r="F642" s="82" t="s">
        <v>75</v>
      </c>
      <c r="G642" s="82" t="s">
        <v>868</v>
      </c>
      <c r="H642" s="89">
        <v>244</v>
      </c>
      <c r="I642" s="68">
        <v>0</v>
      </c>
      <c r="J642" s="68">
        <v>0</v>
      </c>
      <c r="K642" s="68">
        <v>0</v>
      </c>
      <c r="L642" s="68">
        <v>0</v>
      </c>
      <c r="M642" s="68">
        <v>137918.62</v>
      </c>
      <c r="N642" s="68">
        <v>137918.62</v>
      </c>
      <c r="O642" s="68">
        <v>0</v>
      </c>
      <c r="P642" s="68">
        <v>0</v>
      </c>
      <c r="Q642" s="84"/>
    </row>
    <row r="643" spans="1:17" ht="26.25" customHeight="1">
      <c r="A643" s="175" t="s">
        <v>682</v>
      </c>
      <c r="B643" s="176" t="s">
        <v>815</v>
      </c>
      <c r="C643" s="176" t="s">
        <v>869</v>
      </c>
      <c r="D643" s="141" t="s">
        <v>22</v>
      </c>
      <c r="E643" s="82"/>
      <c r="F643" s="82"/>
      <c r="G643" s="82"/>
      <c r="H643" s="82"/>
      <c r="I643" s="83">
        <f t="shared" ref="I643:P643" si="248">I645</f>
        <v>0</v>
      </c>
      <c r="J643" s="83">
        <f t="shared" si="248"/>
        <v>0</v>
      </c>
      <c r="K643" s="83">
        <f t="shared" si="248"/>
        <v>0</v>
      </c>
      <c r="L643" s="83">
        <f t="shared" si="248"/>
        <v>0</v>
      </c>
      <c r="M643" s="83">
        <f t="shared" si="248"/>
        <v>489578.76</v>
      </c>
      <c r="N643" s="83">
        <f t="shared" si="248"/>
        <v>489578.76</v>
      </c>
      <c r="O643" s="83">
        <f t="shared" si="248"/>
        <v>0</v>
      </c>
      <c r="P643" s="83">
        <f t="shared" si="248"/>
        <v>0</v>
      </c>
      <c r="Q643" s="84"/>
    </row>
    <row r="644" spans="1:17" ht="26.25" customHeight="1">
      <c r="A644" s="175"/>
      <c r="B644" s="176"/>
      <c r="C644" s="176"/>
      <c r="D644" s="141" t="s">
        <v>23</v>
      </c>
      <c r="E644" s="82"/>
      <c r="F644" s="82"/>
      <c r="G644" s="82"/>
      <c r="H644" s="82"/>
      <c r="I644" s="83"/>
      <c r="J644" s="83"/>
      <c r="K644" s="83"/>
      <c r="L644" s="83"/>
      <c r="M644" s="83"/>
      <c r="N644" s="83"/>
      <c r="O644" s="83"/>
      <c r="P644" s="83"/>
      <c r="Q644" s="84"/>
    </row>
    <row r="645" spans="1:17" ht="26.25" customHeight="1">
      <c r="A645" s="175"/>
      <c r="B645" s="176"/>
      <c r="C645" s="176"/>
      <c r="D645" s="141" t="s">
        <v>30</v>
      </c>
      <c r="E645" s="89">
        <v>408</v>
      </c>
      <c r="F645" s="82" t="s">
        <v>75</v>
      </c>
      <c r="G645" s="82" t="s">
        <v>870</v>
      </c>
      <c r="H645" s="89">
        <v>244</v>
      </c>
      <c r="I645" s="68">
        <v>0</v>
      </c>
      <c r="J645" s="68">
        <v>0</v>
      </c>
      <c r="K645" s="68">
        <v>0</v>
      </c>
      <c r="L645" s="68">
        <v>0</v>
      </c>
      <c r="M645" s="68">
        <v>489578.76</v>
      </c>
      <c r="N645" s="68">
        <v>489578.76</v>
      </c>
      <c r="O645" s="68">
        <v>0</v>
      </c>
      <c r="P645" s="68">
        <v>0</v>
      </c>
      <c r="Q645" s="84"/>
    </row>
    <row r="646" spans="1:17" ht="26.25" customHeight="1">
      <c r="A646" s="175" t="s">
        <v>683</v>
      </c>
      <c r="B646" s="176" t="s">
        <v>816</v>
      </c>
      <c r="C646" s="176" t="s">
        <v>871</v>
      </c>
      <c r="D646" s="141" t="s">
        <v>22</v>
      </c>
      <c r="E646" s="82"/>
      <c r="F646" s="82"/>
      <c r="G646" s="82"/>
      <c r="H646" s="82"/>
      <c r="I646" s="83">
        <f t="shared" ref="I646:P646" si="249">I648</f>
        <v>0</v>
      </c>
      <c r="J646" s="83">
        <f t="shared" si="249"/>
        <v>0</v>
      </c>
      <c r="K646" s="83">
        <f t="shared" si="249"/>
        <v>0</v>
      </c>
      <c r="L646" s="83">
        <f t="shared" si="249"/>
        <v>0</v>
      </c>
      <c r="M646" s="83">
        <f t="shared" si="249"/>
        <v>122046.32</v>
      </c>
      <c r="N646" s="83">
        <f t="shared" si="249"/>
        <v>122046.32</v>
      </c>
      <c r="O646" s="83">
        <f t="shared" si="249"/>
        <v>0</v>
      </c>
      <c r="P646" s="83">
        <f t="shared" si="249"/>
        <v>0</v>
      </c>
      <c r="Q646" s="84"/>
    </row>
    <row r="647" spans="1:17" ht="26.25" customHeight="1">
      <c r="A647" s="175"/>
      <c r="B647" s="176"/>
      <c r="C647" s="176"/>
      <c r="D647" s="141" t="s">
        <v>23</v>
      </c>
      <c r="E647" s="82"/>
      <c r="F647" s="82"/>
      <c r="G647" s="82"/>
      <c r="H647" s="82"/>
      <c r="I647" s="83"/>
      <c r="J647" s="83"/>
      <c r="K647" s="83"/>
      <c r="L647" s="83"/>
      <c r="M647" s="83"/>
      <c r="N647" s="83"/>
      <c r="O647" s="83"/>
      <c r="P647" s="83"/>
      <c r="Q647" s="84"/>
    </row>
    <row r="648" spans="1:17" ht="26.25" customHeight="1">
      <c r="A648" s="175"/>
      <c r="B648" s="176"/>
      <c r="C648" s="176"/>
      <c r="D648" s="141" t="s">
        <v>30</v>
      </c>
      <c r="E648" s="89">
        <v>408</v>
      </c>
      <c r="F648" s="82" t="s">
        <v>75</v>
      </c>
      <c r="G648" s="82" t="s">
        <v>872</v>
      </c>
      <c r="H648" s="89">
        <v>244</v>
      </c>
      <c r="I648" s="68">
        <v>0</v>
      </c>
      <c r="J648" s="68">
        <v>0</v>
      </c>
      <c r="K648" s="68">
        <v>0</v>
      </c>
      <c r="L648" s="68">
        <v>0</v>
      </c>
      <c r="M648" s="68">
        <v>122046.32</v>
      </c>
      <c r="N648" s="68">
        <v>122046.32</v>
      </c>
      <c r="O648" s="68">
        <v>0</v>
      </c>
      <c r="P648" s="68">
        <v>0</v>
      </c>
      <c r="Q648" s="84"/>
    </row>
    <row r="649" spans="1:17" ht="26.25" customHeight="1">
      <c r="A649" s="175" t="s">
        <v>684</v>
      </c>
      <c r="B649" s="176" t="s">
        <v>817</v>
      </c>
      <c r="C649" s="176" t="s">
        <v>873</v>
      </c>
      <c r="D649" s="141" t="s">
        <v>22</v>
      </c>
      <c r="E649" s="82"/>
      <c r="F649" s="82"/>
      <c r="G649" s="82"/>
      <c r="H649" s="82"/>
      <c r="I649" s="83">
        <f t="shared" ref="I649:P649" si="250">I651</f>
        <v>0</v>
      </c>
      <c r="J649" s="83">
        <f t="shared" si="250"/>
        <v>0</v>
      </c>
      <c r="K649" s="83">
        <f t="shared" si="250"/>
        <v>0</v>
      </c>
      <c r="L649" s="83">
        <f t="shared" si="250"/>
        <v>0</v>
      </c>
      <c r="M649" s="83">
        <f t="shared" si="250"/>
        <v>115255.02</v>
      </c>
      <c r="N649" s="83">
        <f t="shared" si="250"/>
        <v>115255.02</v>
      </c>
      <c r="O649" s="83">
        <f t="shared" si="250"/>
        <v>0</v>
      </c>
      <c r="P649" s="83">
        <f t="shared" si="250"/>
        <v>0</v>
      </c>
      <c r="Q649" s="84"/>
    </row>
    <row r="650" spans="1:17" ht="26.25" customHeight="1">
      <c r="A650" s="175"/>
      <c r="B650" s="176"/>
      <c r="C650" s="176"/>
      <c r="D650" s="141" t="s">
        <v>23</v>
      </c>
      <c r="E650" s="82"/>
      <c r="F650" s="82"/>
      <c r="G650" s="82"/>
      <c r="H650" s="82"/>
      <c r="I650" s="83"/>
      <c r="J650" s="83"/>
      <c r="K650" s="83"/>
      <c r="L650" s="83"/>
      <c r="M650" s="83"/>
      <c r="N650" s="83"/>
      <c r="O650" s="83"/>
      <c r="P650" s="83"/>
      <c r="Q650" s="84"/>
    </row>
    <row r="651" spans="1:17" ht="26.25" customHeight="1">
      <c r="A651" s="175"/>
      <c r="B651" s="176"/>
      <c r="C651" s="176"/>
      <c r="D651" s="141" t="s">
        <v>30</v>
      </c>
      <c r="E651" s="89">
        <v>408</v>
      </c>
      <c r="F651" s="82" t="s">
        <v>75</v>
      </c>
      <c r="G651" s="82" t="s">
        <v>874</v>
      </c>
      <c r="H651" s="89">
        <v>244</v>
      </c>
      <c r="I651" s="68">
        <v>0</v>
      </c>
      <c r="J651" s="68">
        <v>0</v>
      </c>
      <c r="K651" s="68">
        <v>0</v>
      </c>
      <c r="L651" s="68">
        <v>0</v>
      </c>
      <c r="M651" s="68">
        <v>115255.02</v>
      </c>
      <c r="N651" s="68">
        <v>115255.02</v>
      </c>
      <c r="O651" s="68">
        <v>0</v>
      </c>
      <c r="P651" s="68">
        <v>0</v>
      </c>
      <c r="Q651" s="84"/>
    </row>
    <row r="652" spans="1:17" ht="26.25" customHeight="1">
      <c r="A652" s="175" t="s">
        <v>685</v>
      </c>
      <c r="B652" s="176" t="s">
        <v>818</v>
      </c>
      <c r="C652" s="176" t="s">
        <v>875</v>
      </c>
      <c r="D652" s="141" t="s">
        <v>22</v>
      </c>
      <c r="E652" s="82"/>
      <c r="F652" s="82"/>
      <c r="G652" s="82"/>
      <c r="H652" s="82"/>
      <c r="I652" s="83">
        <f t="shared" ref="I652:P652" si="251">I654</f>
        <v>0</v>
      </c>
      <c r="J652" s="83">
        <f t="shared" si="251"/>
        <v>0</v>
      </c>
      <c r="K652" s="83">
        <f t="shared" si="251"/>
        <v>0</v>
      </c>
      <c r="L652" s="83">
        <f t="shared" si="251"/>
        <v>0</v>
      </c>
      <c r="M652" s="83">
        <f t="shared" si="251"/>
        <v>23445.46</v>
      </c>
      <c r="N652" s="83">
        <f t="shared" si="251"/>
        <v>23445.46</v>
      </c>
      <c r="O652" s="83">
        <f t="shared" si="251"/>
        <v>0</v>
      </c>
      <c r="P652" s="83">
        <f t="shared" si="251"/>
        <v>0</v>
      </c>
      <c r="Q652" s="84"/>
    </row>
    <row r="653" spans="1:17" ht="26.25" customHeight="1">
      <c r="A653" s="175"/>
      <c r="B653" s="176"/>
      <c r="C653" s="176"/>
      <c r="D653" s="141" t="s">
        <v>23</v>
      </c>
      <c r="E653" s="82"/>
      <c r="F653" s="82"/>
      <c r="G653" s="82"/>
      <c r="H653" s="82"/>
      <c r="I653" s="83"/>
      <c r="J653" s="83"/>
      <c r="K653" s="83"/>
      <c r="L653" s="83"/>
      <c r="M653" s="83"/>
      <c r="N653" s="83"/>
      <c r="O653" s="83"/>
      <c r="P653" s="83"/>
      <c r="Q653" s="84"/>
    </row>
    <row r="654" spans="1:17" ht="26.25" customHeight="1">
      <c r="A654" s="175"/>
      <c r="B654" s="176"/>
      <c r="C654" s="176"/>
      <c r="D654" s="141" t="s">
        <v>30</v>
      </c>
      <c r="E654" s="89">
        <v>408</v>
      </c>
      <c r="F654" s="82" t="s">
        <v>75</v>
      </c>
      <c r="G654" s="82" t="s">
        <v>876</v>
      </c>
      <c r="H654" s="89">
        <v>244</v>
      </c>
      <c r="I654" s="68">
        <v>0</v>
      </c>
      <c r="J654" s="68">
        <v>0</v>
      </c>
      <c r="K654" s="68">
        <v>0</v>
      </c>
      <c r="L654" s="68">
        <v>0</v>
      </c>
      <c r="M654" s="68">
        <v>23445.46</v>
      </c>
      <c r="N654" s="68">
        <v>23445.46</v>
      </c>
      <c r="O654" s="68">
        <v>0</v>
      </c>
      <c r="P654" s="68">
        <v>0</v>
      </c>
      <c r="Q654" s="84"/>
    </row>
    <row r="655" spans="1:17" ht="26.25" customHeight="1">
      <c r="A655" s="175" t="s">
        <v>686</v>
      </c>
      <c r="B655" s="176" t="s">
        <v>819</v>
      </c>
      <c r="C655" s="176" t="s">
        <v>877</v>
      </c>
      <c r="D655" s="141" t="s">
        <v>22</v>
      </c>
      <c r="E655" s="82"/>
      <c r="F655" s="82"/>
      <c r="G655" s="82"/>
      <c r="H655" s="82"/>
      <c r="I655" s="83">
        <f t="shared" ref="I655:P655" si="252">I657</f>
        <v>0</v>
      </c>
      <c r="J655" s="83">
        <f t="shared" si="252"/>
        <v>0</v>
      </c>
      <c r="K655" s="83">
        <f t="shared" si="252"/>
        <v>0</v>
      </c>
      <c r="L655" s="83">
        <f t="shared" si="252"/>
        <v>0</v>
      </c>
      <c r="M655" s="83">
        <f t="shared" si="252"/>
        <v>19020</v>
      </c>
      <c r="N655" s="83">
        <f t="shared" si="252"/>
        <v>19020</v>
      </c>
      <c r="O655" s="83">
        <f t="shared" si="252"/>
        <v>0</v>
      </c>
      <c r="P655" s="83">
        <f t="shared" si="252"/>
        <v>0</v>
      </c>
      <c r="Q655" s="84"/>
    </row>
    <row r="656" spans="1:17" ht="26.25" customHeight="1">
      <c r="A656" s="175"/>
      <c r="B656" s="176"/>
      <c r="C656" s="176"/>
      <c r="D656" s="141" t="s">
        <v>23</v>
      </c>
      <c r="E656" s="82"/>
      <c r="F656" s="82"/>
      <c r="G656" s="82"/>
      <c r="H656" s="82"/>
      <c r="I656" s="83"/>
      <c r="J656" s="83"/>
      <c r="K656" s="83"/>
      <c r="L656" s="83"/>
      <c r="M656" s="83"/>
      <c r="N656" s="83"/>
      <c r="O656" s="83"/>
      <c r="P656" s="83"/>
      <c r="Q656" s="84"/>
    </row>
    <row r="657" spans="1:17" ht="26.25" customHeight="1">
      <c r="A657" s="175"/>
      <c r="B657" s="176"/>
      <c r="C657" s="176"/>
      <c r="D657" s="141" t="s">
        <v>30</v>
      </c>
      <c r="E657" s="89">
        <v>408</v>
      </c>
      <c r="F657" s="82" t="s">
        <v>75</v>
      </c>
      <c r="G657" s="82" t="s">
        <v>878</v>
      </c>
      <c r="H657" s="89">
        <v>244</v>
      </c>
      <c r="I657" s="68">
        <v>0</v>
      </c>
      <c r="J657" s="68">
        <v>0</v>
      </c>
      <c r="K657" s="68">
        <v>0</v>
      </c>
      <c r="L657" s="68">
        <v>0</v>
      </c>
      <c r="M657" s="68">
        <v>19020</v>
      </c>
      <c r="N657" s="68">
        <v>19020</v>
      </c>
      <c r="O657" s="68">
        <v>0</v>
      </c>
      <c r="P657" s="68">
        <v>0</v>
      </c>
      <c r="Q657" s="84"/>
    </row>
    <row r="658" spans="1:17" ht="26.25" customHeight="1">
      <c r="A658" s="175" t="s">
        <v>687</v>
      </c>
      <c r="B658" s="176" t="s">
        <v>820</v>
      </c>
      <c r="C658" s="176" t="s">
        <v>879</v>
      </c>
      <c r="D658" s="141" t="s">
        <v>22</v>
      </c>
      <c r="E658" s="82"/>
      <c r="F658" s="82"/>
      <c r="G658" s="82"/>
      <c r="H658" s="82"/>
      <c r="I658" s="83">
        <f t="shared" ref="I658:P658" si="253">I660</f>
        <v>0</v>
      </c>
      <c r="J658" s="83">
        <f t="shared" si="253"/>
        <v>0</v>
      </c>
      <c r="K658" s="83">
        <f t="shared" si="253"/>
        <v>0</v>
      </c>
      <c r="L658" s="83">
        <f t="shared" si="253"/>
        <v>0</v>
      </c>
      <c r="M658" s="83">
        <f t="shared" si="253"/>
        <v>113986.68</v>
      </c>
      <c r="N658" s="83">
        <f t="shared" si="253"/>
        <v>113986.68</v>
      </c>
      <c r="O658" s="83">
        <f t="shared" si="253"/>
        <v>0</v>
      </c>
      <c r="P658" s="83">
        <f t="shared" si="253"/>
        <v>0</v>
      </c>
      <c r="Q658" s="84"/>
    </row>
    <row r="659" spans="1:17" ht="26.25" customHeight="1">
      <c r="A659" s="175"/>
      <c r="B659" s="176"/>
      <c r="C659" s="176"/>
      <c r="D659" s="141" t="s">
        <v>23</v>
      </c>
      <c r="E659" s="82"/>
      <c r="F659" s="82"/>
      <c r="G659" s="82"/>
      <c r="H659" s="82"/>
      <c r="I659" s="83"/>
      <c r="J659" s="83"/>
      <c r="K659" s="83"/>
      <c r="L659" s="83"/>
      <c r="M659" s="83"/>
      <c r="N659" s="83"/>
      <c r="O659" s="83"/>
      <c r="P659" s="83"/>
      <c r="Q659" s="84"/>
    </row>
    <row r="660" spans="1:17" ht="26.25" customHeight="1">
      <c r="A660" s="175"/>
      <c r="B660" s="176"/>
      <c r="C660" s="176"/>
      <c r="D660" s="141" t="s">
        <v>30</v>
      </c>
      <c r="E660" s="89">
        <v>408</v>
      </c>
      <c r="F660" s="82" t="s">
        <v>75</v>
      </c>
      <c r="G660" s="82" t="s">
        <v>880</v>
      </c>
      <c r="H660" s="89">
        <v>244</v>
      </c>
      <c r="I660" s="68">
        <v>0</v>
      </c>
      <c r="J660" s="68">
        <v>0</v>
      </c>
      <c r="K660" s="68">
        <v>0</v>
      </c>
      <c r="L660" s="68">
        <v>0</v>
      </c>
      <c r="M660" s="68">
        <v>113986.68</v>
      </c>
      <c r="N660" s="68">
        <v>113986.68</v>
      </c>
      <c r="O660" s="68">
        <v>0</v>
      </c>
      <c r="P660" s="68">
        <v>0</v>
      </c>
      <c r="Q660" s="84"/>
    </row>
    <row r="661" spans="1:17" ht="26.25" customHeight="1">
      <c r="A661" s="175" t="s">
        <v>688</v>
      </c>
      <c r="B661" s="176" t="s">
        <v>821</v>
      </c>
      <c r="C661" s="176" t="s">
        <v>881</v>
      </c>
      <c r="D661" s="141" t="s">
        <v>22</v>
      </c>
      <c r="E661" s="82"/>
      <c r="F661" s="82"/>
      <c r="G661" s="82"/>
      <c r="H661" s="82"/>
      <c r="I661" s="83">
        <f t="shared" ref="I661:P661" si="254">I663</f>
        <v>0</v>
      </c>
      <c r="J661" s="83">
        <f t="shared" si="254"/>
        <v>0</v>
      </c>
      <c r="K661" s="83">
        <f t="shared" si="254"/>
        <v>0</v>
      </c>
      <c r="L661" s="83">
        <f t="shared" si="254"/>
        <v>0</v>
      </c>
      <c r="M661" s="83">
        <f t="shared" si="254"/>
        <v>79598.740000000005</v>
      </c>
      <c r="N661" s="83">
        <f t="shared" si="254"/>
        <v>79598.740000000005</v>
      </c>
      <c r="O661" s="83">
        <f t="shared" si="254"/>
        <v>0</v>
      </c>
      <c r="P661" s="83">
        <f t="shared" si="254"/>
        <v>0</v>
      </c>
      <c r="Q661" s="84"/>
    </row>
    <row r="662" spans="1:17" ht="26.25" customHeight="1">
      <c r="A662" s="175"/>
      <c r="B662" s="176"/>
      <c r="C662" s="176"/>
      <c r="D662" s="141" t="s">
        <v>23</v>
      </c>
      <c r="E662" s="82"/>
      <c r="F662" s="82"/>
      <c r="G662" s="82"/>
      <c r="H662" s="82"/>
      <c r="I662" s="83"/>
      <c r="J662" s="83"/>
      <c r="K662" s="83"/>
      <c r="L662" s="83"/>
      <c r="M662" s="83"/>
      <c r="N662" s="83"/>
      <c r="O662" s="83"/>
      <c r="P662" s="83"/>
      <c r="Q662" s="84"/>
    </row>
    <row r="663" spans="1:17" ht="26.25" customHeight="1">
      <c r="A663" s="175"/>
      <c r="B663" s="176"/>
      <c r="C663" s="176"/>
      <c r="D663" s="141" t="s">
        <v>30</v>
      </c>
      <c r="E663" s="89">
        <v>408</v>
      </c>
      <c r="F663" s="82" t="s">
        <v>75</v>
      </c>
      <c r="G663" s="82" t="s">
        <v>882</v>
      </c>
      <c r="H663" s="89">
        <v>244</v>
      </c>
      <c r="I663" s="68">
        <v>0</v>
      </c>
      <c r="J663" s="68">
        <v>0</v>
      </c>
      <c r="K663" s="68">
        <v>0</v>
      </c>
      <c r="L663" s="68">
        <v>0</v>
      </c>
      <c r="M663" s="68">
        <v>79598.740000000005</v>
      </c>
      <c r="N663" s="68">
        <v>79598.740000000005</v>
      </c>
      <c r="O663" s="68">
        <v>0</v>
      </c>
      <c r="P663" s="68">
        <v>0</v>
      </c>
      <c r="Q663" s="84"/>
    </row>
    <row r="664" spans="1:17" ht="26.25" customHeight="1">
      <c r="A664" s="175" t="s">
        <v>689</v>
      </c>
      <c r="B664" s="176" t="s">
        <v>822</v>
      </c>
      <c r="C664" s="176" t="s">
        <v>883</v>
      </c>
      <c r="D664" s="141" t="s">
        <v>22</v>
      </c>
      <c r="E664" s="82"/>
      <c r="F664" s="82"/>
      <c r="G664" s="82"/>
      <c r="H664" s="82"/>
      <c r="I664" s="83">
        <f t="shared" ref="I664:P664" si="255">I666</f>
        <v>0</v>
      </c>
      <c r="J664" s="83">
        <f t="shared" si="255"/>
        <v>0</v>
      </c>
      <c r="K664" s="83">
        <f t="shared" si="255"/>
        <v>0</v>
      </c>
      <c r="L664" s="83">
        <f t="shared" si="255"/>
        <v>0</v>
      </c>
      <c r="M664" s="83">
        <f t="shared" si="255"/>
        <v>411201.01</v>
      </c>
      <c r="N664" s="83">
        <f t="shared" si="255"/>
        <v>411201.01</v>
      </c>
      <c r="O664" s="83">
        <f t="shared" si="255"/>
        <v>0</v>
      </c>
      <c r="P664" s="83">
        <f t="shared" si="255"/>
        <v>0</v>
      </c>
      <c r="Q664" s="84"/>
    </row>
    <row r="665" spans="1:17" ht="26.25" customHeight="1">
      <c r="A665" s="175"/>
      <c r="B665" s="176"/>
      <c r="C665" s="176"/>
      <c r="D665" s="141" t="s">
        <v>23</v>
      </c>
      <c r="E665" s="82"/>
      <c r="F665" s="82"/>
      <c r="G665" s="82"/>
      <c r="H665" s="82"/>
      <c r="I665" s="83"/>
      <c r="J665" s="83"/>
      <c r="K665" s="83"/>
      <c r="L665" s="83"/>
      <c r="M665" s="83"/>
      <c r="N665" s="83"/>
      <c r="O665" s="83"/>
      <c r="P665" s="83"/>
      <c r="Q665" s="84"/>
    </row>
    <row r="666" spans="1:17" ht="26.25" customHeight="1">
      <c r="A666" s="175"/>
      <c r="B666" s="176"/>
      <c r="C666" s="176"/>
      <c r="D666" s="141" t="s">
        <v>30</v>
      </c>
      <c r="E666" s="89">
        <v>408</v>
      </c>
      <c r="F666" s="82" t="s">
        <v>75</v>
      </c>
      <c r="G666" s="82" t="s">
        <v>884</v>
      </c>
      <c r="H666" s="89">
        <v>244</v>
      </c>
      <c r="I666" s="68">
        <v>0</v>
      </c>
      <c r="J666" s="68">
        <v>0</v>
      </c>
      <c r="K666" s="68">
        <v>0</v>
      </c>
      <c r="L666" s="68">
        <v>0</v>
      </c>
      <c r="M666" s="68">
        <v>411201.01</v>
      </c>
      <c r="N666" s="68">
        <v>411201.01</v>
      </c>
      <c r="O666" s="68">
        <v>0</v>
      </c>
      <c r="P666" s="68">
        <v>0</v>
      </c>
      <c r="Q666" s="84"/>
    </row>
    <row r="667" spans="1:17" ht="26.25" customHeight="1">
      <c r="A667" s="175" t="s">
        <v>690</v>
      </c>
      <c r="B667" s="176" t="s">
        <v>823</v>
      </c>
      <c r="C667" s="176" t="s">
        <v>885</v>
      </c>
      <c r="D667" s="141" t="s">
        <v>22</v>
      </c>
      <c r="E667" s="82"/>
      <c r="F667" s="82"/>
      <c r="G667" s="82"/>
      <c r="H667" s="82"/>
      <c r="I667" s="83">
        <f t="shared" ref="I667:P667" si="256">I669</f>
        <v>0</v>
      </c>
      <c r="J667" s="83">
        <f t="shared" si="256"/>
        <v>0</v>
      </c>
      <c r="K667" s="83">
        <f t="shared" si="256"/>
        <v>0</v>
      </c>
      <c r="L667" s="83">
        <f t="shared" si="256"/>
        <v>0</v>
      </c>
      <c r="M667" s="83">
        <f t="shared" si="256"/>
        <v>598632.4</v>
      </c>
      <c r="N667" s="83">
        <f t="shared" si="256"/>
        <v>598632.4</v>
      </c>
      <c r="O667" s="83">
        <f t="shared" si="256"/>
        <v>0</v>
      </c>
      <c r="P667" s="83">
        <f t="shared" si="256"/>
        <v>0</v>
      </c>
      <c r="Q667" s="84"/>
    </row>
    <row r="668" spans="1:17" ht="26.25" customHeight="1">
      <c r="A668" s="175"/>
      <c r="B668" s="176"/>
      <c r="C668" s="176"/>
      <c r="D668" s="141" t="s">
        <v>23</v>
      </c>
      <c r="E668" s="82"/>
      <c r="F668" s="82"/>
      <c r="G668" s="82"/>
      <c r="H668" s="82"/>
      <c r="I668" s="83"/>
      <c r="J668" s="83"/>
      <c r="K668" s="83"/>
      <c r="L668" s="83"/>
      <c r="M668" s="83"/>
      <c r="N668" s="83"/>
      <c r="O668" s="83"/>
      <c r="P668" s="83"/>
      <c r="Q668" s="84"/>
    </row>
    <row r="669" spans="1:17" ht="26.25" customHeight="1">
      <c r="A669" s="175"/>
      <c r="B669" s="176"/>
      <c r="C669" s="176"/>
      <c r="D669" s="141" t="s">
        <v>30</v>
      </c>
      <c r="E669" s="89">
        <v>408</v>
      </c>
      <c r="F669" s="82" t="s">
        <v>75</v>
      </c>
      <c r="G669" s="82" t="s">
        <v>886</v>
      </c>
      <c r="H669" s="89">
        <v>244</v>
      </c>
      <c r="I669" s="68">
        <v>0</v>
      </c>
      <c r="J669" s="68">
        <v>0</v>
      </c>
      <c r="K669" s="68">
        <v>0</v>
      </c>
      <c r="L669" s="68">
        <v>0</v>
      </c>
      <c r="M669" s="68">
        <v>598632.4</v>
      </c>
      <c r="N669" s="68">
        <v>598632.4</v>
      </c>
      <c r="O669" s="68">
        <v>0</v>
      </c>
      <c r="P669" s="68">
        <v>0</v>
      </c>
      <c r="Q669" s="84"/>
    </row>
    <row r="670" spans="1:17" ht="26.25" customHeight="1">
      <c r="A670" s="175" t="s">
        <v>691</v>
      </c>
      <c r="B670" s="176" t="s">
        <v>824</v>
      </c>
      <c r="C670" s="176" t="s">
        <v>887</v>
      </c>
      <c r="D670" s="141" t="s">
        <v>22</v>
      </c>
      <c r="E670" s="82"/>
      <c r="F670" s="82"/>
      <c r="G670" s="82"/>
      <c r="H670" s="82"/>
      <c r="I670" s="83">
        <f t="shared" ref="I670:P670" si="257">I672</f>
        <v>0</v>
      </c>
      <c r="J670" s="83">
        <f t="shared" si="257"/>
        <v>0</v>
      </c>
      <c r="K670" s="83">
        <f t="shared" si="257"/>
        <v>0</v>
      </c>
      <c r="L670" s="83">
        <f t="shared" si="257"/>
        <v>0</v>
      </c>
      <c r="M670" s="83">
        <f t="shared" si="257"/>
        <v>25000</v>
      </c>
      <c r="N670" s="83">
        <f t="shared" si="257"/>
        <v>25000</v>
      </c>
      <c r="O670" s="83">
        <f t="shared" si="257"/>
        <v>0</v>
      </c>
      <c r="P670" s="83">
        <f t="shared" si="257"/>
        <v>0</v>
      </c>
      <c r="Q670" s="84"/>
    </row>
    <row r="671" spans="1:17" ht="26.25" customHeight="1">
      <c r="A671" s="175"/>
      <c r="B671" s="176"/>
      <c r="C671" s="176"/>
      <c r="D671" s="141" t="s">
        <v>23</v>
      </c>
      <c r="E671" s="82"/>
      <c r="F671" s="82"/>
      <c r="G671" s="82"/>
      <c r="H671" s="82"/>
      <c r="I671" s="83"/>
      <c r="J671" s="83"/>
      <c r="K671" s="83"/>
      <c r="L671" s="83"/>
      <c r="M671" s="83"/>
      <c r="N671" s="83"/>
      <c r="O671" s="83"/>
      <c r="P671" s="83"/>
      <c r="Q671" s="84"/>
    </row>
    <row r="672" spans="1:17" ht="26.25" customHeight="1">
      <c r="A672" s="175"/>
      <c r="B672" s="176"/>
      <c r="C672" s="176"/>
      <c r="D672" s="141" t="s">
        <v>30</v>
      </c>
      <c r="E672" s="89">
        <v>408</v>
      </c>
      <c r="F672" s="82" t="s">
        <v>75</v>
      </c>
      <c r="G672" s="82" t="s">
        <v>888</v>
      </c>
      <c r="H672" s="89">
        <v>244</v>
      </c>
      <c r="I672" s="68">
        <v>0</v>
      </c>
      <c r="J672" s="68">
        <v>0</v>
      </c>
      <c r="K672" s="68">
        <v>0</v>
      </c>
      <c r="L672" s="68">
        <v>0</v>
      </c>
      <c r="M672" s="68">
        <v>25000</v>
      </c>
      <c r="N672" s="68">
        <v>25000</v>
      </c>
      <c r="O672" s="68">
        <v>0</v>
      </c>
      <c r="P672" s="68">
        <v>0</v>
      </c>
      <c r="Q672" s="84"/>
    </row>
    <row r="673" spans="1:17" ht="26.25" customHeight="1">
      <c r="A673" s="175" t="s">
        <v>692</v>
      </c>
      <c r="B673" s="176" t="s">
        <v>825</v>
      </c>
      <c r="C673" s="176" t="s">
        <v>889</v>
      </c>
      <c r="D673" s="141" t="s">
        <v>22</v>
      </c>
      <c r="E673" s="82"/>
      <c r="F673" s="82"/>
      <c r="G673" s="82"/>
      <c r="H673" s="82"/>
      <c r="I673" s="83">
        <f t="shared" ref="I673:P673" si="258">I675</f>
        <v>0</v>
      </c>
      <c r="J673" s="83">
        <f t="shared" si="258"/>
        <v>0</v>
      </c>
      <c r="K673" s="83">
        <f t="shared" si="258"/>
        <v>0</v>
      </c>
      <c r="L673" s="83">
        <f t="shared" si="258"/>
        <v>0</v>
      </c>
      <c r="M673" s="83">
        <f t="shared" si="258"/>
        <v>130945.94</v>
      </c>
      <c r="N673" s="83">
        <f t="shared" si="258"/>
        <v>130945.94</v>
      </c>
      <c r="O673" s="83">
        <f t="shared" si="258"/>
        <v>0</v>
      </c>
      <c r="P673" s="83">
        <f t="shared" si="258"/>
        <v>0</v>
      </c>
      <c r="Q673" s="84"/>
    </row>
    <row r="674" spans="1:17" ht="26.25" customHeight="1">
      <c r="A674" s="175"/>
      <c r="B674" s="176"/>
      <c r="C674" s="176"/>
      <c r="D674" s="141" t="s">
        <v>23</v>
      </c>
      <c r="E674" s="82"/>
      <c r="F674" s="82"/>
      <c r="G674" s="82"/>
      <c r="H674" s="82"/>
      <c r="I674" s="83"/>
      <c r="J674" s="83"/>
      <c r="K674" s="83"/>
      <c r="L674" s="83"/>
      <c r="M674" s="83"/>
      <c r="N674" s="83"/>
      <c r="O674" s="83"/>
      <c r="P674" s="83"/>
      <c r="Q674" s="84"/>
    </row>
    <row r="675" spans="1:17" ht="26.25" customHeight="1">
      <c r="A675" s="175"/>
      <c r="B675" s="176"/>
      <c r="C675" s="176"/>
      <c r="D675" s="141" t="s">
        <v>30</v>
      </c>
      <c r="E675" s="89">
        <v>408</v>
      </c>
      <c r="F675" s="82" t="s">
        <v>75</v>
      </c>
      <c r="G675" s="82" t="s">
        <v>890</v>
      </c>
      <c r="H675" s="89">
        <v>244</v>
      </c>
      <c r="I675" s="68">
        <v>0</v>
      </c>
      <c r="J675" s="68">
        <v>0</v>
      </c>
      <c r="K675" s="68">
        <v>0</v>
      </c>
      <c r="L675" s="68">
        <v>0</v>
      </c>
      <c r="M675" s="68">
        <v>130945.94</v>
      </c>
      <c r="N675" s="68">
        <v>130945.94</v>
      </c>
      <c r="O675" s="68">
        <v>0</v>
      </c>
      <c r="P675" s="68">
        <v>0</v>
      </c>
      <c r="Q675" s="84"/>
    </row>
    <row r="676" spans="1:17" ht="26.25" customHeight="1">
      <c r="A676" s="175" t="s">
        <v>693</v>
      </c>
      <c r="B676" s="176" t="s">
        <v>826</v>
      </c>
      <c r="C676" s="176" t="s">
        <v>891</v>
      </c>
      <c r="D676" s="141" t="s">
        <v>22</v>
      </c>
      <c r="E676" s="82"/>
      <c r="F676" s="82"/>
      <c r="G676" s="82"/>
      <c r="H676" s="82"/>
      <c r="I676" s="83">
        <f t="shared" ref="I676:P676" si="259">I678</f>
        <v>0</v>
      </c>
      <c r="J676" s="83">
        <f t="shared" si="259"/>
        <v>0</v>
      </c>
      <c r="K676" s="83">
        <f t="shared" si="259"/>
        <v>0</v>
      </c>
      <c r="L676" s="83">
        <f t="shared" si="259"/>
        <v>0</v>
      </c>
      <c r="M676" s="83">
        <f t="shared" si="259"/>
        <v>166462.16</v>
      </c>
      <c r="N676" s="83">
        <f t="shared" si="259"/>
        <v>166462.16</v>
      </c>
      <c r="O676" s="83">
        <f t="shared" si="259"/>
        <v>0</v>
      </c>
      <c r="P676" s="83">
        <f t="shared" si="259"/>
        <v>0</v>
      </c>
      <c r="Q676" s="84"/>
    </row>
    <row r="677" spans="1:17" ht="26.25" customHeight="1">
      <c r="A677" s="175"/>
      <c r="B677" s="176"/>
      <c r="C677" s="176"/>
      <c r="D677" s="141" t="s">
        <v>23</v>
      </c>
      <c r="E677" s="82"/>
      <c r="F677" s="82"/>
      <c r="G677" s="82"/>
      <c r="H677" s="82"/>
      <c r="I677" s="83"/>
      <c r="J677" s="83"/>
      <c r="K677" s="83"/>
      <c r="L677" s="83"/>
      <c r="M677" s="83"/>
      <c r="N677" s="83"/>
      <c r="O677" s="83"/>
      <c r="P677" s="83"/>
      <c r="Q677" s="84"/>
    </row>
    <row r="678" spans="1:17" ht="26.25" customHeight="1">
      <c r="A678" s="175"/>
      <c r="B678" s="176"/>
      <c r="C678" s="176"/>
      <c r="D678" s="141" t="s">
        <v>30</v>
      </c>
      <c r="E678" s="89">
        <v>408</v>
      </c>
      <c r="F678" s="82" t="s">
        <v>75</v>
      </c>
      <c r="G678" s="82" t="s">
        <v>892</v>
      </c>
      <c r="H678" s="89">
        <v>244</v>
      </c>
      <c r="I678" s="68">
        <v>0</v>
      </c>
      <c r="J678" s="68">
        <v>0</v>
      </c>
      <c r="K678" s="68">
        <v>0</v>
      </c>
      <c r="L678" s="68">
        <v>0</v>
      </c>
      <c r="M678" s="68">
        <v>166462.16</v>
      </c>
      <c r="N678" s="68">
        <v>166462.16</v>
      </c>
      <c r="O678" s="68">
        <v>0</v>
      </c>
      <c r="P678" s="68">
        <v>0</v>
      </c>
      <c r="Q678" s="84"/>
    </row>
    <row r="679" spans="1:17" ht="26.25" customHeight="1">
      <c r="A679" s="175" t="s">
        <v>694</v>
      </c>
      <c r="B679" s="176" t="s">
        <v>827</v>
      </c>
      <c r="C679" s="176" t="s">
        <v>893</v>
      </c>
      <c r="D679" s="141" t="s">
        <v>22</v>
      </c>
      <c r="E679" s="82"/>
      <c r="F679" s="82"/>
      <c r="G679" s="82"/>
      <c r="H679" s="82"/>
      <c r="I679" s="83">
        <f t="shared" ref="I679:P679" si="260">I681</f>
        <v>0</v>
      </c>
      <c r="J679" s="83">
        <f t="shared" si="260"/>
        <v>0</v>
      </c>
      <c r="K679" s="83">
        <f t="shared" si="260"/>
        <v>0</v>
      </c>
      <c r="L679" s="83">
        <f t="shared" si="260"/>
        <v>0</v>
      </c>
      <c r="M679" s="83">
        <f t="shared" si="260"/>
        <v>76736.429999999993</v>
      </c>
      <c r="N679" s="83">
        <f t="shared" si="260"/>
        <v>76736.429999999993</v>
      </c>
      <c r="O679" s="83">
        <f t="shared" si="260"/>
        <v>0</v>
      </c>
      <c r="P679" s="83">
        <f t="shared" si="260"/>
        <v>0</v>
      </c>
      <c r="Q679" s="84"/>
    </row>
    <row r="680" spans="1:17" ht="26.25" customHeight="1">
      <c r="A680" s="175"/>
      <c r="B680" s="176"/>
      <c r="C680" s="176"/>
      <c r="D680" s="141" t="s">
        <v>23</v>
      </c>
      <c r="E680" s="82"/>
      <c r="F680" s="82"/>
      <c r="G680" s="82"/>
      <c r="H680" s="82"/>
      <c r="I680" s="83"/>
      <c r="J680" s="83"/>
      <c r="K680" s="83"/>
      <c r="L680" s="83"/>
      <c r="M680" s="83"/>
      <c r="N680" s="83"/>
      <c r="O680" s="83"/>
      <c r="P680" s="83"/>
      <c r="Q680" s="84"/>
    </row>
    <row r="681" spans="1:17" ht="26.25" customHeight="1">
      <c r="A681" s="175"/>
      <c r="B681" s="176"/>
      <c r="C681" s="176"/>
      <c r="D681" s="141" t="s">
        <v>30</v>
      </c>
      <c r="E681" s="89">
        <v>408</v>
      </c>
      <c r="F681" s="82" t="s">
        <v>75</v>
      </c>
      <c r="G681" s="82" t="s">
        <v>894</v>
      </c>
      <c r="H681" s="89">
        <v>244</v>
      </c>
      <c r="I681" s="68">
        <v>0</v>
      </c>
      <c r="J681" s="68">
        <v>0</v>
      </c>
      <c r="K681" s="68">
        <v>0</v>
      </c>
      <c r="L681" s="68">
        <v>0</v>
      </c>
      <c r="M681" s="68">
        <v>76736.429999999993</v>
      </c>
      <c r="N681" s="68">
        <v>76736.429999999993</v>
      </c>
      <c r="O681" s="68">
        <v>0</v>
      </c>
      <c r="P681" s="68">
        <v>0</v>
      </c>
      <c r="Q681" s="84"/>
    </row>
    <row r="682" spans="1:17" ht="26.25" customHeight="1">
      <c r="A682" s="175" t="s">
        <v>695</v>
      </c>
      <c r="B682" s="176" t="s">
        <v>828</v>
      </c>
      <c r="C682" s="176" t="s">
        <v>895</v>
      </c>
      <c r="D682" s="141" t="s">
        <v>22</v>
      </c>
      <c r="E682" s="82"/>
      <c r="F682" s="82"/>
      <c r="G682" s="82"/>
      <c r="H682" s="82"/>
      <c r="I682" s="83">
        <f t="shared" ref="I682:P682" si="261">I684</f>
        <v>0</v>
      </c>
      <c r="J682" s="83">
        <f t="shared" si="261"/>
        <v>0</v>
      </c>
      <c r="K682" s="83">
        <f t="shared" si="261"/>
        <v>0</v>
      </c>
      <c r="L682" s="83">
        <f t="shared" si="261"/>
        <v>0</v>
      </c>
      <c r="M682" s="83">
        <f t="shared" si="261"/>
        <v>32708.6</v>
      </c>
      <c r="N682" s="83">
        <f t="shared" si="261"/>
        <v>32708.6</v>
      </c>
      <c r="O682" s="83">
        <f t="shared" si="261"/>
        <v>0</v>
      </c>
      <c r="P682" s="83">
        <f t="shared" si="261"/>
        <v>0</v>
      </c>
      <c r="Q682" s="84"/>
    </row>
    <row r="683" spans="1:17" ht="26.25" customHeight="1">
      <c r="A683" s="175"/>
      <c r="B683" s="176"/>
      <c r="C683" s="176"/>
      <c r="D683" s="141" t="s">
        <v>23</v>
      </c>
      <c r="E683" s="82"/>
      <c r="F683" s="82"/>
      <c r="G683" s="82"/>
      <c r="H683" s="82"/>
      <c r="I683" s="83"/>
      <c r="J683" s="83"/>
      <c r="K683" s="83"/>
      <c r="L683" s="83"/>
      <c r="M683" s="83"/>
      <c r="N683" s="83"/>
      <c r="O683" s="83"/>
      <c r="P683" s="83"/>
      <c r="Q683" s="84"/>
    </row>
    <row r="684" spans="1:17" ht="26.25" customHeight="1">
      <c r="A684" s="175"/>
      <c r="B684" s="176"/>
      <c r="C684" s="176"/>
      <c r="D684" s="141" t="s">
        <v>30</v>
      </c>
      <c r="E684" s="89">
        <v>408</v>
      </c>
      <c r="F684" s="82" t="s">
        <v>75</v>
      </c>
      <c r="G684" s="82" t="s">
        <v>896</v>
      </c>
      <c r="H684" s="89">
        <v>244</v>
      </c>
      <c r="I684" s="68">
        <v>0</v>
      </c>
      <c r="J684" s="68">
        <v>0</v>
      </c>
      <c r="K684" s="68">
        <v>0</v>
      </c>
      <c r="L684" s="68">
        <v>0</v>
      </c>
      <c r="M684" s="68">
        <v>32708.6</v>
      </c>
      <c r="N684" s="68">
        <v>32708.6</v>
      </c>
      <c r="O684" s="68">
        <v>0</v>
      </c>
      <c r="P684" s="68">
        <v>0</v>
      </c>
      <c r="Q684" s="84"/>
    </row>
    <row r="685" spans="1:17" ht="26.25" customHeight="1">
      <c r="A685" s="175" t="s">
        <v>696</v>
      </c>
      <c r="B685" s="176" t="s">
        <v>643</v>
      </c>
      <c r="C685" s="176" t="s">
        <v>77</v>
      </c>
      <c r="D685" s="141" t="s">
        <v>22</v>
      </c>
      <c r="E685" s="82"/>
      <c r="F685" s="82"/>
      <c r="G685" s="82"/>
      <c r="H685" s="82"/>
      <c r="I685" s="83">
        <f t="shared" ref="I685:P685" si="262">I687</f>
        <v>6700822</v>
      </c>
      <c r="J685" s="83">
        <f t="shared" si="262"/>
        <v>6700822</v>
      </c>
      <c r="K685" s="83">
        <f t="shared" si="262"/>
        <v>0</v>
      </c>
      <c r="L685" s="83">
        <f t="shared" si="262"/>
        <v>0</v>
      </c>
      <c r="M685" s="83">
        <f t="shared" si="262"/>
        <v>0</v>
      </c>
      <c r="N685" s="83">
        <f t="shared" si="262"/>
        <v>0</v>
      </c>
      <c r="O685" s="83">
        <f t="shared" si="262"/>
        <v>0</v>
      </c>
      <c r="P685" s="83">
        <f t="shared" si="262"/>
        <v>0</v>
      </c>
      <c r="Q685" s="84"/>
    </row>
    <row r="686" spans="1:17" ht="26.25" customHeight="1">
      <c r="A686" s="175"/>
      <c r="B686" s="176"/>
      <c r="C686" s="176"/>
      <c r="D686" s="141" t="s">
        <v>23</v>
      </c>
      <c r="E686" s="82"/>
      <c r="F686" s="82"/>
      <c r="G686" s="82"/>
      <c r="H686" s="82"/>
      <c r="I686" s="83"/>
      <c r="J686" s="83"/>
      <c r="K686" s="83"/>
      <c r="L686" s="83"/>
      <c r="M686" s="83"/>
      <c r="N686" s="83"/>
      <c r="O686" s="83"/>
      <c r="P686" s="83"/>
      <c r="Q686" s="84"/>
    </row>
    <row r="687" spans="1:17" ht="26.25" customHeight="1">
      <c r="A687" s="175"/>
      <c r="B687" s="176"/>
      <c r="C687" s="176"/>
      <c r="D687" s="141" t="s">
        <v>30</v>
      </c>
      <c r="E687" s="89">
        <v>408</v>
      </c>
      <c r="F687" s="82" t="s">
        <v>75</v>
      </c>
      <c r="G687" s="82" t="s">
        <v>897</v>
      </c>
      <c r="H687" s="89">
        <v>244</v>
      </c>
      <c r="I687" s="68">
        <v>6700822</v>
      </c>
      <c r="J687" s="68">
        <v>6700822</v>
      </c>
      <c r="K687" s="68">
        <v>0</v>
      </c>
      <c r="L687" s="68">
        <v>0</v>
      </c>
      <c r="M687" s="68">
        <v>0</v>
      </c>
      <c r="N687" s="68">
        <v>0</v>
      </c>
      <c r="O687" s="68">
        <v>0</v>
      </c>
      <c r="P687" s="68">
        <v>0</v>
      </c>
      <c r="Q687" s="84"/>
    </row>
    <row r="688" spans="1:17" ht="26.25" customHeight="1">
      <c r="A688" s="175" t="s">
        <v>697</v>
      </c>
      <c r="B688" s="176" t="s">
        <v>643</v>
      </c>
      <c r="C688" s="232" t="s">
        <v>898</v>
      </c>
      <c r="D688" s="141" t="s">
        <v>22</v>
      </c>
      <c r="E688" s="82"/>
      <c r="F688" s="82"/>
      <c r="G688" s="82"/>
      <c r="H688" s="82"/>
      <c r="I688" s="83">
        <f t="shared" ref="I688:P688" si="263">I690</f>
        <v>6386776.7300000004</v>
      </c>
      <c r="J688" s="83">
        <f t="shared" si="263"/>
        <v>6386776.7300000004</v>
      </c>
      <c r="K688" s="83">
        <f t="shared" si="263"/>
        <v>0</v>
      </c>
      <c r="L688" s="83">
        <f t="shared" si="263"/>
        <v>0</v>
      </c>
      <c r="M688" s="83">
        <f t="shared" si="263"/>
        <v>0</v>
      </c>
      <c r="N688" s="83">
        <f t="shared" si="263"/>
        <v>0</v>
      </c>
      <c r="O688" s="83">
        <f t="shared" si="263"/>
        <v>0</v>
      </c>
      <c r="P688" s="83">
        <f t="shared" si="263"/>
        <v>0</v>
      </c>
      <c r="Q688" s="84"/>
    </row>
    <row r="689" spans="1:17" ht="26.25" customHeight="1">
      <c r="A689" s="175"/>
      <c r="B689" s="176"/>
      <c r="C689" s="232"/>
      <c r="D689" s="141" t="s">
        <v>23</v>
      </c>
      <c r="E689" s="82"/>
      <c r="F689" s="82"/>
      <c r="G689" s="82"/>
      <c r="H689" s="82"/>
      <c r="I689" s="83"/>
      <c r="J689" s="83"/>
      <c r="K689" s="83"/>
      <c r="L689" s="83"/>
      <c r="M689" s="83"/>
      <c r="N689" s="83"/>
      <c r="O689" s="83"/>
      <c r="P689" s="83"/>
      <c r="Q689" s="84"/>
    </row>
    <row r="690" spans="1:17" ht="126.75" customHeight="1">
      <c r="A690" s="175"/>
      <c r="B690" s="176"/>
      <c r="C690" s="232"/>
      <c r="D690" s="141" t="s">
        <v>30</v>
      </c>
      <c r="E690" s="89">
        <v>408</v>
      </c>
      <c r="F690" s="82" t="s">
        <v>75</v>
      </c>
      <c r="G690" s="82" t="s">
        <v>899</v>
      </c>
      <c r="H690" s="89" t="s">
        <v>900</v>
      </c>
      <c r="I690" s="68">
        <v>6386776.7300000004</v>
      </c>
      <c r="J690" s="68">
        <v>6386776.7300000004</v>
      </c>
      <c r="K690" s="68">
        <v>0</v>
      </c>
      <c r="L690" s="68">
        <v>0</v>
      </c>
      <c r="M690" s="68">
        <v>0</v>
      </c>
      <c r="N690" s="68">
        <v>0</v>
      </c>
      <c r="O690" s="68">
        <v>0</v>
      </c>
      <c r="P690" s="68">
        <v>0</v>
      </c>
      <c r="Q690" s="89"/>
    </row>
    <row r="691" spans="1:17" ht="26.25" customHeight="1">
      <c r="A691" s="175" t="s">
        <v>188</v>
      </c>
      <c r="B691" s="176" t="s">
        <v>33</v>
      </c>
      <c r="C691" s="176" t="s">
        <v>624</v>
      </c>
      <c r="D691" s="141" t="s">
        <v>22</v>
      </c>
      <c r="E691" s="82"/>
      <c r="F691" s="82"/>
      <c r="G691" s="82"/>
      <c r="H691" s="82"/>
      <c r="I691" s="83">
        <f>I693</f>
        <v>7358875.3900000006</v>
      </c>
      <c r="J691" s="83">
        <f t="shared" ref="J691:P691" si="264">J693</f>
        <v>7004006.2300000004</v>
      </c>
      <c r="K691" s="83">
        <f t="shared" si="264"/>
        <v>3389177.2700000005</v>
      </c>
      <c r="L691" s="83">
        <f t="shared" si="264"/>
        <v>2908963.4699999997</v>
      </c>
      <c r="M691" s="83">
        <f t="shared" si="264"/>
        <v>7708564.7800000003</v>
      </c>
      <c r="N691" s="83">
        <f t="shared" si="264"/>
        <v>7309788.4900000002</v>
      </c>
      <c r="O691" s="83">
        <f t="shared" si="264"/>
        <v>6640000</v>
      </c>
      <c r="P691" s="83">
        <f t="shared" si="264"/>
        <v>6640000</v>
      </c>
      <c r="Q691" s="84"/>
    </row>
    <row r="692" spans="1:17" ht="26.25" customHeight="1">
      <c r="A692" s="175"/>
      <c r="B692" s="176"/>
      <c r="C692" s="176"/>
      <c r="D692" s="141" t="s">
        <v>23</v>
      </c>
      <c r="E692" s="82"/>
      <c r="F692" s="82"/>
      <c r="G692" s="82"/>
      <c r="H692" s="82"/>
      <c r="I692" s="83"/>
      <c r="J692" s="83"/>
      <c r="K692" s="83"/>
      <c r="L692" s="83"/>
      <c r="M692" s="83"/>
      <c r="N692" s="83"/>
      <c r="O692" s="83"/>
      <c r="P692" s="83"/>
      <c r="Q692" s="84"/>
    </row>
    <row r="693" spans="1:17" ht="26.25" customHeight="1">
      <c r="A693" s="175"/>
      <c r="B693" s="176"/>
      <c r="C693" s="176"/>
      <c r="D693" s="141" t="s">
        <v>30</v>
      </c>
      <c r="E693" s="82" t="s">
        <v>34</v>
      </c>
      <c r="F693" s="82"/>
      <c r="G693" s="82"/>
      <c r="H693" s="82"/>
      <c r="I693" s="83">
        <f>I696+I697+I700+I703+I706+I709+I712+I715+I718+I721</f>
        <v>7358875.3900000006</v>
      </c>
      <c r="J693" s="83">
        <f t="shared" ref="J693:P693" si="265">J696+J697+J700+J703+J706+J709+J712+J715+J718+J721</f>
        <v>7004006.2300000004</v>
      </c>
      <c r="K693" s="83">
        <f t="shared" si="265"/>
        <v>3389177.2700000005</v>
      </c>
      <c r="L693" s="83">
        <f t="shared" si="265"/>
        <v>2908963.4699999997</v>
      </c>
      <c r="M693" s="83">
        <f t="shared" si="265"/>
        <v>7708564.7800000003</v>
      </c>
      <c r="N693" s="83">
        <f t="shared" si="265"/>
        <v>7309788.4900000002</v>
      </c>
      <c r="O693" s="83">
        <f t="shared" si="265"/>
        <v>6640000</v>
      </c>
      <c r="P693" s="83">
        <f t="shared" si="265"/>
        <v>6640000</v>
      </c>
      <c r="Q693" s="84"/>
    </row>
    <row r="694" spans="1:17" ht="26.25" customHeight="1">
      <c r="A694" s="175" t="s">
        <v>251</v>
      </c>
      <c r="B694" s="176" t="s">
        <v>42</v>
      </c>
      <c r="C694" s="176" t="s">
        <v>189</v>
      </c>
      <c r="D694" s="141" t="s">
        <v>22</v>
      </c>
      <c r="E694" s="82"/>
      <c r="F694" s="82"/>
      <c r="G694" s="82"/>
      <c r="H694" s="82"/>
      <c r="I694" s="83">
        <f>I696+I697</f>
        <v>6167000</v>
      </c>
      <c r="J694" s="83">
        <f t="shared" ref="J694:P694" si="266">J696+J697</f>
        <v>5813380.8399999999</v>
      </c>
      <c r="K694" s="83">
        <f t="shared" si="266"/>
        <v>3389177.2700000005</v>
      </c>
      <c r="L694" s="83">
        <f t="shared" si="266"/>
        <v>2908963.4699999997</v>
      </c>
      <c r="M694" s="83">
        <f t="shared" si="266"/>
        <v>6640000</v>
      </c>
      <c r="N694" s="83">
        <f t="shared" si="266"/>
        <v>6241223.71</v>
      </c>
      <c r="O694" s="83">
        <f t="shared" si="266"/>
        <v>6640000</v>
      </c>
      <c r="P694" s="83">
        <f t="shared" si="266"/>
        <v>6640000</v>
      </c>
      <c r="Q694" s="84"/>
    </row>
    <row r="695" spans="1:17" ht="26.25" customHeight="1">
      <c r="A695" s="175"/>
      <c r="B695" s="176"/>
      <c r="C695" s="176"/>
      <c r="D695" s="141" t="s">
        <v>23</v>
      </c>
      <c r="E695" s="82"/>
      <c r="F695" s="82"/>
      <c r="G695" s="82"/>
      <c r="H695" s="82"/>
      <c r="I695" s="83"/>
      <c r="J695" s="83"/>
      <c r="K695" s="83"/>
      <c r="L695" s="83"/>
      <c r="M695" s="83"/>
      <c r="N695" s="83"/>
      <c r="O695" s="83"/>
      <c r="P695" s="83"/>
      <c r="Q695" s="84"/>
    </row>
    <row r="696" spans="1:17" ht="26.25" customHeight="1">
      <c r="A696" s="175"/>
      <c r="B696" s="176"/>
      <c r="C696" s="176"/>
      <c r="D696" s="176" t="s">
        <v>30</v>
      </c>
      <c r="E696" s="82" t="s">
        <v>34</v>
      </c>
      <c r="F696" s="82" t="s">
        <v>244</v>
      </c>
      <c r="G696" s="82" t="s">
        <v>245</v>
      </c>
      <c r="H696" s="89">
        <v>244</v>
      </c>
      <c r="I696" s="68">
        <v>1502900</v>
      </c>
      <c r="J696" s="68">
        <v>1502899.99</v>
      </c>
      <c r="K696" s="68">
        <v>1041921.28</v>
      </c>
      <c r="L696" s="68">
        <v>631650.38</v>
      </c>
      <c r="M696" s="68">
        <v>1750000</v>
      </c>
      <c r="N696" s="68">
        <v>1600000</v>
      </c>
      <c r="O696" s="68">
        <v>1750000</v>
      </c>
      <c r="P696" s="68">
        <v>1750000</v>
      </c>
      <c r="Q696" s="84"/>
    </row>
    <row r="697" spans="1:17" ht="26.25" customHeight="1">
      <c r="A697" s="175"/>
      <c r="B697" s="176"/>
      <c r="C697" s="176"/>
      <c r="D697" s="176"/>
      <c r="E697" s="82" t="s">
        <v>34</v>
      </c>
      <c r="F697" s="82" t="s">
        <v>244</v>
      </c>
      <c r="G697" s="82" t="s">
        <v>245</v>
      </c>
      <c r="H697" s="89">
        <v>247</v>
      </c>
      <c r="I697" s="68">
        <v>4664100</v>
      </c>
      <c r="J697" s="68">
        <v>4310480.8499999996</v>
      </c>
      <c r="K697" s="68">
        <v>2347255.9900000002</v>
      </c>
      <c r="L697" s="68">
        <v>2277313.09</v>
      </c>
      <c r="M697" s="68">
        <v>4890000</v>
      </c>
      <c r="N697" s="68">
        <v>4641223.71</v>
      </c>
      <c r="O697" s="68">
        <v>4890000</v>
      </c>
      <c r="P697" s="68">
        <v>4890000</v>
      </c>
      <c r="Q697" s="84"/>
    </row>
    <row r="698" spans="1:17" ht="26.25" customHeight="1">
      <c r="A698" s="175" t="s">
        <v>252</v>
      </c>
      <c r="B698" s="176" t="s">
        <v>43</v>
      </c>
      <c r="C698" s="176" t="s">
        <v>906</v>
      </c>
      <c r="D698" s="141" t="s">
        <v>22</v>
      </c>
      <c r="E698" s="82"/>
      <c r="F698" s="82"/>
      <c r="G698" s="82"/>
      <c r="H698" s="82"/>
      <c r="I698" s="83">
        <f>I700</f>
        <v>0</v>
      </c>
      <c r="J698" s="83">
        <f t="shared" ref="J698:P698" si="267">J700</f>
        <v>0</v>
      </c>
      <c r="K698" s="83">
        <f t="shared" si="267"/>
        <v>0</v>
      </c>
      <c r="L698" s="83">
        <f t="shared" si="267"/>
        <v>0</v>
      </c>
      <c r="M698" s="83">
        <f t="shared" si="267"/>
        <v>199544.78</v>
      </c>
      <c r="N698" s="83">
        <f t="shared" si="267"/>
        <v>199544.78</v>
      </c>
      <c r="O698" s="83">
        <f t="shared" si="267"/>
        <v>0</v>
      </c>
      <c r="P698" s="83">
        <f t="shared" si="267"/>
        <v>0</v>
      </c>
      <c r="Q698" s="84"/>
    </row>
    <row r="699" spans="1:17" ht="26.25" customHeight="1">
      <c r="A699" s="175"/>
      <c r="B699" s="176"/>
      <c r="C699" s="176"/>
      <c r="D699" s="141" t="s">
        <v>23</v>
      </c>
      <c r="E699" s="82"/>
      <c r="F699" s="82"/>
      <c r="G699" s="82"/>
      <c r="H699" s="82"/>
      <c r="I699" s="83"/>
      <c r="J699" s="83"/>
      <c r="K699" s="83"/>
      <c r="L699" s="83"/>
      <c r="M699" s="83"/>
      <c r="N699" s="83"/>
      <c r="O699" s="83"/>
      <c r="P699" s="83"/>
      <c r="Q699" s="84"/>
    </row>
    <row r="700" spans="1:17" ht="26.25" customHeight="1">
      <c r="A700" s="175"/>
      <c r="B700" s="176"/>
      <c r="C700" s="176"/>
      <c r="D700" s="141" t="s">
        <v>30</v>
      </c>
      <c r="E700" s="82" t="s">
        <v>34</v>
      </c>
      <c r="F700" s="82" t="s">
        <v>244</v>
      </c>
      <c r="G700" s="82" t="s">
        <v>907</v>
      </c>
      <c r="H700" s="89">
        <v>244</v>
      </c>
      <c r="I700" s="68">
        <v>0</v>
      </c>
      <c r="J700" s="68">
        <v>0</v>
      </c>
      <c r="K700" s="68">
        <v>0</v>
      </c>
      <c r="L700" s="68">
        <v>0</v>
      </c>
      <c r="M700" s="68">
        <v>199544.78</v>
      </c>
      <c r="N700" s="68">
        <v>199544.78</v>
      </c>
      <c r="O700" s="68">
        <v>0</v>
      </c>
      <c r="P700" s="68">
        <v>0</v>
      </c>
      <c r="Q700" s="84"/>
    </row>
    <row r="701" spans="1:17" ht="26.25" customHeight="1">
      <c r="A701" s="175" t="s">
        <v>253</v>
      </c>
      <c r="B701" s="176" t="s">
        <v>55</v>
      </c>
      <c r="C701" s="176" t="s">
        <v>908</v>
      </c>
      <c r="D701" s="141" t="s">
        <v>22</v>
      </c>
      <c r="E701" s="82"/>
      <c r="F701" s="82"/>
      <c r="G701" s="82"/>
      <c r="H701" s="82"/>
      <c r="I701" s="83">
        <f>I703</f>
        <v>0</v>
      </c>
      <c r="J701" s="83">
        <f t="shared" ref="J701:P701" si="268">J703</f>
        <v>0</v>
      </c>
      <c r="K701" s="83">
        <f t="shared" si="268"/>
        <v>0</v>
      </c>
      <c r="L701" s="83">
        <f t="shared" si="268"/>
        <v>0</v>
      </c>
      <c r="M701" s="83">
        <f t="shared" si="268"/>
        <v>146407.01999999999</v>
      </c>
      <c r="N701" s="83">
        <f t="shared" si="268"/>
        <v>146407.01999999999</v>
      </c>
      <c r="O701" s="83">
        <f t="shared" si="268"/>
        <v>0</v>
      </c>
      <c r="P701" s="83">
        <f t="shared" si="268"/>
        <v>0</v>
      </c>
      <c r="Q701" s="84"/>
    </row>
    <row r="702" spans="1:17" ht="26.25" customHeight="1">
      <c r="A702" s="175"/>
      <c r="B702" s="176"/>
      <c r="C702" s="176"/>
      <c r="D702" s="141" t="s">
        <v>23</v>
      </c>
      <c r="E702" s="82"/>
      <c r="F702" s="82"/>
      <c r="G702" s="82"/>
      <c r="H702" s="82"/>
      <c r="I702" s="83"/>
      <c r="J702" s="83"/>
      <c r="K702" s="83"/>
      <c r="L702" s="83"/>
      <c r="M702" s="83"/>
      <c r="N702" s="83"/>
      <c r="O702" s="83"/>
      <c r="P702" s="83"/>
      <c r="Q702" s="84"/>
    </row>
    <row r="703" spans="1:17" ht="26.25" customHeight="1">
      <c r="A703" s="175"/>
      <c r="B703" s="176"/>
      <c r="C703" s="176"/>
      <c r="D703" s="141" t="s">
        <v>30</v>
      </c>
      <c r="E703" s="82" t="s">
        <v>34</v>
      </c>
      <c r="F703" s="82" t="s">
        <v>244</v>
      </c>
      <c r="G703" s="82" t="s">
        <v>909</v>
      </c>
      <c r="H703" s="89">
        <v>244</v>
      </c>
      <c r="I703" s="68">
        <v>0</v>
      </c>
      <c r="J703" s="68">
        <v>0</v>
      </c>
      <c r="K703" s="68">
        <v>0</v>
      </c>
      <c r="L703" s="68">
        <v>0</v>
      </c>
      <c r="M703" s="68">
        <v>146407.01999999999</v>
      </c>
      <c r="N703" s="68">
        <v>146407.01999999999</v>
      </c>
      <c r="O703" s="68">
        <v>0</v>
      </c>
      <c r="P703" s="68">
        <v>0</v>
      </c>
      <c r="Q703" s="84"/>
    </row>
    <row r="704" spans="1:17" ht="26.25" customHeight="1">
      <c r="A704" s="175" t="s">
        <v>254</v>
      </c>
      <c r="B704" s="176" t="s">
        <v>56</v>
      </c>
      <c r="C704" s="176" t="s">
        <v>910</v>
      </c>
      <c r="D704" s="141" t="s">
        <v>22</v>
      </c>
      <c r="E704" s="82"/>
      <c r="F704" s="82"/>
      <c r="G704" s="82"/>
      <c r="H704" s="82"/>
      <c r="I704" s="83">
        <f>I706</f>
        <v>0</v>
      </c>
      <c r="J704" s="83">
        <f t="shared" ref="J704:P704" si="269">J706</f>
        <v>0</v>
      </c>
      <c r="K704" s="83">
        <f t="shared" si="269"/>
        <v>0</v>
      </c>
      <c r="L704" s="83">
        <f t="shared" si="269"/>
        <v>0</v>
      </c>
      <c r="M704" s="83">
        <f t="shared" si="269"/>
        <v>163884.65</v>
      </c>
      <c r="N704" s="83">
        <f t="shared" si="269"/>
        <v>163884.65</v>
      </c>
      <c r="O704" s="83">
        <f t="shared" si="269"/>
        <v>0</v>
      </c>
      <c r="P704" s="83">
        <f t="shared" si="269"/>
        <v>0</v>
      </c>
      <c r="Q704" s="84"/>
    </row>
    <row r="705" spans="1:17" ht="26.25" customHeight="1">
      <c r="A705" s="175"/>
      <c r="B705" s="176"/>
      <c r="C705" s="176"/>
      <c r="D705" s="141" t="s">
        <v>23</v>
      </c>
      <c r="E705" s="82"/>
      <c r="F705" s="82"/>
      <c r="G705" s="82"/>
      <c r="H705" s="82"/>
      <c r="I705" s="83"/>
      <c r="J705" s="83"/>
      <c r="K705" s="83"/>
      <c r="L705" s="83"/>
      <c r="M705" s="83"/>
      <c r="N705" s="83"/>
      <c r="O705" s="83"/>
      <c r="P705" s="83"/>
      <c r="Q705" s="84"/>
    </row>
    <row r="706" spans="1:17" ht="26.25" customHeight="1">
      <c r="A706" s="175"/>
      <c r="B706" s="176"/>
      <c r="C706" s="176"/>
      <c r="D706" s="141" t="s">
        <v>30</v>
      </c>
      <c r="E706" s="82" t="s">
        <v>34</v>
      </c>
      <c r="F706" s="82" t="s">
        <v>244</v>
      </c>
      <c r="G706" s="82" t="s">
        <v>911</v>
      </c>
      <c r="H706" s="89">
        <v>244</v>
      </c>
      <c r="I706" s="68">
        <v>0</v>
      </c>
      <c r="J706" s="68">
        <v>0</v>
      </c>
      <c r="K706" s="68">
        <v>0</v>
      </c>
      <c r="L706" s="68">
        <v>0</v>
      </c>
      <c r="M706" s="68">
        <v>163884.65</v>
      </c>
      <c r="N706" s="68">
        <v>163884.65</v>
      </c>
      <c r="O706" s="68">
        <v>0</v>
      </c>
      <c r="P706" s="68">
        <v>0</v>
      </c>
      <c r="Q706" s="89"/>
    </row>
    <row r="707" spans="1:17" ht="26.25" customHeight="1">
      <c r="A707" s="175" t="s">
        <v>901</v>
      </c>
      <c r="B707" s="176" t="s">
        <v>58</v>
      </c>
      <c r="C707" s="176" t="s">
        <v>912</v>
      </c>
      <c r="D707" s="141" t="s">
        <v>22</v>
      </c>
      <c r="E707" s="82"/>
      <c r="F707" s="82"/>
      <c r="G707" s="82"/>
      <c r="H707" s="82"/>
      <c r="I707" s="83">
        <f t="shared" ref="I707:P707" si="270">I709</f>
        <v>0</v>
      </c>
      <c r="J707" s="83">
        <f t="shared" si="270"/>
        <v>0</v>
      </c>
      <c r="K707" s="83">
        <f t="shared" si="270"/>
        <v>0</v>
      </c>
      <c r="L707" s="83">
        <f t="shared" si="270"/>
        <v>0</v>
      </c>
      <c r="M707" s="83">
        <f t="shared" si="270"/>
        <v>308828.33</v>
      </c>
      <c r="N707" s="83">
        <f t="shared" si="270"/>
        <v>308828.33</v>
      </c>
      <c r="O707" s="83">
        <f t="shared" si="270"/>
        <v>0</v>
      </c>
      <c r="P707" s="83">
        <f t="shared" si="270"/>
        <v>0</v>
      </c>
      <c r="Q707" s="84"/>
    </row>
    <row r="708" spans="1:17" ht="26.25" customHeight="1">
      <c r="A708" s="175"/>
      <c r="B708" s="176"/>
      <c r="C708" s="176"/>
      <c r="D708" s="141" t="s">
        <v>23</v>
      </c>
      <c r="E708" s="82"/>
      <c r="F708" s="82"/>
      <c r="G708" s="82"/>
      <c r="H708" s="82"/>
      <c r="I708" s="83"/>
      <c r="J708" s="83"/>
      <c r="K708" s="83"/>
      <c r="L708" s="83"/>
      <c r="M708" s="83"/>
      <c r="N708" s="83"/>
      <c r="O708" s="83"/>
      <c r="P708" s="83"/>
      <c r="Q708" s="84"/>
    </row>
    <row r="709" spans="1:17" ht="26.25" customHeight="1">
      <c r="A709" s="175"/>
      <c r="B709" s="176"/>
      <c r="C709" s="176"/>
      <c r="D709" s="141" t="s">
        <v>30</v>
      </c>
      <c r="E709" s="82" t="s">
        <v>34</v>
      </c>
      <c r="F709" s="82" t="s">
        <v>244</v>
      </c>
      <c r="G709" s="82" t="s">
        <v>913</v>
      </c>
      <c r="H709" s="89">
        <v>244</v>
      </c>
      <c r="I709" s="68">
        <v>0</v>
      </c>
      <c r="J709" s="68">
        <v>0</v>
      </c>
      <c r="K709" s="68">
        <v>0</v>
      </c>
      <c r="L709" s="68">
        <v>0</v>
      </c>
      <c r="M709" s="68">
        <v>308828.33</v>
      </c>
      <c r="N709" s="68">
        <v>308828.33</v>
      </c>
      <c r="O709" s="68">
        <v>0</v>
      </c>
      <c r="P709" s="68">
        <v>0</v>
      </c>
      <c r="Q709" s="84"/>
    </row>
    <row r="710" spans="1:17" ht="26.25" customHeight="1">
      <c r="A710" s="175" t="s">
        <v>902</v>
      </c>
      <c r="B710" s="176" t="s">
        <v>190</v>
      </c>
      <c r="C710" s="176" t="s">
        <v>247</v>
      </c>
      <c r="D710" s="141" t="s">
        <v>22</v>
      </c>
      <c r="E710" s="82"/>
      <c r="F710" s="82"/>
      <c r="G710" s="82"/>
      <c r="H710" s="82"/>
      <c r="I710" s="83">
        <f t="shared" ref="I710:P710" si="271">I712</f>
        <v>0</v>
      </c>
      <c r="J710" s="83">
        <f t="shared" si="271"/>
        <v>0</v>
      </c>
      <c r="K710" s="83">
        <f t="shared" si="271"/>
        <v>0</v>
      </c>
      <c r="L710" s="83">
        <f t="shared" si="271"/>
        <v>0</v>
      </c>
      <c r="M710" s="83">
        <f t="shared" si="271"/>
        <v>249900</v>
      </c>
      <c r="N710" s="83">
        <f t="shared" si="271"/>
        <v>249900</v>
      </c>
      <c r="O710" s="83">
        <f t="shared" si="271"/>
        <v>0</v>
      </c>
      <c r="P710" s="83">
        <f t="shared" si="271"/>
        <v>0</v>
      </c>
      <c r="Q710" s="84"/>
    </row>
    <row r="711" spans="1:17" ht="26.25" customHeight="1">
      <c r="A711" s="175"/>
      <c r="B711" s="176"/>
      <c r="C711" s="176"/>
      <c r="D711" s="141" t="s">
        <v>23</v>
      </c>
      <c r="E711" s="82"/>
      <c r="F711" s="82"/>
      <c r="G711" s="82"/>
      <c r="H711" s="82"/>
      <c r="I711" s="83"/>
      <c r="J711" s="83"/>
      <c r="K711" s="83"/>
      <c r="L711" s="83"/>
      <c r="M711" s="83"/>
      <c r="N711" s="83"/>
      <c r="O711" s="83"/>
      <c r="P711" s="83"/>
      <c r="Q711" s="84"/>
    </row>
    <row r="712" spans="1:17" ht="26.25" customHeight="1">
      <c r="A712" s="175"/>
      <c r="B712" s="176"/>
      <c r="C712" s="176"/>
      <c r="D712" s="141" t="s">
        <v>30</v>
      </c>
      <c r="E712" s="82" t="s">
        <v>34</v>
      </c>
      <c r="F712" s="82" t="s">
        <v>244</v>
      </c>
      <c r="G712" s="82" t="s">
        <v>248</v>
      </c>
      <c r="H712" s="89">
        <v>244</v>
      </c>
      <c r="I712" s="68">
        <v>0</v>
      </c>
      <c r="J712" s="68">
        <v>0</v>
      </c>
      <c r="K712" s="68">
        <v>0</v>
      </c>
      <c r="L712" s="68">
        <v>0</v>
      </c>
      <c r="M712" s="68">
        <v>249900</v>
      </c>
      <c r="N712" s="68">
        <v>249900</v>
      </c>
      <c r="O712" s="68">
        <v>0</v>
      </c>
      <c r="P712" s="68">
        <v>0</v>
      </c>
      <c r="Q712" s="84"/>
    </row>
    <row r="713" spans="1:17" ht="26.25" customHeight="1">
      <c r="A713" s="175" t="s">
        <v>903</v>
      </c>
      <c r="B713" s="176" t="s">
        <v>643</v>
      </c>
      <c r="C713" s="176" t="s">
        <v>77</v>
      </c>
      <c r="D713" s="141" t="s">
        <v>22</v>
      </c>
      <c r="E713" s="82"/>
      <c r="F713" s="82"/>
      <c r="G713" s="82"/>
      <c r="H713" s="82"/>
      <c r="I713" s="83">
        <f t="shared" ref="I713:P713" si="272">I715</f>
        <v>736645.2</v>
      </c>
      <c r="J713" s="83">
        <f t="shared" si="272"/>
        <v>736645.2</v>
      </c>
      <c r="K713" s="83">
        <f t="shared" si="272"/>
        <v>0</v>
      </c>
      <c r="L713" s="83">
        <f t="shared" si="272"/>
        <v>0</v>
      </c>
      <c r="M713" s="83">
        <f t="shared" si="272"/>
        <v>0</v>
      </c>
      <c r="N713" s="83">
        <f t="shared" si="272"/>
        <v>0</v>
      </c>
      <c r="O713" s="83">
        <f t="shared" si="272"/>
        <v>0</v>
      </c>
      <c r="P713" s="83">
        <f t="shared" si="272"/>
        <v>0</v>
      </c>
      <c r="Q713" s="84"/>
    </row>
    <row r="714" spans="1:17" ht="26.25" customHeight="1">
      <c r="A714" s="175"/>
      <c r="B714" s="176"/>
      <c r="C714" s="176"/>
      <c r="D714" s="141" t="s">
        <v>23</v>
      </c>
      <c r="E714" s="82"/>
      <c r="F714" s="82"/>
      <c r="G714" s="82"/>
      <c r="H714" s="82"/>
      <c r="I714" s="83"/>
      <c r="J714" s="83"/>
      <c r="K714" s="83"/>
      <c r="L714" s="83"/>
      <c r="M714" s="83"/>
      <c r="N714" s="83"/>
      <c r="O714" s="83"/>
      <c r="P714" s="83"/>
      <c r="Q714" s="84"/>
    </row>
    <row r="715" spans="1:17" ht="26.25" customHeight="1">
      <c r="A715" s="175"/>
      <c r="B715" s="176"/>
      <c r="C715" s="176"/>
      <c r="D715" s="141" t="s">
        <v>30</v>
      </c>
      <c r="E715" s="82" t="s">
        <v>34</v>
      </c>
      <c r="F715" s="82" t="s">
        <v>244</v>
      </c>
      <c r="G715" s="82" t="s">
        <v>246</v>
      </c>
      <c r="H715" s="89">
        <v>244</v>
      </c>
      <c r="I715" s="68">
        <v>736645.2</v>
      </c>
      <c r="J715" s="68">
        <v>736645.2</v>
      </c>
      <c r="K715" s="68">
        <v>0</v>
      </c>
      <c r="L715" s="68">
        <v>0</v>
      </c>
      <c r="M715" s="68">
        <v>0</v>
      </c>
      <c r="N715" s="68">
        <v>0</v>
      </c>
      <c r="O715" s="68">
        <v>0</v>
      </c>
      <c r="P715" s="68">
        <v>0</v>
      </c>
      <c r="Q715" s="84"/>
    </row>
    <row r="716" spans="1:17" ht="26.25" customHeight="1">
      <c r="A716" s="175" t="s">
        <v>904</v>
      </c>
      <c r="B716" s="176" t="s">
        <v>914</v>
      </c>
      <c r="C716" s="176" t="s">
        <v>247</v>
      </c>
      <c r="D716" s="141" t="s">
        <v>22</v>
      </c>
      <c r="E716" s="82"/>
      <c r="F716" s="82"/>
      <c r="G716" s="82"/>
      <c r="H716" s="82"/>
      <c r="I716" s="83">
        <f t="shared" ref="I716:P716" si="273">I718</f>
        <v>250000</v>
      </c>
      <c r="J716" s="83">
        <f t="shared" si="273"/>
        <v>248750</v>
      </c>
      <c r="K716" s="83">
        <f t="shared" si="273"/>
        <v>0</v>
      </c>
      <c r="L716" s="83">
        <f t="shared" si="273"/>
        <v>0</v>
      </c>
      <c r="M716" s="83">
        <f t="shared" si="273"/>
        <v>0</v>
      </c>
      <c r="N716" s="83">
        <f t="shared" si="273"/>
        <v>0</v>
      </c>
      <c r="O716" s="83">
        <f t="shared" si="273"/>
        <v>0</v>
      </c>
      <c r="P716" s="83">
        <f t="shared" si="273"/>
        <v>0</v>
      </c>
      <c r="Q716" s="84"/>
    </row>
    <row r="717" spans="1:17" ht="26.25" customHeight="1">
      <c r="A717" s="175"/>
      <c r="B717" s="176"/>
      <c r="C717" s="176"/>
      <c r="D717" s="141" t="s">
        <v>23</v>
      </c>
      <c r="E717" s="82"/>
      <c r="F717" s="82"/>
      <c r="G717" s="82"/>
      <c r="H717" s="82"/>
      <c r="I717" s="83"/>
      <c r="J717" s="83"/>
      <c r="K717" s="83"/>
      <c r="L717" s="83"/>
      <c r="M717" s="83"/>
      <c r="N717" s="83"/>
      <c r="O717" s="83"/>
      <c r="P717" s="83"/>
      <c r="Q717" s="84"/>
    </row>
    <row r="718" spans="1:17" ht="26.25" customHeight="1">
      <c r="A718" s="175"/>
      <c r="B718" s="176"/>
      <c r="C718" s="176"/>
      <c r="D718" s="141" t="s">
        <v>30</v>
      </c>
      <c r="E718" s="82" t="s">
        <v>34</v>
      </c>
      <c r="F718" s="82" t="s">
        <v>244</v>
      </c>
      <c r="G718" s="82" t="s">
        <v>248</v>
      </c>
      <c r="H718" s="89">
        <v>244</v>
      </c>
      <c r="I718" s="68">
        <v>250000</v>
      </c>
      <c r="J718" s="68">
        <v>248750</v>
      </c>
      <c r="K718" s="68">
        <v>0</v>
      </c>
      <c r="L718" s="68">
        <v>0</v>
      </c>
      <c r="M718" s="68">
        <v>0</v>
      </c>
      <c r="N718" s="68">
        <v>0</v>
      </c>
      <c r="O718" s="68">
        <v>0</v>
      </c>
      <c r="P718" s="68">
        <v>0</v>
      </c>
      <c r="Q718" s="84"/>
    </row>
    <row r="719" spans="1:17" ht="26.25" customHeight="1">
      <c r="A719" s="175" t="s">
        <v>905</v>
      </c>
      <c r="B719" s="176" t="s">
        <v>643</v>
      </c>
      <c r="C719" s="176" t="s">
        <v>249</v>
      </c>
      <c r="D719" s="141" t="s">
        <v>22</v>
      </c>
      <c r="E719" s="82"/>
      <c r="F719" s="82"/>
      <c r="G719" s="82"/>
      <c r="H719" s="82"/>
      <c r="I719" s="83">
        <f t="shared" ref="I719:P719" si="274">I721</f>
        <v>205230.19</v>
      </c>
      <c r="J719" s="83">
        <f t="shared" si="274"/>
        <v>205230.19</v>
      </c>
      <c r="K719" s="83">
        <f t="shared" si="274"/>
        <v>0</v>
      </c>
      <c r="L719" s="83">
        <f t="shared" si="274"/>
        <v>0</v>
      </c>
      <c r="M719" s="83">
        <f t="shared" si="274"/>
        <v>0</v>
      </c>
      <c r="N719" s="83">
        <f t="shared" si="274"/>
        <v>0</v>
      </c>
      <c r="O719" s="83">
        <f t="shared" si="274"/>
        <v>0</v>
      </c>
      <c r="P719" s="83">
        <f t="shared" si="274"/>
        <v>0</v>
      </c>
      <c r="Q719" s="84"/>
    </row>
    <row r="720" spans="1:17" ht="26.25" customHeight="1">
      <c r="A720" s="175"/>
      <c r="B720" s="176"/>
      <c r="C720" s="176"/>
      <c r="D720" s="141" t="s">
        <v>23</v>
      </c>
      <c r="E720" s="82"/>
      <c r="F720" s="82"/>
      <c r="G720" s="82"/>
      <c r="H720" s="82"/>
      <c r="I720" s="83"/>
      <c r="J720" s="83"/>
      <c r="K720" s="83"/>
      <c r="L720" s="83"/>
      <c r="M720" s="83"/>
      <c r="N720" s="83"/>
      <c r="O720" s="83"/>
      <c r="P720" s="83"/>
      <c r="Q720" s="84"/>
    </row>
    <row r="721" spans="1:17" ht="26.25" customHeight="1">
      <c r="A721" s="175"/>
      <c r="B721" s="176"/>
      <c r="C721" s="176"/>
      <c r="D721" s="141" t="s">
        <v>30</v>
      </c>
      <c r="E721" s="82" t="s">
        <v>34</v>
      </c>
      <c r="F721" s="82" t="s">
        <v>244</v>
      </c>
      <c r="G721" s="82" t="s">
        <v>250</v>
      </c>
      <c r="H721" s="89">
        <v>244</v>
      </c>
      <c r="I721" s="68">
        <v>205230.19</v>
      </c>
      <c r="J721" s="68">
        <v>205230.19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  <c r="P721" s="68">
        <v>0</v>
      </c>
      <c r="Q721" s="84"/>
    </row>
    <row r="722" spans="1:17" ht="26.25" customHeight="1">
      <c r="A722" s="175" t="s">
        <v>255</v>
      </c>
      <c r="B722" s="176" t="s">
        <v>71</v>
      </c>
      <c r="C722" s="176" t="s">
        <v>625</v>
      </c>
      <c r="D722" s="141" t="s">
        <v>22</v>
      </c>
      <c r="E722" s="82"/>
      <c r="F722" s="82"/>
      <c r="G722" s="82"/>
      <c r="H722" s="82"/>
      <c r="I722" s="83">
        <f>I724</f>
        <v>7215875</v>
      </c>
      <c r="J722" s="83">
        <f t="shared" ref="J722:P722" si="275">J724</f>
        <v>7215872.2699999996</v>
      </c>
      <c r="K722" s="83">
        <f t="shared" si="275"/>
        <v>400000</v>
      </c>
      <c r="L722" s="83">
        <f t="shared" si="275"/>
        <v>0</v>
      </c>
      <c r="M722" s="83">
        <f t="shared" si="275"/>
        <v>12363951.02</v>
      </c>
      <c r="N722" s="83">
        <f t="shared" si="275"/>
        <v>11381217.539999999</v>
      </c>
      <c r="O722" s="83">
        <f t="shared" si="275"/>
        <v>1187600</v>
      </c>
      <c r="P722" s="83">
        <f t="shared" si="275"/>
        <v>1187600</v>
      </c>
      <c r="Q722" s="84"/>
    </row>
    <row r="723" spans="1:17" ht="26.25" customHeight="1">
      <c r="A723" s="175"/>
      <c r="B723" s="176"/>
      <c r="C723" s="176"/>
      <c r="D723" s="141" t="s">
        <v>23</v>
      </c>
      <c r="E723" s="82"/>
      <c r="F723" s="82"/>
      <c r="G723" s="82"/>
      <c r="H723" s="82"/>
      <c r="I723" s="83"/>
      <c r="J723" s="83"/>
      <c r="K723" s="83"/>
      <c r="L723" s="83"/>
      <c r="M723" s="83"/>
      <c r="N723" s="83"/>
      <c r="O723" s="83"/>
      <c r="P723" s="83"/>
      <c r="Q723" s="84"/>
    </row>
    <row r="724" spans="1:17" ht="26.25" customHeight="1">
      <c r="A724" s="175"/>
      <c r="B724" s="176"/>
      <c r="C724" s="176"/>
      <c r="D724" s="141" t="s">
        <v>30</v>
      </c>
      <c r="E724" s="82" t="s">
        <v>34</v>
      </c>
      <c r="F724" s="82"/>
      <c r="G724" s="82"/>
      <c r="H724" s="82"/>
      <c r="I724" s="83">
        <f>I727+I730</f>
        <v>7215875</v>
      </c>
      <c r="J724" s="83">
        <f t="shared" ref="J724:P724" si="276">J727+J730</f>
        <v>7215872.2699999996</v>
      </c>
      <c r="K724" s="83">
        <f t="shared" si="276"/>
        <v>400000</v>
      </c>
      <c r="L724" s="83">
        <f t="shared" si="276"/>
        <v>0</v>
      </c>
      <c r="M724" s="83">
        <f t="shared" si="276"/>
        <v>12363951.02</v>
      </c>
      <c r="N724" s="83">
        <f t="shared" si="276"/>
        <v>11381217.539999999</v>
      </c>
      <c r="O724" s="83">
        <f t="shared" si="276"/>
        <v>1187600</v>
      </c>
      <c r="P724" s="83">
        <f t="shared" si="276"/>
        <v>1187600</v>
      </c>
      <c r="Q724" s="84"/>
    </row>
    <row r="725" spans="1:17" ht="26.25" customHeight="1">
      <c r="A725" s="175" t="s">
        <v>261</v>
      </c>
      <c r="B725" s="176" t="s">
        <v>42</v>
      </c>
      <c r="C725" s="176" t="s">
        <v>256</v>
      </c>
      <c r="D725" s="141" t="s">
        <v>22</v>
      </c>
      <c r="E725" s="82"/>
      <c r="F725" s="82"/>
      <c r="G725" s="82"/>
      <c r="H725" s="82"/>
      <c r="I725" s="83">
        <f>I727</f>
        <v>1143000</v>
      </c>
      <c r="J725" s="83">
        <f t="shared" ref="J725:P725" si="277">J727</f>
        <v>1142997.27</v>
      </c>
      <c r="K725" s="83">
        <f t="shared" si="277"/>
        <v>400000</v>
      </c>
      <c r="L725" s="83">
        <f t="shared" si="277"/>
        <v>0</v>
      </c>
      <c r="M725" s="83">
        <f t="shared" si="277"/>
        <v>1790051.02</v>
      </c>
      <c r="N725" s="83">
        <f t="shared" si="277"/>
        <v>1790051.02</v>
      </c>
      <c r="O725" s="83">
        <f t="shared" si="277"/>
        <v>1187600</v>
      </c>
      <c r="P725" s="83">
        <f t="shared" si="277"/>
        <v>1187600</v>
      </c>
      <c r="Q725" s="84"/>
    </row>
    <row r="726" spans="1:17" ht="26.25" customHeight="1">
      <c r="A726" s="175"/>
      <c r="B726" s="176"/>
      <c r="C726" s="176"/>
      <c r="D726" s="141" t="s">
        <v>23</v>
      </c>
      <c r="E726" s="82"/>
      <c r="F726" s="82"/>
      <c r="G726" s="82"/>
      <c r="H726" s="82"/>
      <c r="I726" s="83"/>
      <c r="J726" s="83"/>
      <c r="K726" s="83"/>
      <c r="L726" s="83"/>
      <c r="M726" s="83"/>
      <c r="N726" s="83"/>
      <c r="O726" s="83"/>
      <c r="P726" s="83"/>
      <c r="Q726" s="84"/>
    </row>
    <row r="727" spans="1:17" ht="26.25" customHeight="1">
      <c r="A727" s="175"/>
      <c r="B727" s="176"/>
      <c r="C727" s="176"/>
      <c r="D727" s="141" t="s">
        <v>30</v>
      </c>
      <c r="E727" s="82" t="s">
        <v>34</v>
      </c>
      <c r="F727" s="82" t="s">
        <v>244</v>
      </c>
      <c r="G727" s="82" t="s">
        <v>257</v>
      </c>
      <c r="H727" s="89">
        <v>244</v>
      </c>
      <c r="I727" s="68">
        <v>1143000</v>
      </c>
      <c r="J727" s="68">
        <v>1142997.27</v>
      </c>
      <c r="K727" s="68">
        <v>400000</v>
      </c>
      <c r="L727" s="68">
        <v>0</v>
      </c>
      <c r="M727" s="68">
        <v>1790051.02</v>
      </c>
      <c r="N727" s="68">
        <v>1790051.02</v>
      </c>
      <c r="O727" s="68">
        <v>1187600</v>
      </c>
      <c r="P727" s="68">
        <v>1187600</v>
      </c>
      <c r="Q727" s="84"/>
    </row>
    <row r="728" spans="1:17" ht="26.25" customHeight="1">
      <c r="A728" s="175" t="s">
        <v>1063</v>
      </c>
      <c r="B728" s="176" t="s">
        <v>43</v>
      </c>
      <c r="C728" s="176" t="s">
        <v>258</v>
      </c>
      <c r="D728" s="141" t="s">
        <v>22</v>
      </c>
      <c r="E728" s="82"/>
      <c r="F728" s="82"/>
      <c r="G728" s="82"/>
      <c r="H728" s="82"/>
      <c r="I728" s="83">
        <f>I730</f>
        <v>6072875</v>
      </c>
      <c r="J728" s="83">
        <f t="shared" ref="J728:P728" si="278">J730</f>
        <v>6072875</v>
      </c>
      <c r="K728" s="83">
        <f t="shared" si="278"/>
        <v>0</v>
      </c>
      <c r="L728" s="83">
        <f t="shared" si="278"/>
        <v>0</v>
      </c>
      <c r="M728" s="83">
        <f t="shared" si="278"/>
        <v>10573900</v>
      </c>
      <c r="N728" s="83">
        <f t="shared" si="278"/>
        <v>9591166.5199999996</v>
      </c>
      <c r="O728" s="83">
        <f t="shared" si="278"/>
        <v>0</v>
      </c>
      <c r="P728" s="83">
        <f t="shared" si="278"/>
        <v>0</v>
      </c>
      <c r="Q728" s="84"/>
    </row>
    <row r="729" spans="1:17" ht="26.25" customHeight="1">
      <c r="A729" s="175"/>
      <c r="B729" s="176"/>
      <c r="C729" s="176"/>
      <c r="D729" s="141" t="s">
        <v>23</v>
      </c>
      <c r="E729" s="82"/>
      <c r="F729" s="82"/>
      <c r="G729" s="82"/>
      <c r="H729" s="82"/>
      <c r="I729" s="83"/>
      <c r="J729" s="83"/>
      <c r="K729" s="83"/>
      <c r="L729" s="83"/>
      <c r="M729" s="83"/>
      <c r="N729" s="83"/>
      <c r="O729" s="83"/>
      <c r="P729" s="83"/>
      <c r="Q729" s="84"/>
    </row>
    <row r="730" spans="1:17" ht="26.25" customHeight="1">
      <c r="A730" s="175"/>
      <c r="B730" s="176"/>
      <c r="C730" s="176"/>
      <c r="D730" s="141" t="s">
        <v>30</v>
      </c>
      <c r="E730" s="82" t="s">
        <v>34</v>
      </c>
      <c r="F730" s="82" t="s">
        <v>259</v>
      </c>
      <c r="G730" s="82" t="s">
        <v>260</v>
      </c>
      <c r="H730" s="89">
        <v>244</v>
      </c>
      <c r="I730" s="68">
        <v>6072875</v>
      </c>
      <c r="J730" s="68">
        <v>6072875</v>
      </c>
      <c r="K730" s="68">
        <v>0</v>
      </c>
      <c r="L730" s="68">
        <v>0</v>
      </c>
      <c r="M730" s="68">
        <v>10573900</v>
      </c>
      <c r="N730" s="68">
        <v>9591166.5199999996</v>
      </c>
      <c r="O730" s="68">
        <v>0</v>
      </c>
      <c r="P730" s="68">
        <v>0</v>
      </c>
      <c r="Q730" s="84"/>
    </row>
    <row r="731" spans="1:17" ht="26.25" customHeight="1">
      <c r="A731" s="175" t="s">
        <v>262</v>
      </c>
      <c r="B731" s="176" t="s">
        <v>72</v>
      </c>
      <c r="C731" s="176" t="s">
        <v>626</v>
      </c>
      <c r="D731" s="141" t="s">
        <v>22</v>
      </c>
      <c r="E731" s="82"/>
      <c r="F731" s="82"/>
      <c r="G731" s="82"/>
      <c r="H731" s="82"/>
      <c r="I731" s="83">
        <f>I733</f>
        <v>64094460.390000001</v>
      </c>
      <c r="J731" s="83">
        <f t="shared" ref="J731:P731" si="279">J733</f>
        <v>62676375.350000009</v>
      </c>
      <c r="K731" s="83">
        <f t="shared" si="279"/>
        <v>5173701.6500000004</v>
      </c>
      <c r="L731" s="83">
        <f t="shared" si="279"/>
        <v>1639342.0699999998</v>
      </c>
      <c r="M731" s="83">
        <f t="shared" si="279"/>
        <v>58541172.200000003</v>
      </c>
      <c r="N731" s="83">
        <f t="shared" si="279"/>
        <v>58214366.149999999</v>
      </c>
      <c r="O731" s="83">
        <f t="shared" si="279"/>
        <v>2000000</v>
      </c>
      <c r="P731" s="83">
        <f t="shared" si="279"/>
        <v>2000000</v>
      </c>
      <c r="Q731" s="84"/>
    </row>
    <row r="732" spans="1:17" ht="26.25" customHeight="1">
      <c r="A732" s="175"/>
      <c r="B732" s="176"/>
      <c r="C732" s="176"/>
      <c r="D732" s="141" t="s">
        <v>23</v>
      </c>
      <c r="E732" s="82"/>
      <c r="F732" s="82"/>
      <c r="G732" s="82"/>
      <c r="H732" s="82"/>
      <c r="I732" s="83"/>
      <c r="J732" s="83"/>
      <c r="K732" s="83"/>
      <c r="L732" s="83"/>
      <c r="M732" s="83"/>
      <c r="N732" s="83"/>
      <c r="O732" s="83"/>
      <c r="P732" s="83"/>
      <c r="Q732" s="84"/>
    </row>
    <row r="733" spans="1:17" ht="26.25" customHeight="1">
      <c r="A733" s="175"/>
      <c r="B733" s="176"/>
      <c r="C733" s="176"/>
      <c r="D733" s="141" t="s">
        <v>30</v>
      </c>
      <c r="E733" s="82" t="s">
        <v>34</v>
      </c>
      <c r="F733" s="82"/>
      <c r="G733" s="82"/>
      <c r="H733" s="82"/>
      <c r="I733" s="83">
        <f>I736+I739+I742+I745+I748+I751+I754+I757+I760+I763+I766+I772+I775+I778+I781+I769+I784+I787+I790+I793+I796+I799+I802+I805+I808+I811</f>
        <v>64094460.390000001</v>
      </c>
      <c r="J733" s="83">
        <f t="shared" ref="J733:P733" si="280">J736+J739+J742+J745+J748+J751+J754+J757+J760+J763+J766+J772+J775+J778+J781+J769+J784+J787+J790+J793+J796+J799+J802+J805+J808+J811</f>
        <v>62676375.350000009</v>
      </c>
      <c r="K733" s="83">
        <f t="shared" si="280"/>
        <v>5173701.6500000004</v>
      </c>
      <c r="L733" s="83">
        <f t="shared" si="280"/>
        <v>1639342.0699999998</v>
      </c>
      <c r="M733" s="83">
        <f t="shared" si="280"/>
        <v>58541172.200000003</v>
      </c>
      <c r="N733" s="83">
        <f t="shared" si="280"/>
        <v>58214366.149999999</v>
      </c>
      <c r="O733" s="83">
        <f t="shared" si="280"/>
        <v>2000000</v>
      </c>
      <c r="P733" s="83">
        <f t="shared" si="280"/>
        <v>2000000</v>
      </c>
      <c r="Q733" s="84"/>
    </row>
    <row r="734" spans="1:17" ht="26.25" customHeight="1">
      <c r="A734" s="175" t="s">
        <v>291</v>
      </c>
      <c r="B734" s="176" t="s">
        <v>42</v>
      </c>
      <c r="C734" s="176" t="s">
        <v>265</v>
      </c>
      <c r="D734" s="141" t="s">
        <v>22</v>
      </c>
      <c r="E734" s="82"/>
      <c r="F734" s="82"/>
      <c r="G734" s="82"/>
      <c r="H734" s="82"/>
      <c r="I734" s="83">
        <f>I736</f>
        <v>756939.01</v>
      </c>
      <c r="J734" s="83">
        <f t="shared" ref="J734:P734" si="281">J736</f>
        <v>756696.01</v>
      </c>
      <c r="K734" s="83">
        <f t="shared" si="281"/>
        <v>998705.07</v>
      </c>
      <c r="L734" s="83">
        <f t="shared" si="281"/>
        <v>998705.07</v>
      </c>
      <c r="M734" s="83">
        <f t="shared" si="281"/>
        <v>2197500</v>
      </c>
      <c r="N734" s="83">
        <f t="shared" si="281"/>
        <v>2197431.8199999998</v>
      </c>
      <c r="O734" s="83">
        <f t="shared" si="281"/>
        <v>1000000</v>
      </c>
      <c r="P734" s="83">
        <f t="shared" si="281"/>
        <v>1000000</v>
      </c>
      <c r="Q734" s="84"/>
    </row>
    <row r="735" spans="1:17" ht="26.25" customHeight="1">
      <c r="A735" s="175"/>
      <c r="B735" s="176"/>
      <c r="C735" s="176"/>
      <c r="D735" s="141" t="s">
        <v>23</v>
      </c>
      <c r="E735" s="82"/>
      <c r="F735" s="82"/>
      <c r="G735" s="82"/>
      <c r="H735" s="82"/>
      <c r="I735" s="83"/>
      <c r="J735" s="83"/>
      <c r="K735" s="83"/>
      <c r="L735" s="83"/>
      <c r="M735" s="83"/>
      <c r="N735" s="83"/>
      <c r="O735" s="83"/>
      <c r="P735" s="83"/>
      <c r="Q735" s="84"/>
    </row>
    <row r="736" spans="1:17" ht="26.25" customHeight="1">
      <c r="A736" s="175"/>
      <c r="B736" s="176"/>
      <c r="C736" s="176"/>
      <c r="D736" s="141" t="s">
        <v>30</v>
      </c>
      <c r="E736" s="82" t="s">
        <v>34</v>
      </c>
      <c r="F736" s="82" t="s">
        <v>244</v>
      </c>
      <c r="G736" s="82" t="s">
        <v>266</v>
      </c>
      <c r="H736" s="89">
        <v>244</v>
      </c>
      <c r="I736" s="68">
        <v>756939.01</v>
      </c>
      <c r="J736" s="68">
        <v>756696.01</v>
      </c>
      <c r="K736" s="68">
        <v>998705.07</v>
      </c>
      <c r="L736" s="68">
        <v>998705.07</v>
      </c>
      <c r="M736" s="68">
        <v>2197500</v>
      </c>
      <c r="N736" s="68">
        <v>2197431.8199999998</v>
      </c>
      <c r="O736" s="68">
        <v>1000000</v>
      </c>
      <c r="P736" s="68">
        <v>1000000</v>
      </c>
      <c r="Q736" s="84"/>
    </row>
    <row r="737" spans="1:17" ht="26.25" customHeight="1">
      <c r="A737" s="175" t="s">
        <v>292</v>
      </c>
      <c r="B737" s="176" t="s">
        <v>43</v>
      </c>
      <c r="C737" s="176" t="s">
        <v>925</v>
      </c>
      <c r="D737" s="141" t="s">
        <v>22</v>
      </c>
      <c r="E737" s="82"/>
      <c r="F737" s="82"/>
      <c r="G737" s="82"/>
      <c r="H737" s="82"/>
      <c r="I737" s="83">
        <f>I739</f>
        <v>800000</v>
      </c>
      <c r="J737" s="83">
        <f t="shared" ref="J737:P737" si="282">J739</f>
        <v>799999.2</v>
      </c>
      <c r="K737" s="83">
        <f t="shared" si="282"/>
        <v>3000000</v>
      </c>
      <c r="L737" s="83">
        <f t="shared" si="282"/>
        <v>0</v>
      </c>
      <c r="M737" s="83">
        <f t="shared" si="282"/>
        <v>3000000</v>
      </c>
      <c r="N737" s="83">
        <f t="shared" si="282"/>
        <v>3000000</v>
      </c>
      <c r="O737" s="83">
        <f t="shared" si="282"/>
        <v>0</v>
      </c>
      <c r="P737" s="83">
        <f t="shared" si="282"/>
        <v>0</v>
      </c>
      <c r="Q737" s="84"/>
    </row>
    <row r="738" spans="1:17" ht="26.25" customHeight="1">
      <c r="A738" s="175"/>
      <c r="B738" s="176"/>
      <c r="C738" s="176"/>
      <c r="D738" s="141" t="s">
        <v>23</v>
      </c>
      <c r="E738" s="82"/>
      <c r="F738" s="82"/>
      <c r="G738" s="82"/>
      <c r="H738" s="82"/>
      <c r="I738" s="83"/>
      <c r="J738" s="83"/>
      <c r="K738" s="83"/>
      <c r="L738" s="83"/>
      <c r="M738" s="83"/>
      <c r="N738" s="83"/>
      <c r="O738" s="83"/>
      <c r="P738" s="83"/>
      <c r="Q738" s="84"/>
    </row>
    <row r="739" spans="1:17" ht="26.25" customHeight="1">
      <c r="A739" s="175"/>
      <c r="B739" s="176"/>
      <c r="C739" s="176"/>
      <c r="D739" s="141" t="s">
        <v>30</v>
      </c>
      <c r="E739" s="82" t="s">
        <v>34</v>
      </c>
      <c r="F739" s="82" t="s">
        <v>244</v>
      </c>
      <c r="G739" s="82" t="s">
        <v>926</v>
      </c>
      <c r="H739" s="89">
        <v>244</v>
      </c>
      <c r="I739" s="68">
        <v>800000</v>
      </c>
      <c r="J739" s="68">
        <v>799999.2</v>
      </c>
      <c r="K739" s="68">
        <v>3000000</v>
      </c>
      <c r="L739" s="68">
        <v>0</v>
      </c>
      <c r="M739" s="68">
        <v>3000000</v>
      </c>
      <c r="N739" s="68">
        <v>3000000</v>
      </c>
      <c r="O739" s="68">
        <v>0</v>
      </c>
      <c r="P739" s="68">
        <v>0</v>
      </c>
      <c r="Q739" s="84"/>
    </row>
    <row r="740" spans="1:17" ht="26.25" customHeight="1">
      <c r="A740" s="175" t="s">
        <v>293</v>
      </c>
      <c r="B740" s="176" t="s">
        <v>55</v>
      </c>
      <c r="C740" s="176" t="s">
        <v>282</v>
      </c>
      <c r="D740" s="141" t="s">
        <v>22</v>
      </c>
      <c r="E740" s="82"/>
      <c r="F740" s="82"/>
      <c r="G740" s="82"/>
      <c r="H740" s="82"/>
      <c r="I740" s="83">
        <f>I742</f>
        <v>40402990</v>
      </c>
      <c r="J740" s="83">
        <f t="shared" ref="J740:P740" si="283">J742</f>
        <v>39107099.200000003</v>
      </c>
      <c r="K740" s="83">
        <f t="shared" si="283"/>
        <v>12000</v>
      </c>
      <c r="L740" s="83">
        <f t="shared" si="283"/>
        <v>0</v>
      </c>
      <c r="M740" s="83">
        <f t="shared" si="283"/>
        <v>44865657</v>
      </c>
      <c r="N740" s="83">
        <f t="shared" si="283"/>
        <v>44865657</v>
      </c>
      <c r="O740" s="83">
        <f t="shared" si="283"/>
        <v>0</v>
      </c>
      <c r="P740" s="83">
        <f t="shared" si="283"/>
        <v>0</v>
      </c>
      <c r="Q740" s="84"/>
    </row>
    <row r="741" spans="1:17" ht="26.25" customHeight="1">
      <c r="A741" s="175"/>
      <c r="B741" s="176"/>
      <c r="C741" s="176"/>
      <c r="D741" s="141" t="s">
        <v>23</v>
      </c>
      <c r="E741" s="82"/>
      <c r="F741" s="82"/>
      <c r="G741" s="82"/>
      <c r="H741" s="82"/>
      <c r="I741" s="83"/>
      <c r="J741" s="83"/>
      <c r="K741" s="83"/>
      <c r="L741" s="83"/>
      <c r="M741" s="83"/>
      <c r="N741" s="83"/>
      <c r="O741" s="83"/>
      <c r="P741" s="83"/>
      <c r="Q741" s="84"/>
    </row>
    <row r="742" spans="1:17" ht="26.25" customHeight="1">
      <c r="A742" s="175"/>
      <c r="B742" s="176"/>
      <c r="C742" s="176"/>
      <c r="D742" s="141" t="s">
        <v>30</v>
      </c>
      <c r="E742" s="82" t="s">
        <v>34</v>
      </c>
      <c r="F742" s="82" t="s">
        <v>244</v>
      </c>
      <c r="G742" s="82" t="s">
        <v>283</v>
      </c>
      <c r="H742" s="89">
        <v>244</v>
      </c>
      <c r="I742" s="68">
        <v>40402990</v>
      </c>
      <c r="J742" s="68">
        <v>39107099.200000003</v>
      </c>
      <c r="K742" s="68">
        <v>12000</v>
      </c>
      <c r="L742" s="68">
        <v>0</v>
      </c>
      <c r="M742" s="68">
        <v>44865657</v>
      </c>
      <c r="N742" s="68">
        <v>44865657</v>
      </c>
      <c r="O742" s="68">
        <v>0</v>
      </c>
      <c r="P742" s="68">
        <v>0</v>
      </c>
      <c r="Q742" s="84"/>
    </row>
    <row r="743" spans="1:17" ht="26.25" customHeight="1">
      <c r="A743" s="175" t="s">
        <v>294</v>
      </c>
      <c r="B743" s="176" t="s">
        <v>56</v>
      </c>
      <c r="C743" s="176" t="s">
        <v>247</v>
      </c>
      <c r="D743" s="141" t="s">
        <v>22</v>
      </c>
      <c r="E743" s="82"/>
      <c r="F743" s="82"/>
      <c r="G743" s="82"/>
      <c r="H743" s="82"/>
      <c r="I743" s="83">
        <f>I745</f>
        <v>494975</v>
      </c>
      <c r="J743" s="83">
        <f t="shared" ref="J743:P743" si="284">J745</f>
        <v>494975</v>
      </c>
      <c r="K743" s="83">
        <f t="shared" si="284"/>
        <v>0</v>
      </c>
      <c r="L743" s="83">
        <f t="shared" si="284"/>
        <v>0</v>
      </c>
      <c r="M743" s="83">
        <f t="shared" si="284"/>
        <v>500000</v>
      </c>
      <c r="N743" s="83">
        <f t="shared" si="284"/>
        <v>477489.18</v>
      </c>
      <c r="O743" s="83">
        <f t="shared" si="284"/>
        <v>0</v>
      </c>
      <c r="P743" s="83">
        <f t="shared" si="284"/>
        <v>0</v>
      </c>
      <c r="Q743" s="84"/>
    </row>
    <row r="744" spans="1:17" ht="26.25" customHeight="1">
      <c r="A744" s="175"/>
      <c r="B744" s="176"/>
      <c r="C744" s="176"/>
      <c r="D744" s="141" t="s">
        <v>23</v>
      </c>
      <c r="E744" s="82"/>
      <c r="F744" s="82"/>
      <c r="G744" s="82"/>
      <c r="H744" s="82"/>
      <c r="I744" s="83"/>
      <c r="J744" s="83"/>
      <c r="K744" s="83"/>
      <c r="L744" s="83"/>
      <c r="M744" s="83"/>
      <c r="N744" s="83"/>
      <c r="O744" s="83"/>
      <c r="P744" s="83"/>
      <c r="Q744" s="84"/>
    </row>
    <row r="745" spans="1:17" ht="26.25" customHeight="1">
      <c r="A745" s="175"/>
      <c r="B745" s="176"/>
      <c r="C745" s="176"/>
      <c r="D745" s="141" t="s">
        <v>30</v>
      </c>
      <c r="E745" s="82" t="s">
        <v>34</v>
      </c>
      <c r="F745" s="82" t="s">
        <v>244</v>
      </c>
      <c r="G745" s="82" t="s">
        <v>284</v>
      </c>
      <c r="H745" s="89">
        <v>244</v>
      </c>
      <c r="I745" s="68">
        <v>494975</v>
      </c>
      <c r="J745" s="68">
        <v>494975</v>
      </c>
      <c r="K745" s="68">
        <v>0</v>
      </c>
      <c r="L745" s="68">
        <v>0</v>
      </c>
      <c r="M745" s="68">
        <v>500000</v>
      </c>
      <c r="N745" s="68">
        <v>477489.18</v>
      </c>
      <c r="O745" s="68">
        <v>0</v>
      </c>
      <c r="P745" s="68">
        <v>0</v>
      </c>
      <c r="Q745" s="84"/>
    </row>
    <row r="746" spans="1:17" ht="26.25" customHeight="1">
      <c r="A746" s="175" t="s">
        <v>295</v>
      </c>
      <c r="B746" s="176" t="s">
        <v>58</v>
      </c>
      <c r="C746" s="176" t="s">
        <v>927</v>
      </c>
      <c r="D746" s="141" t="s">
        <v>22</v>
      </c>
      <c r="E746" s="82"/>
      <c r="F746" s="82"/>
      <c r="G746" s="82"/>
      <c r="H746" s="82"/>
      <c r="I746" s="83">
        <f>I748</f>
        <v>0</v>
      </c>
      <c r="J746" s="83">
        <f t="shared" ref="J746:P746" si="285">J748</f>
        <v>0</v>
      </c>
      <c r="K746" s="83">
        <f t="shared" si="285"/>
        <v>240637</v>
      </c>
      <c r="L746" s="83">
        <f t="shared" si="285"/>
        <v>240637</v>
      </c>
      <c r="M746" s="83">
        <f t="shared" si="285"/>
        <v>410000</v>
      </c>
      <c r="N746" s="83">
        <f t="shared" si="285"/>
        <v>410000</v>
      </c>
      <c r="O746" s="83">
        <f t="shared" si="285"/>
        <v>1000000</v>
      </c>
      <c r="P746" s="83">
        <f t="shared" si="285"/>
        <v>1000000</v>
      </c>
      <c r="Q746" s="84"/>
    </row>
    <row r="747" spans="1:17" ht="26.25" customHeight="1">
      <c r="A747" s="175"/>
      <c r="B747" s="176"/>
      <c r="C747" s="176"/>
      <c r="D747" s="141" t="s">
        <v>23</v>
      </c>
      <c r="E747" s="82"/>
      <c r="F747" s="82"/>
      <c r="G747" s="82"/>
      <c r="H747" s="82"/>
      <c r="I747" s="83"/>
      <c r="J747" s="83"/>
      <c r="K747" s="83"/>
      <c r="L747" s="83"/>
      <c r="M747" s="83"/>
      <c r="N747" s="83"/>
      <c r="O747" s="83"/>
      <c r="P747" s="83"/>
      <c r="Q747" s="84"/>
    </row>
    <row r="748" spans="1:17" ht="26.25" customHeight="1">
      <c r="A748" s="175"/>
      <c r="B748" s="176"/>
      <c r="C748" s="176"/>
      <c r="D748" s="141" t="s">
        <v>30</v>
      </c>
      <c r="E748" s="82" t="s">
        <v>34</v>
      </c>
      <c r="F748" s="82" t="s">
        <v>244</v>
      </c>
      <c r="G748" s="82" t="s">
        <v>928</v>
      </c>
      <c r="H748" s="89">
        <v>244</v>
      </c>
      <c r="I748" s="68">
        <v>0</v>
      </c>
      <c r="J748" s="68">
        <v>0</v>
      </c>
      <c r="K748" s="68">
        <v>240637</v>
      </c>
      <c r="L748" s="68">
        <v>240637</v>
      </c>
      <c r="M748" s="68">
        <v>410000</v>
      </c>
      <c r="N748" s="68">
        <v>410000</v>
      </c>
      <c r="O748" s="68">
        <v>1000000</v>
      </c>
      <c r="P748" s="68">
        <v>1000000</v>
      </c>
      <c r="Q748" s="84"/>
    </row>
    <row r="749" spans="1:17" ht="33" customHeight="1">
      <c r="A749" s="175" t="s">
        <v>296</v>
      </c>
      <c r="B749" s="176" t="s">
        <v>190</v>
      </c>
      <c r="C749" s="176" t="s">
        <v>929</v>
      </c>
      <c r="D749" s="141" t="s">
        <v>22</v>
      </c>
      <c r="E749" s="82"/>
      <c r="F749" s="82"/>
      <c r="G749" s="82"/>
      <c r="H749" s="82"/>
      <c r="I749" s="83">
        <f>I751</f>
        <v>0</v>
      </c>
      <c r="J749" s="83">
        <f t="shared" ref="J749:P749" si="286">J751</f>
        <v>0</v>
      </c>
      <c r="K749" s="83">
        <f t="shared" si="286"/>
        <v>400000</v>
      </c>
      <c r="L749" s="83">
        <f t="shared" si="286"/>
        <v>400000</v>
      </c>
      <c r="M749" s="83">
        <f t="shared" si="286"/>
        <v>400000</v>
      </c>
      <c r="N749" s="83">
        <f t="shared" si="286"/>
        <v>400000</v>
      </c>
      <c r="O749" s="83">
        <f t="shared" si="286"/>
        <v>0</v>
      </c>
      <c r="P749" s="83">
        <f t="shared" si="286"/>
        <v>0</v>
      </c>
      <c r="Q749" s="84"/>
    </row>
    <row r="750" spans="1:17" ht="33" customHeight="1">
      <c r="A750" s="175"/>
      <c r="B750" s="176"/>
      <c r="C750" s="176"/>
      <c r="D750" s="141" t="s">
        <v>23</v>
      </c>
      <c r="E750" s="82"/>
      <c r="F750" s="82"/>
      <c r="G750" s="82"/>
      <c r="H750" s="82"/>
      <c r="I750" s="83"/>
      <c r="J750" s="83"/>
      <c r="K750" s="83"/>
      <c r="L750" s="83"/>
      <c r="M750" s="83"/>
      <c r="N750" s="83"/>
      <c r="O750" s="83"/>
      <c r="P750" s="83"/>
      <c r="Q750" s="84"/>
    </row>
    <row r="751" spans="1:17" ht="33" customHeight="1">
      <c r="A751" s="175"/>
      <c r="B751" s="176"/>
      <c r="C751" s="176"/>
      <c r="D751" s="141" t="s">
        <v>30</v>
      </c>
      <c r="E751" s="82" t="s">
        <v>34</v>
      </c>
      <c r="F751" s="82" t="s">
        <v>244</v>
      </c>
      <c r="G751" s="82" t="s">
        <v>930</v>
      </c>
      <c r="H751" s="89">
        <v>244</v>
      </c>
      <c r="I751" s="68">
        <v>0</v>
      </c>
      <c r="J751" s="68">
        <v>0</v>
      </c>
      <c r="K751" s="68">
        <v>400000</v>
      </c>
      <c r="L751" s="68">
        <v>400000</v>
      </c>
      <c r="M751" s="68">
        <v>400000</v>
      </c>
      <c r="N751" s="68">
        <v>400000</v>
      </c>
      <c r="O751" s="68">
        <v>0</v>
      </c>
      <c r="P751" s="68">
        <v>0</v>
      </c>
      <c r="Q751" s="84"/>
    </row>
    <row r="752" spans="1:17" ht="26.25" customHeight="1">
      <c r="A752" s="175" t="s">
        <v>297</v>
      </c>
      <c r="B752" s="176" t="s">
        <v>191</v>
      </c>
      <c r="C752" s="176" t="s">
        <v>931</v>
      </c>
      <c r="D752" s="141" t="s">
        <v>22</v>
      </c>
      <c r="E752" s="82"/>
      <c r="F752" s="82"/>
      <c r="G752" s="82"/>
      <c r="H752" s="82"/>
      <c r="I752" s="83">
        <f>I754</f>
        <v>0</v>
      </c>
      <c r="J752" s="83">
        <f t="shared" ref="J752:P752" si="287">J754</f>
        <v>0</v>
      </c>
      <c r="K752" s="83">
        <f t="shared" si="287"/>
        <v>0</v>
      </c>
      <c r="L752" s="83">
        <f t="shared" si="287"/>
        <v>0</v>
      </c>
      <c r="M752" s="83">
        <f t="shared" si="287"/>
        <v>1055000</v>
      </c>
      <c r="N752" s="83">
        <f t="shared" si="287"/>
        <v>754323.47</v>
      </c>
      <c r="O752" s="83">
        <f t="shared" si="287"/>
        <v>0</v>
      </c>
      <c r="P752" s="83">
        <f t="shared" si="287"/>
        <v>0</v>
      </c>
      <c r="Q752" s="84"/>
    </row>
    <row r="753" spans="1:17" ht="26.25" customHeight="1">
      <c r="A753" s="175"/>
      <c r="B753" s="176"/>
      <c r="C753" s="176"/>
      <c r="D753" s="141" t="s">
        <v>23</v>
      </c>
      <c r="E753" s="82"/>
      <c r="F753" s="82"/>
      <c r="G753" s="82"/>
      <c r="H753" s="82"/>
      <c r="I753" s="83"/>
      <c r="J753" s="83"/>
      <c r="K753" s="83"/>
      <c r="L753" s="83"/>
      <c r="M753" s="83"/>
      <c r="N753" s="83"/>
      <c r="O753" s="83"/>
      <c r="P753" s="83"/>
      <c r="Q753" s="84"/>
    </row>
    <row r="754" spans="1:17" ht="26.25" customHeight="1">
      <c r="A754" s="175"/>
      <c r="B754" s="176"/>
      <c r="C754" s="176"/>
      <c r="D754" s="141" t="s">
        <v>30</v>
      </c>
      <c r="E754" s="82" t="s">
        <v>34</v>
      </c>
      <c r="F754" s="82" t="s">
        <v>244</v>
      </c>
      <c r="G754" s="82" t="s">
        <v>932</v>
      </c>
      <c r="H754" s="89">
        <v>244</v>
      </c>
      <c r="I754" s="68">
        <v>0</v>
      </c>
      <c r="J754" s="68">
        <v>0</v>
      </c>
      <c r="K754" s="68">
        <v>0</v>
      </c>
      <c r="L754" s="68">
        <v>0</v>
      </c>
      <c r="M754" s="68">
        <v>1055000</v>
      </c>
      <c r="N754" s="68">
        <v>754323.47</v>
      </c>
      <c r="O754" s="68">
        <v>0</v>
      </c>
      <c r="P754" s="68">
        <v>0</v>
      </c>
      <c r="Q754" s="84"/>
    </row>
    <row r="755" spans="1:17" ht="26.25" customHeight="1">
      <c r="A755" s="175" t="s">
        <v>298</v>
      </c>
      <c r="B755" s="176" t="s">
        <v>192</v>
      </c>
      <c r="C755" s="176" t="s">
        <v>933</v>
      </c>
      <c r="D755" s="141" t="s">
        <v>22</v>
      </c>
      <c r="E755" s="82"/>
      <c r="F755" s="82"/>
      <c r="G755" s="82"/>
      <c r="H755" s="82"/>
      <c r="I755" s="83">
        <f>I757</f>
        <v>0</v>
      </c>
      <c r="J755" s="83">
        <f t="shared" ref="J755:P755" si="288">J757</f>
        <v>0</v>
      </c>
      <c r="K755" s="83">
        <f t="shared" si="288"/>
        <v>0</v>
      </c>
      <c r="L755" s="83">
        <f t="shared" si="288"/>
        <v>0</v>
      </c>
      <c r="M755" s="83">
        <f t="shared" si="288"/>
        <v>339439.2</v>
      </c>
      <c r="N755" s="83">
        <f t="shared" si="288"/>
        <v>339439.2</v>
      </c>
      <c r="O755" s="83">
        <f t="shared" si="288"/>
        <v>0</v>
      </c>
      <c r="P755" s="83">
        <f t="shared" si="288"/>
        <v>0</v>
      </c>
      <c r="Q755" s="84"/>
    </row>
    <row r="756" spans="1:17" ht="26.25" customHeight="1">
      <c r="A756" s="175"/>
      <c r="B756" s="176"/>
      <c r="C756" s="176"/>
      <c r="D756" s="141" t="s">
        <v>23</v>
      </c>
      <c r="E756" s="82"/>
      <c r="F756" s="82"/>
      <c r="G756" s="82"/>
      <c r="H756" s="82"/>
      <c r="I756" s="83"/>
      <c r="J756" s="83"/>
      <c r="K756" s="83"/>
      <c r="L756" s="83"/>
      <c r="M756" s="83"/>
      <c r="N756" s="83"/>
      <c r="O756" s="83"/>
      <c r="P756" s="83"/>
      <c r="Q756" s="84"/>
    </row>
    <row r="757" spans="1:17" ht="26.25" customHeight="1">
      <c r="A757" s="175"/>
      <c r="B757" s="176"/>
      <c r="C757" s="176"/>
      <c r="D757" s="141" t="s">
        <v>30</v>
      </c>
      <c r="E757" s="82" t="s">
        <v>34</v>
      </c>
      <c r="F757" s="82" t="s">
        <v>244</v>
      </c>
      <c r="G757" s="82" t="s">
        <v>934</v>
      </c>
      <c r="H757" s="89">
        <v>244</v>
      </c>
      <c r="I757" s="68">
        <v>0</v>
      </c>
      <c r="J757" s="68">
        <v>0</v>
      </c>
      <c r="K757" s="68">
        <v>0</v>
      </c>
      <c r="L757" s="68">
        <v>0</v>
      </c>
      <c r="M757" s="68">
        <v>339439.2</v>
      </c>
      <c r="N757" s="68">
        <v>339439.2</v>
      </c>
      <c r="O757" s="68">
        <v>0</v>
      </c>
      <c r="P757" s="68">
        <v>0</v>
      </c>
      <c r="Q757" s="84"/>
    </row>
    <row r="758" spans="1:17" ht="34.5" customHeight="1">
      <c r="A758" s="175" t="s">
        <v>299</v>
      </c>
      <c r="B758" s="176" t="s">
        <v>193</v>
      </c>
      <c r="C758" s="176" t="s">
        <v>935</v>
      </c>
      <c r="D758" s="141" t="s">
        <v>22</v>
      </c>
      <c r="E758" s="82"/>
      <c r="F758" s="82"/>
      <c r="G758" s="82"/>
      <c r="H758" s="82"/>
      <c r="I758" s="83">
        <f>I760</f>
        <v>0</v>
      </c>
      <c r="J758" s="83">
        <f t="shared" ref="J758:P758" si="289">J760</f>
        <v>0</v>
      </c>
      <c r="K758" s="83">
        <f t="shared" si="289"/>
        <v>0</v>
      </c>
      <c r="L758" s="83">
        <f t="shared" si="289"/>
        <v>0</v>
      </c>
      <c r="M758" s="83">
        <f t="shared" si="289"/>
        <v>250000</v>
      </c>
      <c r="N758" s="83">
        <f t="shared" si="289"/>
        <v>250000</v>
      </c>
      <c r="O758" s="83">
        <f t="shared" si="289"/>
        <v>0</v>
      </c>
      <c r="P758" s="83">
        <f t="shared" si="289"/>
        <v>0</v>
      </c>
      <c r="Q758" s="84"/>
    </row>
    <row r="759" spans="1:17" ht="34.5" customHeight="1">
      <c r="A759" s="175"/>
      <c r="B759" s="176"/>
      <c r="C759" s="176"/>
      <c r="D759" s="141" t="s">
        <v>23</v>
      </c>
      <c r="E759" s="82"/>
      <c r="F759" s="82"/>
      <c r="G759" s="82"/>
      <c r="H759" s="82"/>
      <c r="I759" s="83"/>
      <c r="J759" s="83"/>
      <c r="K759" s="83"/>
      <c r="L759" s="83"/>
      <c r="M759" s="83"/>
      <c r="N759" s="83"/>
      <c r="O759" s="83"/>
      <c r="P759" s="83"/>
      <c r="Q759" s="84"/>
    </row>
    <row r="760" spans="1:17" ht="34.5" customHeight="1">
      <c r="A760" s="175"/>
      <c r="B760" s="176"/>
      <c r="C760" s="176"/>
      <c r="D760" s="141" t="s">
        <v>30</v>
      </c>
      <c r="E760" s="82" t="s">
        <v>34</v>
      </c>
      <c r="F760" s="82" t="s">
        <v>244</v>
      </c>
      <c r="G760" s="82" t="s">
        <v>936</v>
      </c>
      <c r="H760" s="89">
        <v>244</v>
      </c>
      <c r="I760" s="68">
        <v>0</v>
      </c>
      <c r="J760" s="68">
        <v>0</v>
      </c>
      <c r="K760" s="68">
        <v>0</v>
      </c>
      <c r="L760" s="68">
        <v>0</v>
      </c>
      <c r="M760" s="68">
        <v>250000</v>
      </c>
      <c r="N760" s="68">
        <v>250000</v>
      </c>
      <c r="O760" s="68">
        <v>0</v>
      </c>
      <c r="P760" s="68">
        <v>0</v>
      </c>
      <c r="Q760" s="84"/>
    </row>
    <row r="761" spans="1:17" ht="26.25" customHeight="1">
      <c r="A761" s="175" t="s">
        <v>300</v>
      </c>
      <c r="B761" s="176" t="s">
        <v>194</v>
      </c>
      <c r="C761" s="176" t="s">
        <v>937</v>
      </c>
      <c r="D761" s="141" t="s">
        <v>22</v>
      </c>
      <c r="E761" s="82"/>
      <c r="F761" s="82"/>
      <c r="G761" s="82"/>
      <c r="H761" s="82"/>
      <c r="I761" s="83">
        <f>I763</f>
        <v>0</v>
      </c>
      <c r="J761" s="83">
        <f t="shared" ref="J761:P761" si="290">J763</f>
        <v>0</v>
      </c>
      <c r="K761" s="83">
        <f t="shared" si="290"/>
        <v>146598.98000000001</v>
      </c>
      <c r="L761" s="83">
        <f t="shared" si="290"/>
        <v>0</v>
      </c>
      <c r="M761" s="83">
        <f t="shared" si="290"/>
        <v>1465988.4</v>
      </c>
      <c r="N761" s="83">
        <f t="shared" si="290"/>
        <v>1465988.4</v>
      </c>
      <c r="O761" s="83">
        <f t="shared" si="290"/>
        <v>0</v>
      </c>
      <c r="P761" s="83">
        <f t="shared" si="290"/>
        <v>0</v>
      </c>
      <c r="Q761" s="84"/>
    </row>
    <row r="762" spans="1:17" ht="26.25" customHeight="1">
      <c r="A762" s="175"/>
      <c r="B762" s="176"/>
      <c r="C762" s="176"/>
      <c r="D762" s="141" t="s">
        <v>23</v>
      </c>
      <c r="E762" s="82"/>
      <c r="F762" s="82"/>
      <c r="G762" s="82"/>
      <c r="H762" s="82"/>
      <c r="I762" s="83"/>
      <c r="J762" s="83"/>
      <c r="K762" s="83"/>
      <c r="L762" s="83"/>
      <c r="M762" s="83"/>
      <c r="N762" s="83"/>
      <c r="O762" s="83"/>
      <c r="P762" s="83"/>
      <c r="Q762" s="84"/>
    </row>
    <row r="763" spans="1:17" ht="26.25" customHeight="1">
      <c r="A763" s="175"/>
      <c r="B763" s="176"/>
      <c r="C763" s="176"/>
      <c r="D763" s="141" t="s">
        <v>30</v>
      </c>
      <c r="E763" s="82" t="s">
        <v>34</v>
      </c>
      <c r="F763" s="82" t="s">
        <v>244</v>
      </c>
      <c r="G763" s="82" t="s">
        <v>272</v>
      </c>
      <c r="H763" s="89">
        <v>244</v>
      </c>
      <c r="I763" s="68">
        <v>0</v>
      </c>
      <c r="J763" s="68">
        <v>0</v>
      </c>
      <c r="K763" s="68">
        <v>146598.98000000001</v>
      </c>
      <c r="L763" s="68">
        <v>0</v>
      </c>
      <c r="M763" s="68">
        <v>1465988.4</v>
      </c>
      <c r="N763" s="68">
        <v>1465988.4</v>
      </c>
      <c r="O763" s="68">
        <v>0</v>
      </c>
      <c r="P763" s="68">
        <v>0</v>
      </c>
      <c r="Q763" s="84"/>
    </row>
    <row r="764" spans="1:17" ht="26.25" customHeight="1">
      <c r="A764" s="175" t="s">
        <v>301</v>
      </c>
      <c r="B764" s="176" t="s">
        <v>195</v>
      </c>
      <c r="C764" s="176" t="s">
        <v>938</v>
      </c>
      <c r="D764" s="141" t="s">
        <v>22</v>
      </c>
      <c r="E764" s="82"/>
      <c r="F764" s="82"/>
      <c r="G764" s="82"/>
      <c r="H764" s="82"/>
      <c r="I764" s="83">
        <f>I766</f>
        <v>0</v>
      </c>
      <c r="J764" s="83">
        <f t="shared" ref="J764:P764" si="291">J766</f>
        <v>0</v>
      </c>
      <c r="K764" s="83">
        <f t="shared" si="291"/>
        <v>172764.6</v>
      </c>
      <c r="L764" s="83">
        <f t="shared" si="291"/>
        <v>0</v>
      </c>
      <c r="M764" s="83">
        <f t="shared" si="291"/>
        <v>1727646</v>
      </c>
      <c r="N764" s="83">
        <f t="shared" si="291"/>
        <v>1727646</v>
      </c>
      <c r="O764" s="83">
        <f t="shared" si="291"/>
        <v>0</v>
      </c>
      <c r="P764" s="83">
        <f t="shared" si="291"/>
        <v>0</v>
      </c>
      <c r="Q764" s="84"/>
    </row>
    <row r="765" spans="1:17" ht="26.25" customHeight="1">
      <c r="A765" s="175"/>
      <c r="B765" s="176"/>
      <c r="C765" s="176"/>
      <c r="D765" s="141" t="s">
        <v>23</v>
      </c>
      <c r="E765" s="82"/>
      <c r="F765" s="82"/>
      <c r="G765" s="82"/>
      <c r="H765" s="82"/>
      <c r="I765" s="83"/>
      <c r="J765" s="83"/>
      <c r="K765" s="83"/>
      <c r="L765" s="83"/>
      <c r="M765" s="83"/>
      <c r="N765" s="83"/>
      <c r="O765" s="83"/>
      <c r="P765" s="83"/>
      <c r="Q765" s="84"/>
    </row>
    <row r="766" spans="1:17" ht="26.25" customHeight="1">
      <c r="A766" s="175"/>
      <c r="B766" s="176"/>
      <c r="C766" s="176"/>
      <c r="D766" s="141" t="s">
        <v>30</v>
      </c>
      <c r="E766" s="82" t="s">
        <v>34</v>
      </c>
      <c r="F766" s="82" t="s">
        <v>244</v>
      </c>
      <c r="G766" s="82" t="s">
        <v>278</v>
      </c>
      <c r="H766" s="89">
        <v>244</v>
      </c>
      <c r="I766" s="68">
        <v>0</v>
      </c>
      <c r="J766" s="68">
        <v>0</v>
      </c>
      <c r="K766" s="68">
        <v>172764.6</v>
      </c>
      <c r="L766" s="68">
        <v>0</v>
      </c>
      <c r="M766" s="68">
        <v>1727646</v>
      </c>
      <c r="N766" s="68">
        <v>1727646</v>
      </c>
      <c r="O766" s="68">
        <v>0</v>
      </c>
      <c r="P766" s="68">
        <v>0</v>
      </c>
      <c r="Q766" s="84"/>
    </row>
    <row r="767" spans="1:17" ht="26.25" customHeight="1">
      <c r="A767" s="175" t="s">
        <v>302</v>
      </c>
      <c r="B767" s="176" t="s">
        <v>196</v>
      </c>
      <c r="C767" s="176" t="s">
        <v>939</v>
      </c>
      <c r="D767" s="141" t="s">
        <v>22</v>
      </c>
      <c r="E767" s="82"/>
      <c r="F767" s="82"/>
      <c r="G767" s="82"/>
      <c r="H767" s="82"/>
      <c r="I767" s="83">
        <f>I769</f>
        <v>0</v>
      </c>
      <c r="J767" s="83">
        <f t="shared" ref="J767:P767" si="292">J769</f>
        <v>0</v>
      </c>
      <c r="K767" s="83">
        <f t="shared" si="292"/>
        <v>131985</v>
      </c>
      <c r="L767" s="83">
        <f t="shared" si="292"/>
        <v>0</v>
      </c>
      <c r="M767" s="83">
        <f t="shared" si="292"/>
        <v>1319838</v>
      </c>
      <c r="N767" s="83">
        <f t="shared" si="292"/>
        <v>1319838</v>
      </c>
      <c r="O767" s="83">
        <f t="shared" si="292"/>
        <v>0</v>
      </c>
      <c r="P767" s="83">
        <f t="shared" si="292"/>
        <v>0</v>
      </c>
      <c r="Q767" s="84"/>
    </row>
    <row r="768" spans="1:17" ht="26.25" customHeight="1">
      <c r="A768" s="175"/>
      <c r="B768" s="176"/>
      <c r="C768" s="176"/>
      <c r="D768" s="141" t="s">
        <v>23</v>
      </c>
      <c r="E768" s="82"/>
      <c r="F768" s="82"/>
      <c r="G768" s="82"/>
      <c r="H768" s="82"/>
      <c r="I768" s="83"/>
      <c r="J768" s="83"/>
      <c r="K768" s="83"/>
      <c r="L768" s="83"/>
      <c r="M768" s="83"/>
      <c r="N768" s="83"/>
      <c r="O768" s="83"/>
      <c r="P768" s="83"/>
      <c r="Q768" s="84"/>
    </row>
    <row r="769" spans="1:17" ht="26.25" customHeight="1">
      <c r="A769" s="175"/>
      <c r="B769" s="176"/>
      <c r="C769" s="176"/>
      <c r="D769" s="141" t="s">
        <v>30</v>
      </c>
      <c r="E769" s="82" t="s">
        <v>34</v>
      </c>
      <c r="F769" s="82" t="s">
        <v>244</v>
      </c>
      <c r="G769" s="82" t="s">
        <v>280</v>
      </c>
      <c r="H769" s="89">
        <v>244</v>
      </c>
      <c r="I769" s="68">
        <v>0</v>
      </c>
      <c r="J769" s="68">
        <v>0</v>
      </c>
      <c r="K769" s="68">
        <v>131985</v>
      </c>
      <c r="L769" s="68">
        <v>0</v>
      </c>
      <c r="M769" s="68">
        <v>1319838</v>
      </c>
      <c r="N769" s="68">
        <v>1319838</v>
      </c>
      <c r="O769" s="68">
        <v>0</v>
      </c>
      <c r="P769" s="68">
        <v>0</v>
      </c>
      <c r="Q769" s="84"/>
    </row>
    <row r="770" spans="1:17" ht="26.25" customHeight="1">
      <c r="A770" s="175" t="s">
        <v>303</v>
      </c>
      <c r="B770" s="176" t="s">
        <v>197</v>
      </c>
      <c r="C770" s="176" t="s">
        <v>940</v>
      </c>
      <c r="D770" s="141" t="s">
        <v>22</v>
      </c>
      <c r="E770" s="82"/>
      <c r="F770" s="82"/>
      <c r="G770" s="82"/>
      <c r="H770" s="82"/>
      <c r="I770" s="83">
        <f>I772</f>
        <v>0</v>
      </c>
      <c r="J770" s="83">
        <f t="shared" ref="J770:P770" si="293">J772</f>
        <v>0</v>
      </c>
      <c r="K770" s="83">
        <f t="shared" si="293"/>
        <v>71011</v>
      </c>
      <c r="L770" s="83">
        <f t="shared" si="293"/>
        <v>0</v>
      </c>
      <c r="M770" s="83">
        <f t="shared" si="293"/>
        <v>710103.6</v>
      </c>
      <c r="N770" s="83">
        <f t="shared" si="293"/>
        <v>706553.08</v>
      </c>
      <c r="O770" s="83">
        <f t="shared" si="293"/>
        <v>0</v>
      </c>
      <c r="P770" s="83">
        <f t="shared" si="293"/>
        <v>0</v>
      </c>
      <c r="Q770" s="84"/>
    </row>
    <row r="771" spans="1:17" ht="26.25" customHeight="1">
      <c r="A771" s="175"/>
      <c r="B771" s="176"/>
      <c r="C771" s="176"/>
      <c r="D771" s="141" t="s">
        <v>23</v>
      </c>
      <c r="E771" s="82"/>
      <c r="F771" s="82"/>
      <c r="G771" s="82"/>
      <c r="H771" s="82"/>
      <c r="I771" s="83"/>
      <c r="J771" s="83"/>
      <c r="K771" s="83"/>
      <c r="L771" s="83"/>
      <c r="M771" s="83"/>
      <c r="N771" s="83"/>
      <c r="O771" s="83"/>
      <c r="P771" s="83"/>
      <c r="Q771" s="84"/>
    </row>
    <row r="772" spans="1:17" ht="26.25" customHeight="1">
      <c r="A772" s="175"/>
      <c r="B772" s="176"/>
      <c r="C772" s="176"/>
      <c r="D772" s="141" t="s">
        <v>30</v>
      </c>
      <c r="E772" s="82" t="s">
        <v>34</v>
      </c>
      <c r="F772" s="82" t="s">
        <v>244</v>
      </c>
      <c r="G772" s="82" t="s">
        <v>941</v>
      </c>
      <c r="H772" s="89">
        <v>244</v>
      </c>
      <c r="I772" s="68">
        <v>0</v>
      </c>
      <c r="J772" s="68">
        <v>0</v>
      </c>
      <c r="K772" s="68">
        <v>71011</v>
      </c>
      <c r="L772" s="68">
        <v>0</v>
      </c>
      <c r="M772" s="68">
        <v>710103.6</v>
      </c>
      <c r="N772" s="68">
        <v>706553.08</v>
      </c>
      <c r="O772" s="68">
        <v>0</v>
      </c>
      <c r="P772" s="68">
        <v>0</v>
      </c>
      <c r="Q772" s="84"/>
    </row>
    <row r="773" spans="1:17" ht="26.25" customHeight="1">
      <c r="A773" s="175" t="s">
        <v>304</v>
      </c>
      <c r="B773" s="176" t="s">
        <v>198</v>
      </c>
      <c r="C773" s="176" t="s">
        <v>942</v>
      </c>
      <c r="D773" s="141" t="s">
        <v>22</v>
      </c>
      <c r="E773" s="82"/>
      <c r="F773" s="82"/>
      <c r="G773" s="82"/>
      <c r="H773" s="82"/>
      <c r="I773" s="83">
        <f>I775</f>
        <v>0</v>
      </c>
      <c r="J773" s="83">
        <f t="shared" ref="J773:P773" si="294">J775</f>
        <v>0</v>
      </c>
      <c r="K773" s="83">
        <f t="shared" si="294"/>
        <v>0</v>
      </c>
      <c r="L773" s="83">
        <f t="shared" si="294"/>
        <v>0</v>
      </c>
      <c r="M773" s="83">
        <f t="shared" si="294"/>
        <v>300000</v>
      </c>
      <c r="N773" s="83">
        <f t="shared" si="294"/>
        <v>300000</v>
      </c>
      <c r="O773" s="83">
        <f t="shared" si="294"/>
        <v>0</v>
      </c>
      <c r="P773" s="83">
        <f t="shared" si="294"/>
        <v>0</v>
      </c>
      <c r="Q773" s="84"/>
    </row>
    <row r="774" spans="1:17" ht="26.25" customHeight="1">
      <c r="A774" s="175"/>
      <c r="B774" s="176"/>
      <c r="C774" s="176"/>
      <c r="D774" s="141" t="s">
        <v>23</v>
      </c>
      <c r="E774" s="82"/>
      <c r="F774" s="82"/>
      <c r="G774" s="82"/>
      <c r="H774" s="82"/>
      <c r="I774" s="83"/>
      <c r="J774" s="83"/>
      <c r="K774" s="83"/>
      <c r="L774" s="83"/>
      <c r="M774" s="83"/>
      <c r="N774" s="83"/>
      <c r="O774" s="83"/>
      <c r="P774" s="83"/>
      <c r="Q774" s="84"/>
    </row>
    <row r="775" spans="1:17" ht="26.25" customHeight="1">
      <c r="A775" s="175"/>
      <c r="B775" s="176"/>
      <c r="C775" s="176"/>
      <c r="D775" s="141" t="s">
        <v>30</v>
      </c>
      <c r="E775" s="82" t="s">
        <v>34</v>
      </c>
      <c r="F775" s="82" t="s">
        <v>244</v>
      </c>
      <c r="G775" s="82" t="s">
        <v>943</v>
      </c>
      <c r="H775" s="89">
        <v>244</v>
      </c>
      <c r="I775" s="68">
        <v>0</v>
      </c>
      <c r="J775" s="68">
        <v>0</v>
      </c>
      <c r="K775" s="68">
        <v>0</v>
      </c>
      <c r="L775" s="68">
        <v>0</v>
      </c>
      <c r="M775" s="68">
        <v>300000</v>
      </c>
      <c r="N775" s="68">
        <v>300000</v>
      </c>
      <c r="O775" s="68">
        <v>0</v>
      </c>
      <c r="P775" s="68">
        <v>0</v>
      </c>
      <c r="Q775" s="84"/>
    </row>
    <row r="776" spans="1:17" ht="26.25" customHeight="1">
      <c r="A776" s="175" t="s">
        <v>305</v>
      </c>
      <c r="B776" s="176" t="s">
        <v>643</v>
      </c>
      <c r="C776" s="176" t="s">
        <v>271</v>
      </c>
      <c r="D776" s="141" t="s">
        <v>22</v>
      </c>
      <c r="E776" s="82"/>
      <c r="F776" s="82"/>
      <c r="G776" s="82"/>
      <c r="H776" s="82"/>
      <c r="I776" s="83">
        <f>I778</f>
        <v>1665598</v>
      </c>
      <c r="J776" s="83">
        <f t="shared" ref="J776:P776" si="295">J778</f>
        <v>1665598</v>
      </c>
      <c r="K776" s="83">
        <f t="shared" si="295"/>
        <v>0</v>
      </c>
      <c r="L776" s="83">
        <f t="shared" si="295"/>
        <v>0</v>
      </c>
      <c r="M776" s="83">
        <f t="shared" si="295"/>
        <v>0</v>
      </c>
      <c r="N776" s="83">
        <f t="shared" si="295"/>
        <v>0</v>
      </c>
      <c r="O776" s="83">
        <f t="shared" si="295"/>
        <v>0</v>
      </c>
      <c r="P776" s="83">
        <f t="shared" si="295"/>
        <v>0</v>
      </c>
      <c r="Q776" s="84"/>
    </row>
    <row r="777" spans="1:17" ht="26.25" customHeight="1">
      <c r="A777" s="175"/>
      <c r="B777" s="176"/>
      <c r="C777" s="176"/>
      <c r="D777" s="141" t="s">
        <v>23</v>
      </c>
      <c r="E777" s="82"/>
      <c r="F777" s="82"/>
      <c r="G777" s="82"/>
      <c r="H777" s="82"/>
      <c r="I777" s="83"/>
      <c r="J777" s="83"/>
      <c r="K777" s="83"/>
      <c r="L777" s="83"/>
      <c r="M777" s="83"/>
      <c r="N777" s="83"/>
      <c r="O777" s="83"/>
      <c r="P777" s="83"/>
      <c r="Q777" s="84"/>
    </row>
    <row r="778" spans="1:17" ht="26.25" customHeight="1">
      <c r="A778" s="175"/>
      <c r="B778" s="176"/>
      <c r="C778" s="176"/>
      <c r="D778" s="141" t="s">
        <v>30</v>
      </c>
      <c r="E778" s="82" t="s">
        <v>34</v>
      </c>
      <c r="F778" s="82" t="s">
        <v>244</v>
      </c>
      <c r="G778" s="82" t="s">
        <v>272</v>
      </c>
      <c r="H778" s="89">
        <v>244</v>
      </c>
      <c r="I778" s="68">
        <v>1665598</v>
      </c>
      <c r="J778" s="68">
        <v>1665598</v>
      </c>
      <c r="K778" s="68">
        <v>0</v>
      </c>
      <c r="L778" s="68">
        <v>0</v>
      </c>
      <c r="M778" s="68">
        <v>0</v>
      </c>
      <c r="N778" s="68">
        <v>0</v>
      </c>
      <c r="O778" s="68">
        <v>0</v>
      </c>
      <c r="P778" s="68">
        <v>0</v>
      </c>
      <c r="Q778" s="84"/>
    </row>
    <row r="779" spans="1:17" ht="26.25" customHeight="1">
      <c r="A779" s="175" t="s">
        <v>306</v>
      </c>
      <c r="B779" s="176" t="s">
        <v>643</v>
      </c>
      <c r="C779" s="176" t="s">
        <v>279</v>
      </c>
      <c r="D779" s="141" t="s">
        <v>22</v>
      </c>
      <c r="E779" s="82"/>
      <c r="F779" s="82"/>
      <c r="G779" s="82"/>
      <c r="H779" s="82"/>
      <c r="I779" s="83">
        <f>I781</f>
        <v>817673</v>
      </c>
      <c r="J779" s="83">
        <f t="shared" ref="J779:P779" si="296">J781</f>
        <v>817673</v>
      </c>
      <c r="K779" s="83">
        <f t="shared" si="296"/>
        <v>0</v>
      </c>
      <c r="L779" s="83">
        <f t="shared" si="296"/>
        <v>0</v>
      </c>
      <c r="M779" s="83">
        <f t="shared" si="296"/>
        <v>0</v>
      </c>
      <c r="N779" s="83">
        <f t="shared" si="296"/>
        <v>0</v>
      </c>
      <c r="O779" s="83">
        <f t="shared" si="296"/>
        <v>0</v>
      </c>
      <c r="P779" s="83">
        <f t="shared" si="296"/>
        <v>0</v>
      </c>
      <c r="Q779" s="84"/>
    </row>
    <row r="780" spans="1:17" ht="26.25" customHeight="1">
      <c r="A780" s="175"/>
      <c r="B780" s="176"/>
      <c r="C780" s="176"/>
      <c r="D780" s="141" t="s">
        <v>23</v>
      </c>
      <c r="E780" s="82"/>
      <c r="F780" s="82"/>
      <c r="G780" s="82"/>
      <c r="H780" s="82"/>
      <c r="I780" s="83"/>
      <c r="J780" s="83"/>
      <c r="K780" s="83"/>
      <c r="L780" s="83"/>
      <c r="M780" s="83"/>
      <c r="N780" s="83"/>
      <c r="O780" s="83"/>
      <c r="P780" s="83"/>
      <c r="Q780" s="84"/>
    </row>
    <row r="781" spans="1:17" ht="26.25" customHeight="1">
      <c r="A781" s="175"/>
      <c r="B781" s="176"/>
      <c r="C781" s="176"/>
      <c r="D781" s="141" t="s">
        <v>30</v>
      </c>
      <c r="E781" s="82" t="s">
        <v>34</v>
      </c>
      <c r="F781" s="82" t="s">
        <v>244</v>
      </c>
      <c r="G781" s="82" t="s">
        <v>280</v>
      </c>
      <c r="H781" s="89">
        <v>244</v>
      </c>
      <c r="I781" s="68">
        <v>817673</v>
      </c>
      <c r="J781" s="68">
        <v>817673</v>
      </c>
      <c r="K781" s="68">
        <v>0</v>
      </c>
      <c r="L781" s="68">
        <v>0</v>
      </c>
      <c r="M781" s="68">
        <v>0</v>
      </c>
      <c r="N781" s="68">
        <v>0</v>
      </c>
      <c r="O781" s="68">
        <v>0</v>
      </c>
      <c r="P781" s="68">
        <v>0</v>
      </c>
      <c r="Q781" s="84"/>
    </row>
    <row r="782" spans="1:17" ht="26.25" customHeight="1">
      <c r="A782" s="175" t="s">
        <v>915</v>
      </c>
      <c r="B782" s="176" t="s">
        <v>643</v>
      </c>
      <c r="C782" s="176" t="s">
        <v>307</v>
      </c>
      <c r="D782" s="141" t="s">
        <v>22</v>
      </c>
      <c r="E782" s="82"/>
      <c r="F782" s="82"/>
      <c r="G782" s="82"/>
      <c r="H782" s="82"/>
      <c r="I782" s="83">
        <f>I784</f>
        <v>1477613</v>
      </c>
      <c r="J782" s="83">
        <f t="shared" ref="J782:P782" si="297">J784</f>
        <v>1470224.93</v>
      </c>
      <c r="K782" s="83">
        <f t="shared" si="297"/>
        <v>0</v>
      </c>
      <c r="L782" s="83">
        <f t="shared" si="297"/>
        <v>0</v>
      </c>
      <c r="M782" s="83">
        <f t="shared" si="297"/>
        <v>0</v>
      </c>
      <c r="N782" s="83">
        <f t="shared" si="297"/>
        <v>0</v>
      </c>
      <c r="O782" s="83">
        <f t="shared" si="297"/>
        <v>0</v>
      </c>
      <c r="P782" s="83">
        <f t="shared" si="297"/>
        <v>0</v>
      </c>
      <c r="Q782" s="84"/>
    </row>
    <row r="783" spans="1:17" ht="26.25" customHeight="1">
      <c r="A783" s="175"/>
      <c r="B783" s="176"/>
      <c r="C783" s="176"/>
      <c r="D783" s="141" t="s">
        <v>23</v>
      </c>
      <c r="E783" s="82"/>
      <c r="F783" s="82"/>
      <c r="G783" s="82"/>
      <c r="H783" s="82"/>
      <c r="I783" s="83"/>
      <c r="J783" s="83"/>
      <c r="K783" s="83"/>
      <c r="L783" s="83"/>
      <c r="M783" s="83"/>
      <c r="N783" s="83"/>
      <c r="O783" s="83"/>
      <c r="P783" s="83"/>
      <c r="Q783" s="84"/>
    </row>
    <row r="784" spans="1:17" ht="26.25" customHeight="1">
      <c r="A784" s="175"/>
      <c r="B784" s="176"/>
      <c r="C784" s="176"/>
      <c r="D784" s="141" t="s">
        <v>30</v>
      </c>
      <c r="E784" s="82" t="s">
        <v>34</v>
      </c>
      <c r="F784" s="82" t="s">
        <v>244</v>
      </c>
      <c r="G784" s="82" t="s">
        <v>281</v>
      </c>
      <c r="H784" s="89">
        <v>244</v>
      </c>
      <c r="I784" s="68">
        <v>1477613</v>
      </c>
      <c r="J784" s="68">
        <v>1470224.93</v>
      </c>
      <c r="K784" s="68">
        <v>0</v>
      </c>
      <c r="L784" s="68">
        <v>0</v>
      </c>
      <c r="M784" s="68">
        <v>0</v>
      </c>
      <c r="N784" s="68">
        <v>0</v>
      </c>
      <c r="O784" s="68">
        <v>0</v>
      </c>
      <c r="P784" s="68">
        <v>0</v>
      </c>
      <c r="Q784" s="84"/>
    </row>
    <row r="785" spans="1:17" ht="26.25" customHeight="1">
      <c r="A785" s="175" t="s">
        <v>916</v>
      </c>
      <c r="B785" s="176" t="s">
        <v>643</v>
      </c>
      <c r="C785" s="176" t="s">
        <v>285</v>
      </c>
      <c r="D785" s="141" t="s">
        <v>22</v>
      </c>
      <c r="E785" s="82"/>
      <c r="F785" s="82"/>
      <c r="G785" s="82"/>
      <c r="H785" s="82"/>
      <c r="I785" s="83">
        <f t="shared" ref="I785:P785" si="298">I787</f>
        <v>1000000</v>
      </c>
      <c r="J785" s="83">
        <f t="shared" si="298"/>
        <v>1000000</v>
      </c>
      <c r="K785" s="83">
        <f t="shared" si="298"/>
        <v>0</v>
      </c>
      <c r="L785" s="83">
        <f t="shared" si="298"/>
        <v>0</v>
      </c>
      <c r="M785" s="83">
        <f t="shared" si="298"/>
        <v>0</v>
      </c>
      <c r="N785" s="83">
        <f t="shared" si="298"/>
        <v>0</v>
      </c>
      <c r="O785" s="83">
        <f t="shared" si="298"/>
        <v>0</v>
      </c>
      <c r="P785" s="83">
        <f t="shared" si="298"/>
        <v>0</v>
      </c>
      <c r="Q785" s="84"/>
    </row>
    <row r="786" spans="1:17" ht="26.25" customHeight="1">
      <c r="A786" s="175"/>
      <c r="B786" s="176"/>
      <c r="C786" s="176"/>
      <c r="D786" s="141" t="s">
        <v>23</v>
      </c>
      <c r="E786" s="82"/>
      <c r="F786" s="82"/>
      <c r="G786" s="82"/>
      <c r="H786" s="82"/>
      <c r="I786" s="83"/>
      <c r="J786" s="83"/>
      <c r="K786" s="83"/>
      <c r="L786" s="83"/>
      <c r="M786" s="83"/>
      <c r="N786" s="83"/>
      <c r="O786" s="83"/>
      <c r="P786" s="83"/>
      <c r="Q786" s="84"/>
    </row>
    <row r="787" spans="1:17" ht="26.25" customHeight="1">
      <c r="A787" s="175"/>
      <c r="B787" s="176"/>
      <c r="C787" s="176"/>
      <c r="D787" s="141" t="s">
        <v>30</v>
      </c>
      <c r="E787" s="82" t="s">
        <v>34</v>
      </c>
      <c r="F787" s="82" t="s">
        <v>244</v>
      </c>
      <c r="G787" s="82" t="s">
        <v>286</v>
      </c>
      <c r="H787" s="89">
        <v>244</v>
      </c>
      <c r="I787" s="68">
        <v>1000000</v>
      </c>
      <c r="J787" s="68">
        <v>1000000</v>
      </c>
      <c r="K787" s="68">
        <v>0</v>
      </c>
      <c r="L787" s="68">
        <v>0</v>
      </c>
      <c r="M787" s="68">
        <v>0</v>
      </c>
      <c r="N787" s="68">
        <v>0</v>
      </c>
      <c r="O787" s="68">
        <v>0</v>
      </c>
      <c r="P787" s="68">
        <v>0</v>
      </c>
      <c r="Q787" s="84"/>
    </row>
    <row r="788" spans="1:17" ht="26.25" customHeight="1">
      <c r="A788" s="175" t="s">
        <v>917</v>
      </c>
      <c r="B788" s="176" t="s">
        <v>643</v>
      </c>
      <c r="C788" s="176" t="s">
        <v>287</v>
      </c>
      <c r="D788" s="141" t="s">
        <v>22</v>
      </c>
      <c r="E788" s="82"/>
      <c r="F788" s="82"/>
      <c r="G788" s="82"/>
      <c r="H788" s="82"/>
      <c r="I788" s="83">
        <f t="shared" ref="I788:P788" si="299">I790</f>
        <v>31130</v>
      </c>
      <c r="J788" s="83">
        <f t="shared" si="299"/>
        <v>31130</v>
      </c>
      <c r="K788" s="83">
        <f t="shared" si="299"/>
        <v>0</v>
      </c>
      <c r="L788" s="83">
        <f t="shared" si="299"/>
        <v>0</v>
      </c>
      <c r="M788" s="83">
        <f t="shared" si="299"/>
        <v>0</v>
      </c>
      <c r="N788" s="83">
        <f t="shared" si="299"/>
        <v>0</v>
      </c>
      <c r="O788" s="83">
        <f t="shared" si="299"/>
        <v>0</v>
      </c>
      <c r="P788" s="83">
        <f t="shared" si="299"/>
        <v>0</v>
      </c>
      <c r="Q788" s="84"/>
    </row>
    <row r="789" spans="1:17" ht="26.25" customHeight="1">
      <c r="A789" s="175"/>
      <c r="B789" s="176"/>
      <c r="C789" s="176"/>
      <c r="D789" s="141" t="s">
        <v>23</v>
      </c>
      <c r="E789" s="82"/>
      <c r="F789" s="82"/>
      <c r="G789" s="82"/>
      <c r="H789" s="82"/>
      <c r="I789" s="83"/>
      <c r="J789" s="83"/>
      <c r="K789" s="83"/>
      <c r="L789" s="83"/>
      <c r="M789" s="83"/>
      <c r="N789" s="83"/>
      <c r="O789" s="83"/>
      <c r="P789" s="83"/>
      <c r="Q789" s="84"/>
    </row>
    <row r="790" spans="1:17" ht="26.25" customHeight="1">
      <c r="A790" s="175"/>
      <c r="B790" s="176"/>
      <c r="C790" s="176"/>
      <c r="D790" s="141" t="s">
        <v>30</v>
      </c>
      <c r="E790" s="82" t="s">
        <v>34</v>
      </c>
      <c r="F790" s="82" t="s">
        <v>244</v>
      </c>
      <c r="G790" s="82" t="s">
        <v>288</v>
      </c>
      <c r="H790" s="89">
        <v>244</v>
      </c>
      <c r="I790" s="68">
        <v>31130</v>
      </c>
      <c r="J790" s="68">
        <v>31130</v>
      </c>
      <c r="K790" s="68">
        <v>0</v>
      </c>
      <c r="L790" s="68">
        <v>0</v>
      </c>
      <c r="M790" s="68">
        <v>0</v>
      </c>
      <c r="N790" s="68">
        <v>0</v>
      </c>
      <c r="O790" s="68">
        <v>0</v>
      </c>
      <c r="P790" s="68">
        <v>0</v>
      </c>
      <c r="Q790" s="84"/>
    </row>
    <row r="791" spans="1:17" ht="26.25" customHeight="1">
      <c r="A791" s="175" t="s">
        <v>918</v>
      </c>
      <c r="B791" s="176" t="s">
        <v>643</v>
      </c>
      <c r="C791" s="176" t="s">
        <v>289</v>
      </c>
      <c r="D791" s="141" t="s">
        <v>22</v>
      </c>
      <c r="E791" s="82"/>
      <c r="F791" s="82"/>
      <c r="G791" s="82"/>
      <c r="H791" s="82"/>
      <c r="I791" s="83">
        <f t="shared" ref="I791:P791" si="300">I793</f>
        <v>211000</v>
      </c>
      <c r="J791" s="83">
        <f t="shared" si="300"/>
        <v>211000</v>
      </c>
      <c r="K791" s="83">
        <f t="shared" si="300"/>
        <v>0</v>
      </c>
      <c r="L791" s="83">
        <f t="shared" si="300"/>
        <v>0</v>
      </c>
      <c r="M791" s="83">
        <f t="shared" si="300"/>
        <v>0</v>
      </c>
      <c r="N791" s="83">
        <f t="shared" si="300"/>
        <v>0</v>
      </c>
      <c r="O791" s="83">
        <f t="shared" si="300"/>
        <v>0</v>
      </c>
      <c r="P791" s="83">
        <f t="shared" si="300"/>
        <v>0</v>
      </c>
      <c r="Q791" s="84"/>
    </row>
    <row r="792" spans="1:17" ht="26.25" customHeight="1">
      <c r="A792" s="175"/>
      <c r="B792" s="176"/>
      <c r="C792" s="176"/>
      <c r="D792" s="141" t="s">
        <v>23</v>
      </c>
      <c r="E792" s="82"/>
      <c r="F792" s="82"/>
      <c r="G792" s="82"/>
      <c r="H792" s="82"/>
      <c r="I792" s="83"/>
      <c r="J792" s="83"/>
      <c r="K792" s="83"/>
      <c r="L792" s="83"/>
      <c r="M792" s="83"/>
      <c r="N792" s="83"/>
      <c r="O792" s="83"/>
      <c r="P792" s="83"/>
      <c r="Q792" s="84"/>
    </row>
    <row r="793" spans="1:17" ht="26.25" customHeight="1">
      <c r="A793" s="175"/>
      <c r="B793" s="176"/>
      <c r="C793" s="176"/>
      <c r="D793" s="141" t="s">
        <v>30</v>
      </c>
      <c r="E793" s="82" t="s">
        <v>34</v>
      </c>
      <c r="F793" s="82" t="s">
        <v>244</v>
      </c>
      <c r="G793" s="82" t="s">
        <v>290</v>
      </c>
      <c r="H793" s="89">
        <v>244</v>
      </c>
      <c r="I793" s="68">
        <v>211000</v>
      </c>
      <c r="J793" s="68">
        <v>211000</v>
      </c>
      <c r="K793" s="68">
        <v>0</v>
      </c>
      <c r="L793" s="68">
        <v>0</v>
      </c>
      <c r="M793" s="68">
        <v>0</v>
      </c>
      <c r="N793" s="68">
        <v>0</v>
      </c>
      <c r="O793" s="68">
        <v>0</v>
      </c>
      <c r="P793" s="68">
        <v>0</v>
      </c>
      <c r="Q793" s="84"/>
    </row>
    <row r="794" spans="1:17" ht="26.25" customHeight="1">
      <c r="A794" s="175" t="s">
        <v>919</v>
      </c>
      <c r="B794" s="176" t="s">
        <v>643</v>
      </c>
      <c r="C794" s="176" t="s">
        <v>263</v>
      </c>
      <c r="D794" s="141" t="s">
        <v>22</v>
      </c>
      <c r="E794" s="82"/>
      <c r="F794" s="82"/>
      <c r="G794" s="82"/>
      <c r="H794" s="82"/>
      <c r="I794" s="83">
        <f t="shared" ref="I794:P794" si="301">I796</f>
        <v>444000</v>
      </c>
      <c r="J794" s="83">
        <f t="shared" si="301"/>
        <v>345764.46</v>
      </c>
      <c r="K794" s="83">
        <f t="shared" si="301"/>
        <v>0</v>
      </c>
      <c r="L794" s="83">
        <f t="shared" si="301"/>
        <v>0</v>
      </c>
      <c r="M794" s="83">
        <f t="shared" si="301"/>
        <v>0</v>
      </c>
      <c r="N794" s="83">
        <f t="shared" si="301"/>
        <v>0</v>
      </c>
      <c r="O794" s="83">
        <f t="shared" si="301"/>
        <v>0</v>
      </c>
      <c r="P794" s="83">
        <f t="shared" si="301"/>
        <v>0</v>
      </c>
      <c r="Q794" s="84"/>
    </row>
    <row r="795" spans="1:17" ht="26.25" customHeight="1">
      <c r="A795" s="175"/>
      <c r="B795" s="176"/>
      <c r="C795" s="176"/>
      <c r="D795" s="141" t="s">
        <v>23</v>
      </c>
      <c r="E795" s="82"/>
      <c r="F795" s="82"/>
      <c r="G795" s="82"/>
      <c r="H795" s="82"/>
      <c r="I795" s="83"/>
      <c r="J795" s="83"/>
      <c r="K795" s="83"/>
      <c r="L795" s="83"/>
      <c r="M795" s="83"/>
      <c r="N795" s="83"/>
      <c r="O795" s="83"/>
      <c r="P795" s="83"/>
      <c r="Q795" s="84"/>
    </row>
    <row r="796" spans="1:17" ht="26.25" customHeight="1">
      <c r="A796" s="175"/>
      <c r="B796" s="176"/>
      <c r="C796" s="176"/>
      <c r="D796" s="141" t="s">
        <v>30</v>
      </c>
      <c r="E796" s="82" t="s">
        <v>34</v>
      </c>
      <c r="F796" s="82" t="s">
        <v>244</v>
      </c>
      <c r="G796" s="82" t="s">
        <v>264</v>
      </c>
      <c r="H796" s="89">
        <v>244</v>
      </c>
      <c r="I796" s="68">
        <v>444000</v>
      </c>
      <c r="J796" s="68">
        <v>345764.46</v>
      </c>
      <c r="K796" s="68">
        <v>0</v>
      </c>
      <c r="L796" s="68">
        <v>0</v>
      </c>
      <c r="M796" s="68">
        <v>0</v>
      </c>
      <c r="N796" s="68">
        <v>0</v>
      </c>
      <c r="O796" s="68">
        <v>0</v>
      </c>
      <c r="P796" s="68">
        <v>0</v>
      </c>
      <c r="Q796" s="84"/>
    </row>
    <row r="797" spans="1:17" ht="26.25" customHeight="1">
      <c r="A797" s="175" t="s">
        <v>920</v>
      </c>
      <c r="B797" s="176" t="s">
        <v>643</v>
      </c>
      <c r="C797" s="176" t="s">
        <v>267</v>
      </c>
      <c r="D797" s="141" t="s">
        <v>22</v>
      </c>
      <c r="E797" s="82"/>
      <c r="F797" s="82"/>
      <c r="G797" s="82"/>
      <c r="H797" s="82"/>
      <c r="I797" s="83">
        <f t="shared" ref="I797:P797" si="302">I799</f>
        <v>10062532.800000001</v>
      </c>
      <c r="J797" s="83">
        <f t="shared" si="302"/>
        <v>10062532.800000001</v>
      </c>
      <c r="K797" s="83">
        <f t="shared" si="302"/>
        <v>0</v>
      </c>
      <c r="L797" s="83">
        <f t="shared" si="302"/>
        <v>0</v>
      </c>
      <c r="M797" s="83">
        <f t="shared" si="302"/>
        <v>0</v>
      </c>
      <c r="N797" s="83">
        <f t="shared" si="302"/>
        <v>0</v>
      </c>
      <c r="O797" s="83">
        <f t="shared" si="302"/>
        <v>0</v>
      </c>
      <c r="P797" s="83">
        <f t="shared" si="302"/>
        <v>0</v>
      </c>
      <c r="Q797" s="84"/>
    </row>
    <row r="798" spans="1:17" ht="26.25" customHeight="1">
      <c r="A798" s="175"/>
      <c r="B798" s="176"/>
      <c r="C798" s="176"/>
      <c r="D798" s="141" t="s">
        <v>23</v>
      </c>
      <c r="E798" s="82"/>
      <c r="F798" s="82"/>
      <c r="G798" s="82"/>
      <c r="H798" s="82"/>
      <c r="I798" s="83"/>
      <c r="J798" s="83"/>
      <c r="K798" s="83"/>
      <c r="L798" s="83"/>
      <c r="M798" s="83"/>
      <c r="N798" s="83"/>
      <c r="O798" s="83"/>
      <c r="P798" s="83"/>
      <c r="Q798" s="84"/>
    </row>
    <row r="799" spans="1:17" ht="26.25" customHeight="1">
      <c r="A799" s="175"/>
      <c r="B799" s="176"/>
      <c r="C799" s="176"/>
      <c r="D799" s="141" t="s">
        <v>30</v>
      </c>
      <c r="E799" s="82" t="s">
        <v>34</v>
      </c>
      <c r="F799" s="82" t="s">
        <v>244</v>
      </c>
      <c r="G799" s="82" t="s">
        <v>268</v>
      </c>
      <c r="H799" s="89">
        <v>244</v>
      </c>
      <c r="I799" s="68">
        <v>10062532.800000001</v>
      </c>
      <c r="J799" s="68">
        <v>10062532.800000001</v>
      </c>
      <c r="K799" s="68">
        <v>0</v>
      </c>
      <c r="L799" s="68">
        <v>0</v>
      </c>
      <c r="M799" s="68">
        <v>0</v>
      </c>
      <c r="N799" s="68">
        <v>0</v>
      </c>
      <c r="O799" s="68">
        <v>0</v>
      </c>
      <c r="P799" s="68">
        <v>0</v>
      </c>
      <c r="Q799" s="84"/>
    </row>
    <row r="800" spans="1:17" ht="26.25" customHeight="1">
      <c r="A800" s="175" t="s">
        <v>921</v>
      </c>
      <c r="B800" s="176" t="s">
        <v>643</v>
      </c>
      <c r="C800" s="176" t="s">
        <v>269</v>
      </c>
      <c r="D800" s="141" t="s">
        <v>22</v>
      </c>
      <c r="E800" s="82"/>
      <c r="F800" s="82"/>
      <c r="G800" s="82"/>
      <c r="H800" s="82"/>
      <c r="I800" s="83">
        <f t="shared" ref="I800:P800" si="303">I802</f>
        <v>1065116</v>
      </c>
      <c r="J800" s="83">
        <f t="shared" si="303"/>
        <v>1065116</v>
      </c>
      <c r="K800" s="83">
        <f t="shared" si="303"/>
        <v>0</v>
      </c>
      <c r="L800" s="83">
        <f t="shared" si="303"/>
        <v>0</v>
      </c>
      <c r="M800" s="83">
        <f t="shared" si="303"/>
        <v>0</v>
      </c>
      <c r="N800" s="83">
        <f t="shared" si="303"/>
        <v>0</v>
      </c>
      <c r="O800" s="83">
        <f t="shared" si="303"/>
        <v>0</v>
      </c>
      <c r="P800" s="83">
        <f t="shared" si="303"/>
        <v>0</v>
      </c>
      <c r="Q800" s="84"/>
    </row>
    <row r="801" spans="1:17" ht="26.25" customHeight="1">
      <c r="A801" s="175"/>
      <c r="B801" s="176"/>
      <c r="C801" s="176"/>
      <c r="D801" s="141" t="s">
        <v>23</v>
      </c>
      <c r="E801" s="82"/>
      <c r="F801" s="82"/>
      <c r="G801" s="82"/>
      <c r="H801" s="82"/>
      <c r="I801" s="83"/>
      <c r="J801" s="83"/>
      <c r="K801" s="83"/>
      <c r="L801" s="83"/>
      <c r="M801" s="83"/>
      <c r="N801" s="83"/>
      <c r="O801" s="83"/>
      <c r="P801" s="83"/>
      <c r="Q801" s="84"/>
    </row>
    <row r="802" spans="1:17" ht="26.25" customHeight="1">
      <c r="A802" s="175"/>
      <c r="B802" s="176"/>
      <c r="C802" s="176"/>
      <c r="D802" s="141" t="s">
        <v>30</v>
      </c>
      <c r="E802" s="82" t="s">
        <v>34</v>
      </c>
      <c r="F802" s="82" t="s">
        <v>244</v>
      </c>
      <c r="G802" s="82" t="s">
        <v>270</v>
      </c>
      <c r="H802" s="89">
        <v>244</v>
      </c>
      <c r="I802" s="68">
        <v>1065116</v>
      </c>
      <c r="J802" s="68">
        <v>1065116</v>
      </c>
      <c r="K802" s="68">
        <v>0</v>
      </c>
      <c r="L802" s="68">
        <v>0</v>
      </c>
      <c r="M802" s="68">
        <v>0</v>
      </c>
      <c r="N802" s="68">
        <v>0</v>
      </c>
      <c r="O802" s="68">
        <v>0</v>
      </c>
      <c r="P802" s="68">
        <v>0</v>
      </c>
      <c r="Q802" s="84"/>
    </row>
    <row r="803" spans="1:17" ht="26.25" customHeight="1">
      <c r="A803" s="175" t="s">
        <v>922</v>
      </c>
      <c r="B803" s="176" t="s">
        <v>643</v>
      </c>
      <c r="C803" s="176" t="s">
        <v>273</v>
      </c>
      <c r="D803" s="141" t="s">
        <v>22</v>
      </c>
      <c r="E803" s="82"/>
      <c r="F803" s="82"/>
      <c r="G803" s="82"/>
      <c r="H803" s="82"/>
      <c r="I803" s="83">
        <f t="shared" ref="I803:P803" si="304">I805</f>
        <v>1681604.18</v>
      </c>
      <c r="J803" s="83">
        <f t="shared" si="304"/>
        <v>1673196.15</v>
      </c>
      <c r="K803" s="83">
        <f t="shared" si="304"/>
        <v>0</v>
      </c>
      <c r="L803" s="83">
        <f t="shared" si="304"/>
        <v>0</v>
      </c>
      <c r="M803" s="83">
        <f t="shared" si="304"/>
        <v>0</v>
      </c>
      <c r="N803" s="83">
        <f t="shared" si="304"/>
        <v>0</v>
      </c>
      <c r="O803" s="83">
        <f t="shared" si="304"/>
        <v>0</v>
      </c>
      <c r="P803" s="83">
        <f t="shared" si="304"/>
        <v>0</v>
      </c>
      <c r="Q803" s="84"/>
    </row>
    <row r="804" spans="1:17" ht="26.25" customHeight="1">
      <c r="A804" s="175"/>
      <c r="B804" s="176"/>
      <c r="C804" s="176"/>
      <c r="D804" s="141" t="s">
        <v>23</v>
      </c>
      <c r="E804" s="82"/>
      <c r="F804" s="82"/>
      <c r="G804" s="82"/>
      <c r="H804" s="82"/>
      <c r="I804" s="83"/>
      <c r="J804" s="83"/>
      <c r="K804" s="83"/>
      <c r="L804" s="83"/>
      <c r="M804" s="83"/>
      <c r="N804" s="83"/>
      <c r="O804" s="83"/>
      <c r="P804" s="83"/>
      <c r="Q804" s="84"/>
    </row>
    <row r="805" spans="1:17" ht="26.25" customHeight="1">
      <c r="A805" s="175"/>
      <c r="B805" s="176"/>
      <c r="C805" s="176"/>
      <c r="D805" s="141" t="s">
        <v>30</v>
      </c>
      <c r="E805" s="82" t="s">
        <v>34</v>
      </c>
      <c r="F805" s="82" t="s">
        <v>244</v>
      </c>
      <c r="G805" s="82" t="s">
        <v>274</v>
      </c>
      <c r="H805" s="89">
        <v>244</v>
      </c>
      <c r="I805" s="68">
        <v>1681604.18</v>
      </c>
      <c r="J805" s="68">
        <v>1673196.15</v>
      </c>
      <c r="K805" s="68">
        <v>0</v>
      </c>
      <c r="L805" s="68">
        <v>0</v>
      </c>
      <c r="M805" s="68">
        <v>0</v>
      </c>
      <c r="N805" s="68">
        <v>0</v>
      </c>
      <c r="O805" s="68">
        <v>0</v>
      </c>
      <c r="P805" s="68">
        <v>0</v>
      </c>
      <c r="Q805" s="84"/>
    </row>
    <row r="806" spans="1:17" ht="26.25" customHeight="1">
      <c r="A806" s="175" t="s">
        <v>923</v>
      </c>
      <c r="B806" s="176" t="s">
        <v>643</v>
      </c>
      <c r="C806" s="176" t="s">
        <v>275</v>
      </c>
      <c r="D806" s="141" t="s">
        <v>22</v>
      </c>
      <c r="E806" s="82"/>
      <c r="F806" s="82"/>
      <c r="G806" s="82"/>
      <c r="H806" s="82"/>
      <c r="I806" s="83">
        <f t="shared" ref="I806:P806" si="305">I808</f>
        <v>1583759</v>
      </c>
      <c r="J806" s="83">
        <f t="shared" si="305"/>
        <v>1575840.2</v>
      </c>
      <c r="K806" s="83">
        <f t="shared" si="305"/>
        <v>0</v>
      </c>
      <c r="L806" s="83">
        <f t="shared" si="305"/>
        <v>0</v>
      </c>
      <c r="M806" s="83">
        <f t="shared" si="305"/>
        <v>0</v>
      </c>
      <c r="N806" s="83">
        <f t="shared" si="305"/>
        <v>0</v>
      </c>
      <c r="O806" s="83">
        <f t="shared" si="305"/>
        <v>0</v>
      </c>
      <c r="P806" s="83">
        <f t="shared" si="305"/>
        <v>0</v>
      </c>
      <c r="Q806" s="84"/>
    </row>
    <row r="807" spans="1:17" ht="26.25" customHeight="1">
      <c r="A807" s="175"/>
      <c r="B807" s="176"/>
      <c r="C807" s="176"/>
      <c r="D807" s="141" t="s">
        <v>23</v>
      </c>
      <c r="E807" s="82"/>
      <c r="F807" s="82"/>
      <c r="G807" s="82"/>
      <c r="H807" s="82"/>
      <c r="I807" s="83"/>
      <c r="J807" s="83"/>
      <c r="K807" s="83"/>
      <c r="L807" s="83"/>
      <c r="M807" s="83"/>
      <c r="N807" s="83"/>
      <c r="O807" s="83"/>
      <c r="P807" s="83"/>
      <c r="Q807" s="84"/>
    </row>
    <row r="808" spans="1:17" ht="26.25" customHeight="1">
      <c r="A808" s="175"/>
      <c r="B808" s="176"/>
      <c r="C808" s="176"/>
      <c r="D808" s="141" t="s">
        <v>30</v>
      </c>
      <c r="E808" s="82" t="s">
        <v>34</v>
      </c>
      <c r="F808" s="82" t="s">
        <v>244</v>
      </c>
      <c r="G808" s="82" t="s">
        <v>276</v>
      </c>
      <c r="H808" s="89">
        <v>244</v>
      </c>
      <c r="I808" s="68">
        <v>1583759</v>
      </c>
      <c r="J808" s="68">
        <v>1575840.2</v>
      </c>
      <c r="K808" s="68">
        <v>0</v>
      </c>
      <c r="L808" s="68">
        <v>0</v>
      </c>
      <c r="M808" s="68">
        <v>0</v>
      </c>
      <c r="N808" s="68">
        <v>0</v>
      </c>
      <c r="O808" s="68">
        <v>0</v>
      </c>
      <c r="P808" s="68">
        <v>0</v>
      </c>
      <c r="Q808" s="84"/>
    </row>
    <row r="809" spans="1:17" ht="26.25" customHeight="1">
      <c r="A809" s="175" t="s">
        <v>924</v>
      </c>
      <c r="B809" s="176" t="s">
        <v>643</v>
      </c>
      <c r="C809" s="176" t="s">
        <v>277</v>
      </c>
      <c r="D809" s="141" t="s">
        <v>22</v>
      </c>
      <c r="E809" s="82"/>
      <c r="F809" s="82"/>
      <c r="G809" s="82"/>
      <c r="H809" s="82"/>
      <c r="I809" s="83">
        <f t="shared" ref="I809:P809" si="306">I811</f>
        <v>1599530.4</v>
      </c>
      <c r="J809" s="83">
        <f t="shared" si="306"/>
        <v>1599530.4</v>
      </c>
      <c r="K809" s="83">
        <f t="shared" si="306"/>
        <v>0</v>
      </c>
      <c r="L809" s="83">
        <f t="shared" si="306"/>
        <v>0</v>
      </c>
      <c r="M809" s="83">
        <f t="shared" si="306"/>
        <v>0</v>
      </c>
      <c r="N809" s="83">
        <f t="shared" si="306"/>
        <v>0</v>
      </c>
      <c r="O809" s="83">
        <f t="shared" si="306"/>
        <v>0</v>
      </c>
      <c r="P809" s="83">
        <f t="shared" si="306"/>
        <v>0</v>
      </c>
      <c r="Q809" s="84"/>
    </row>
    <row r="810" spans="1:17" ht="26.25" customHeight="1">
      <c r="A810" s="175"/>
      <c r="B810" s="176"/>
      <c r="C810" s="176"/>
      <c r="D810" s="141" t="s">
        <v>23</v>
      </c>
      <c r="E810" s="82"/>
      <c r="F810" s="82"/>
      <c r="G810" s="82"/>
      <c r="H810" s="82"/>
      <c r="I810" s="83"/>
      <c r="J810" s="83"/>
      <c r="K810" s="83"/>
      <c r="L810" s="83"/>
      <c r="M810" s="83"/>
      <c r="N810" s="83"/>
      <c r="O810" s="83"/>
      <c r="P810" s="83"/>
      <c r="Q810" s="84"/>
    </row>
    <row r="811" spans="1:17" ht="26.25" customHeight="1">
      <c r="A811" s="175"/>
      <c r="B811" s="176"/>
      <c r="C811" s="176"/>
      <c r="D811" s="141" t="s">
        <v>30</v>
      </c>
      <c r="E811" s="82" t="s">
        <v>34</v>
      </c>
      <c r="F811" s="82" t="s">
        <v>244</v>
      </c>
      <c r="G811" s="82" t="s">
        <v>278</v>
      </c>
      <c r="H811" s="89">
        <v>244</v>
      </c>
      <c r="I811" s="68">
        <v>1599530.4</v>
      </c>
      <c r="J811" s="68">
        <v>1599530.4</v>
      </c>
      <c r="K811" s="68">
        <v>0</v>
      </c>
      <c r="L811" s="68">
        <v>0</v>
      </c>
      <c r="M811" s="68">
        <v>0</v>
      </c>
      <c r="N811" s="68">
        <v>0</v>
      </c>
      <c r="O811" s="68">
        <v>0</v>
      </c>
      <c r="P811" s="68">
        <v>0</v>
      </c>
      <c r="Q811" s="84"/>
    </row>
    <row r="812" spans="1:17" ht="26.25" customHeight="1">
      <c r="A812" s="175" t="s">
        <v>308</v>
      </c>
      <c r="B812" s="176" t="s">
        <v>73</v>
      </c>
      <c r="C812" s="176" t="s">
        <v>32</v>
      </c>
      <c r="D812" s="141" t="s">
        <v>22</v>
      </c>
      <c r="E812" s="82"/>
      <c r="F812" s="82"/>
      <c r="G812" s="82"/>
      <c r="H812" s="82"/>
      <c r="I812" s="83">
        <f>I814</f>
        <v>51039274.709999993</v>
      </c>
      <c r="J812" s="83">
        <f t="shared" ref="J812:P812" si="307">J814</f>
        <v>50115393.559999995</v>
      </c>
      <c r="K812" s="83">
        <f t="shared" si="307"/>
        <v>28223106.920000002</v>
      </c>
      <c r="L812" s="83">
        <f t="shared" si="307"/>
        <v>27968756.530000001</v>
      </c>
      <c r="M812" s="83">
        <f t="shared" si="307"/>
        <v>71823920.679999992</v>
      </c>
      <c r="N812" s="83">
        <f t="shared" si="307"/>
        <v>70299290.599999979</v>
      </c>
      <c r="O812" s="83">
        <f t="shared" si="307"/>
        <v>58535342.640000001</v>
      </c>
      <c r="P812" s="83">
        <f t="shared" si="307"/>
        <v>58626479</v>
      </c>
      <c r="Q812" s="84"/>
    </row>
    <row r="813" spans="1:17" ht="26.25" customHeight="1">
      <c r="A813" s="175"/>
      <c r="B813" s="176"/>
      <c r="C813" s="176"/>
      <c r="D813" s="141" t="s">
        <v>23</v>
      </c>
      <c r="E813" s="82"/>
      <c r="F813" s="82"/>
      <c r="G813" s="82"/>
      <c r="H813" s="82"/>
      <c r="I813" s="83"/>
      <c r="J813" s="83"/>
      <c r="K813" s="83"/>
      <c r="L813" s="83"/>
      <c r="M813" s="83"/>
      <c r="N813" s="83"/>
      <c r="O813" s="83"/>
      <c r="P813" s="83"/>
      <c r="Q813" s="84"/>
    </row>
    <row r="814" spans="1:17" ht="26.25" customHeight="1">
      <c r="A814" s="175"/>
      <c r="B814" s="176"/>
      <c r="C814" s="176"/>
      <c r="D814" s="141" t="s">
        <v>30</v>
      </c>
      <c r="E814" s="82" t="s">
        <v>34</v>
      </c>
      <c r="F814" s="82"/>
      <c r="G814" s="82"/>
      <c r="H814" s="82"/>
      <c r="I814" s="83">
        <f>I817+I818+I819+I822+I825+I826+I827+I828+I830+I831+I834+I835+I838+I841+I844+I845+I829</f>
        <v>51039274.709999993</v>
      </c>
      <c r="J814" s="83">
        <f t="shared" ref="J814:P814" si="308">J817+J818+J819+J822+J825+J826+J827+J828+J830+J831+J834+J835+J838+J841+J844+J845+J829</f>
        <v>50115393.559999995</v>
      </c>
      <c r="K814" s="83">
        <f t="shared" si="308"/>
        <v>28223106.920000002</v>
      </c>
      <c r="L814" s="83">
        <f t="shared" si="308"/>
        <v>27968756.530000001</v>
      </c>
      <c r="M814" s="83">
        <f t="shared" si="308"/>
        <v>71823920.679999992</v>
      </c>
      <c r="N814" s="83">
        <f t="shared" si="308"/>
        <v>70299290.599999979</v>
      </c>
      <c r="O814" s="83">
        <f t="shared" si="308"/>
        <v>58535342.640000001</v>
      </c>
      <c r="P814" s="83">
        <f t="shared" si="308"/>
        <v>58626479</v>
      </c>
      <c r="Q814" s="84"/>
    </row>
    <row r="815" spans="1:17" ht="26.25" customHeight="1">
      <c r="A815" s="175" t="s">
        <v>315</v>
      </c>
      <c r="B815" s="176" t="s">
        <v>42</v>
      </c>
      <c r="C815" s="176" t="s">
        <v>309</v>
      </c>
      <c r="D815" s="141" t="s">
        <v>22</v>
      </c>
      <c r="E815" s="82"/>
      <c r="F815" s="82"/>
      <c r="G815" s="82"/>
      <c r="H815" s="82"/>
      <c r="I815" s="83">
        <f>I817+I818+I819</f>
        <v>612900</v>
      </c>
      <c r="J815" s="83">
        <f t="shared" ref="J815:P815" si="309">J817+J818+J819</f>
        <v>612734</v>
      </c>
      <c r="K815" s="83">
        <f t="shared" si="309"/>
        <v>36900</v>
      </c>
      <c r="L815" s="83">
        <f t="shared" si="309"/>
        <v>27960</v>
      </c>
      <c r="M815" s="83">
        <f t="shared" si="309"/>
        <v>642273</v>
      </c>
      <c r="N815" s="83">
        <f t="shared" si="309"/>
        <v>641848.86</v>
      </c>
      <c r="O815" s="83">
        <f t="shared" si="309"/>
        <v>632400</v>
      </c>
      <c r="P815" s="83">
        <f t="shared" si="309"/>
        <v>632400</v>
      </c>
      <c r="Q815" s="84"/>
    </row>
    <row r="816" spans="1:17" ht="26.25" customHeight="1">
      <c r="A816" s="175"/>
      <c r="B816" s="176"/>
      <c r="C816" s="176"/>
      <c r="D816" s="141" t="s">
        <v>23</v>
      </c>
      <c r="E816" s="82"/>
      <c r="F816" s="82"/>
      <c r="G816" s="82"/>
      <c r="H816" s="82"/>
      <c r="I816" s="83"/>
      <c r="J816" s="83"/>
      <c r="K816" s="83"/>
      <c r="L816" s="83"/>
      <c r="M816" s="83"/>
      <c r="N816" s="83"/>
      <c r="O816" s="83"/>
      <c r="P816" s="83"/>
      <c r="Q816" s="84"/>
    </row>
    <row r="817" spans="1:17" ht="26.25" customHeight="1">
      <c r="A817" s="175"/>
      <c r="B817" s="176"/>
      <c r="C817" s="176"/>
      <c r="D817" s="176" t="s">
        <v>30</v>
      </c>
      <c r="E817" s="82" t="s">
        <v>34</v>
      </c>
      <c r="F817" s="82" t="s">
        <v>310</v>
      </c>
      <c r="G817" s="82" t="s">
        <v>311</v>
      </c>
      <c r="H817" s="89">
        <v>111</v>
      </c>
      <c r="I817" s="68">
        <v>51536</v>
      </c>
      <c r="J817" s="68">
        <v>51536</v>
      </c>
      <c r="K817" s="68">
        <v>28341</v>
      </c>
      <c r="L817" s="68">
        <v>21475</v>
      </c>
      <c r="M817" s="68">
        <v>59119</v>
      </c>
      <c r="N817" s="68">
        <v>59119</v>
      </c>
      <c r="O817" s="68">
        <v>51536</v>
      </c>
      <c r="P817" s="68">
        <v>51536</v>
      </c>
      <c r="Q817" s="84"/>
    </row>
    <row r="818" spans="1:17" ht="26.25" customHeight="1">
      <c r="A818" s="175"/>
      <c r="B818" s="176"/>
      <c r="C818" s="176"/>
      <c r="D818" s="176"/>
      <c r="E818" s="82" t="s">
        <v>34</v>
      </c>
      <c r="F818" s="82" t="s">
        <v>310</v>
      </c>
      <c r="G818" s="82" t="s">
        <v>311</v>
      </c>
      <c r="H818" s="89">
        <v>119</v>
      </c>
      <c r="I818" s="68">
        <v>15564</v>
      </c>
      <c r="J818" s="68">
        <v>15564</v>
      </c>
      <c r="K818" s="68">
        <v>8559</v>
      </c>
      <c r="L818" s="68">
        <v>6485</v>
      </c>
      <c r="M818" s="68">
        <v>17854</v>
      </c>
      <c r="N818" s="68">
        <v>17854</v>
      </c>
      <c r="O818" s="68">
        <v>15564</v>
      </c>
      <c r="P818" s="68">
        <v>15564</v>
      </c>
      <c r="Q818" s="84"/>
    </row>
    <row r="819" spans="1:17" ht="26.25" customHeight="1">
      <c r="A819" s="175"/>
      <c r="B819" s="176"/>
      <c r="C819" s="176"/>
      <c r="D819" s="176"/>
      <c r="E819" s="82" t="s">
        <v>34</v>
      </c>
      <c r="F819" s="82" t="s">
        <v>310</v>
      </c>
      <c r="G819" s="82" t="s">
        <v>311</v>
      </c>
      <c r="H819" s="89">
        <v>244</v>
      </c>
      <c r="I819" s="68">
        <v>545800</v>
      </c>
      <c r="J819" s="68">
        <v>545634</v>
      </c>
      <c r="K819" s="68">
        <v>0</v>
      </c>
      <c r="L819" s="68">
        <v>0</v>
      </c>
      <c r="M819" s="68">
        <v>565300</v>
      </c>
      <c r="N819" s="68">
        <v>564875.86</v>
      </c>
      <c r="O819" s="68">
        <v>565300</v>
      </c>
      <c r="P819" s="68">
        <v>565300</v>
      </c>
      <c r="Q819" s="84"/>
    </row>
    <row r="820" spans="1:17" ht="26.25" customHeight="1">
      <c r="A820" s="175" t="s">
        <v>316</v>
      </c>
      <c r="B820" s="176" t="s">
        <v>43</v>
      </c>
      <c r="C820" s="176" t="s">
        <v>1106</v>
      </c>
      <c r="D820" s="141" t="s">
        <v>22</v>
      </c>
      <c r="E820" s="82"/>
      <c r="F820" s="82"/>
      <c r="G820" s="82"/>
      <c r="H820" s="82"/>
      <c r="I820" s="83">
        <f>I822</f>
        <v>8698400</v>
      </c>
      <c r="J820" s="83">
        <f t="shared" ref="J820:P820" si="310">J822</f>
        <v>8086412.7999999998</v>
      </c>
      <c r="K820" s="83">
        <f t="shared" si="310"/>
        <v>4539839.9800000004</v>
      </c>
      <c r="L820" s="83">
        <f t="shared" si="310"/>
        <v>4384269.5599999996</v>
      </c>
      <c r="M820" s="83">
        <f t="shared" si="310"/>
        <v>10980700</v>
      </c>
      <c r="N820" s="83">
        <f t="shared" si="310"/>
        <v>10140044.380000001</v>
      </c>
      <c r="O820" s="83">
        <f t="shared" si="310"/>
        <v>9234100</v>
      </c>
      <c r="P820" s="83">
        <f t="shared" si="310"/>
        <v>9234100</v>
      </c>
      <c r="Q820" s="84"/>
    </row>
    <row r="821" spans="1:17" ht="26.25" customHeight="1">
      <c r="A821" s="175"/>
      <c r="B821" s="176"/>
      <c r="C821" s="176"/>
      <c r="D821" s="141" t="s">
        <v>23</v>
      </c>
      <c r="E821" s="82"/>
      <c r="F821" s="82"/>
      <c r="G821" s="82"/>
      <c r="H821" s="82"/>
      <c r="I821" s="83"/>
      <c r="J821" s="83"/>
      <c r="K821" s="83"/>
      <c r="L821" s="83"/>
      <c r="M821" s="83"/>
      <c r="N821" s="83"/>
      <c r="O821" s="83"/>
      <c r="P821" s="83"/>
      <c r="Q821" s="84"/>
    </row>
    <row r="822" spans="1:17" ht="26.25" customHeight="1">
      <c r="A822" s="175"/>
      <c r="B822" s="176"/>
      <c r="C822" s="176"/>
      <c r="D822" s="141" t="s">
        <v>30</v>
      </c>
      <c r="E822" s="82" t="s">
        <v>34</v>
      </c>
      <c r="F822" s="82" t="s">
        <v>75</v>
      </c>
      <c r="G822" s="82" t="s">
        <v>312</v>
      </c>
      <c r="H822" s="89">
        <v>811</v>
      </c>
      <c r="I822" s="68">
        <v>8698400</v>
      </c>
      <c r="J822" s="68">
        <v>8086412.7999999998</v>
      </c>
      <c r="K822" s="68">
        <v>4539839.9800000004</v>
      </c>
      <c r="L822" s="68">
        <v>4384269.5599999996</v>
      </c>
      <c r="M822" s="68">
        <v>10980700</v>
      </c>
      <c r="N822" s="68">
        <v>10140044.380000001</v>
      </c>
      <c r="O822" s="68">
        <v>9234100</v>
      </c>
      <c r="P822" s="68">
        <v>9234100</v>
      </c>
      <c r="Q822" s="84"/>
    </row>
    <row r="823" spans="1:17" ht="26.25" customHeight="1">
      <c r="A823" s="175" t="s">
        <v>317</v>
      </c>
      <c r="B823" s="176" t="s">
        <v>55</v>
      </c>
      <c r="C823" s="176" t="s">
        <v>502</v>
      </c>
      <c r="D823" s="141" t="s">
        <v>22</v>
      </c>
      <c r="E823" s="82"/>
      <c r="F823" s="82"/>
      <c r="G823" s="82"/>
      <c r="H823" s="82"/>
      <c r="I823" s="83">
        <f>I825+I826+I827+I828+I830+I831+I829</f>
        <v>41727974.709999993</v>
      </c>
      <c r="J823" s="83">
        <f t="shared" ref="J823:P823" si="311">J825+J826+J827+J828+J830+J831+J829</f>
        <v>41416246.759999998</v>
      </c>
      <c r="K823" s="83">
        <f t="shared" si="311"/>
        <v>23646366.939999998</v>
      </c>
      <c r="L823" s="83">
        <f t="shared" si="311"/>
        <v>23556526.969999999</v>
      </c>
      <c r="M823" s="83">
        <f t="shared" si="311"/>
        <v>52855180.429999992</v>
      </c>
      <c r="N823" s="83">
        <f t="shared" si="311"/>
        <v>52475576.830000006</v>
      </c>
      <c r="O823" s="83">
        <f t="shared" si="311"/>
        <v>48668842.640000001</v>
      </c>
      <c r="P823" s="83">
        <f t="shared" si="311"/>
        <v>48759979</v>
      </c>
      <c r="Q823" s="84"/>
    </row>
    <row r="824" spans="1:17" ht="26.25" customHeight="1">
      <c r="A824" s="175"/>
      <c r="B824" s="176"/>
      <c r="C824" s="176"/>
      <c r="D824" s="141" t="s">
        <v>23</v>
      </c>
      <c r="E824" s="82"/>
      <c r="F824" s="82"/>
      <c r="G824" s="82"/>
      <c r="H824" s="82"/>
      <c r="I824" s="83"/>
      <c r="J824" s="83"/>
      <c r="K824" s="83"/>
      <c r="L824" s="83"/>
      <c r="M824" s="83"/>
      <c r="N824" s="83"/>
      <c r="O824" s="83"/>
      <c r="P824" s="83"/>
      <c r="Q824" s="84"/>
    </row>
    <row r="825" spans="1:17" ht="26.25" customHeight="1">
      <c r="A825" s="175"/>
      <c r="B825" s="176"/>
      <c r="C825" s="176"/>
      <c r="D825" s="176" t="s">
        <v>30</v>
      </c>
      <c r="E825" s="82" t="s">
        <v>34</v>
      </c>
      <c r="F825" s="82" t="s">
        <v>313</v>
      </c>
      <c r="G825" s="82" t="s">
        <v>314</v>
      </c>
      <c r="H825" s="89">
        <v>111</v>
      </c>
      <c r="I825" s="68">
        <v>26481724</v>
      </c>
      <c r="J825" s="68">
        <v>26313648.219999999</v>
      </c>
      <c r="K825" s="68">
        <v>15448314.34</v>
      </c>
      <c r="L825" s="68">
        <v>15371480.289999999</v>
      </c>
      <c r="M825" s="68">
        <v>34335399.689999998</v>
      </c>
      <c r="N825" s="68">
        <v>34186686.859999999</v>
      </c>
      <c r="O825" s="68">
        <v>31957372</v>
      </c>
      <c r="P825" s="68">
        <v>31957372</v>
      </c>
      <c r="Q825" s="84"/>
    </row>
    <row r="826" spans="1:17" ht="26.25" customHeight="1">
      <c r="A826" s="175"/>
      <c r="B826" s="176"/>
      <c r="C826" s="176"/>
      <c r="D826" s="176"/>
      <c r="E826" s="82" t="s">
        <v>34</v>
      </c>
      <c r="F826" s="82" t="s">
        <v>313</v>
      </c>
      <c r="G826" s="82" t="s">
        <v>314</v>
      </c>
      <c r="H826" s="89">
        <v>112</v>
      </c>
      <c r="I826" s="68">
        <v>109750</v>
      </c>
      <c r="J826" s="68">
        <v>85874</v>
      </c>
      <c r="K826" s="68">
        <v>58700</v>
      </c>
      <c r="L826" s="68">
        <v>47700</v>
      </c>
      <c r="M826" s="68">
        <v>120000</v>
      </c>
      <c r="N826" s="68">
        <v>90050</v>
      </c>
      <c r="O826" s="68">
        <v>60600</v>
      </c>
      <c r="P826" s="68">
        <v>60600</v>
      </c>
      <c r="Q826" s="84"/>
    </row>
    <row r="827" spans="1:17" ht="26.25" customHeight="1">
      <c r="A827" s="175"/>
      <c r="B827" s="176"/>
      <c r="C827" s="176"/>
      <c r="D827" s="176"/>
      <c r="E827" s="82" t="s">
        <v>34</v>
      </c>
      <c r="F827" s="82" t="s">
        <v>313</v>
      </c>
      <c r="G827" s="82" t="s">
        <v>314</v>
      </c>
      <c r="H827" s="89">
        <v>119</v>
      </c>
      <c r="I827" s="68">
        <v>7989771.0199999996</v>
      </c>
      <c r="J827" s="68">
        <v>7916332.5</v>
      </c>
      <c r="K827" s="68">
        <v>4085876.11</v>
      </c>
      <c r="L827" s="68">
        <v>4085872.26</v>
      </c>
      <c r="M827" s="68">
        <v>10368900.16</v>
      </c>
      <c r="N827" s="68">
        <v>10224568.98</v>
      </c>
      <c r="O827" s="68">
        <v>9650735</v>
      </c>
      <c r="P827" s="68">
        <v>9650735</v>
      </c>
      <c r="Q827" s="84"/>
    </row>
    <row r="828" spans="1:17" ht="26.25" customHeight="1">
      <c r="A828" s="175"/>
      <c r="B828" s="176"/>
      <c r="C828" s="176"/>
      <c r="D828" s="176"/>
      <c r="E828" s="82" t="s">
        <v>34</v>
      </c>
      <c r="F828" s="82" t="s">
        <v>313</v>
      </c>
      <c r="G828" s="82" t="s">
        <v>314</v>
      </c>
      <c r="H828" s="89">
        <v>244</v>
      </c>
      <c r="I828" s="68">
        <v>7131629.6900000004</v>
      </c>
      <c r="J828" s="68">
        <v>7088892.04</v>
      </c>
      <c r="K828" s="68">
        <v>4044141.49</v>
      </c>
      <c r="L828" s="68">
        <v>4042139.42</v>
      </c>
      <c r="M828" s="68">
        <v>7847393.1200000001</v>
      </c>
      <c r="N828" s="68">
        <v>7805532.6600000001</v>
      </c>
      <c r="O828" s="68">
        <v>6988835.6399999997</v>
      </c>
      <c r="P828" s="68">
        <v>7079972</v>
      </c>
      <c r="Q828" s="84"/>
    </row>
    <row r="829" spans="1:17" ht="26.25" customHeight="1">
      <c r="A829" s="175"/>
      <c r="B829" s="176"/>
      <c r="C829" s="176"/>
      <c r="D829" s="176"/>
      <c r="E829" s="82" t="s">
        <v>34</v>
      </c>
      <c r="F829" s="82" t="s">
        <v>313</v>
      </c>
      <c r="G829" s="82" t="s">
        <v>314</v>
      </c>
      <c r="H829" s="89">
        <v>321</v>
      </c>
      <c r="I829" s="68">
        <v>0</v>
      </c>
      <c r="J829" s="68">
        <v>0</v>
      </c>
      <c r="K829" s="68">
        <v>0</v>
      </c>
      <c r="L829" s="68">
        <v>0</v>
      </c>
      <c r="M829" s="68">
        <v>153250.26999999999</v>
      </c>
      <c r="N829" s="68">
        <v>153250.26999999999</v>
      </c>
      <c r="O829" s="68">
        <v>0</v>
      </c>
      <c r="P829" s="68">
        <v>0</v>
      </c>
      <c r="Q829" s="84"/>
    </row>
    <row r="830" spans="1:17" ht="26.25" customHeight="1">
      <c r="A830" s="175"/>
      <c r="B830" s="176"/>
      <c r="C830" s="176"/>
      <c r="D830" s="176"/>
      <c r="E830" s="82" t="s">
        <v>34</v>
      </c>
      <c r="F830" s="82" t="s">
        <v>313</v>
      </c>
      <c r="G830" s="82" t="s">
        <v>314</v>
      </c>
      <c r="H830" s="89">
        <v>852</v>
      </c>
      <c r="I830" s="68">
        <v>15000</v>
      </c>
      <c r="J830" s="68">
        <v>11500</v>
      </c>
      <c r="K830" s="68">
        <v>9335</v>
      </c>
      <c r="L830" s="68">
        <v>9335</v>
      </c>
      <c r="M830" s="68">
        <v>29885</v>
      </c>
      <c r="N830" s="68">
        <v>15235</v>
      </c>
      <c r="O830" s="68">
        <v>11200</v>
      </c>
      <c r="P830" s="68">
        <v>11200</v>
      </c>
      <c r="Q830" s="84"/>
    </row>
    <row r="831" spans="1:17" ht="26.25" customHeight="1">
      <c r="A831" s="175"/>
      <c r="B831" s="176"/>
      <c r="C831" s="176"/>
      <c r="D831" s="176"/>
      <c r="E831" s="82" t="s">
        <v>34</v>
      </c>
      <c r="F831" s="82" t="s">
        <v>313</v>
      </c>
      <c r="G831" s="82" t="s">
        <v>314</v>
      </c>
      <c r="H831" s="89">
        <v>853</v>
      </c>
      <c r="I831" s="68">
        <v>100</v>
      </c>
      <c r="J831" s="68">
        <v>0</v>
      </c>
      <c r="K831" s="68">
        <v>0</v>
      </c>
      <c r="L831" s="68">
        <v>0</v>
      </c>
      <c r="M831" s="68">
        <v>352.19</v>
      </c>
      <c r="N831" s="68">
        <v>253.06</v>
      </c>
      <c r="O831" s="68">
        <v>100</v>
      </c>
      <c r="P831" s="68">
        <v>100</v>
      </c>
      <c r="Q831" s="84"/>
    </row>
    <row r="832" spans="1:17" ht="26.25" customHeight="1">
      <c r="A832" s="175" t="s">
        <v>944</v>
      </c>
      <c r="B832" s="176" t="s">
        <v>56</v>
      </c>
      <c r="C832" s="176" t="s">
        <v>948</v>
      </c>
      <c r="D832" s="141" t="s">
        <v>22</v>
      </c>
      <c r="E832" s="82"/>
      <c r="F832" s="82"/>
      <c r="G832" s="82"/>
      <c r="H832" s="89"/>
      <c r="I832" s="68">
        <f>I835</f>
        <v>0</v>
      </c>
      <c r="J832" s="68">
        <f t="shared" ref="J832:P832" si="312">J835</f>
        <v>0</v>
      </c>
      <c r="K832" s="68">
        <f t="shared" si="312"/>
        <v>0</v>
      </c>
      <c r="L832" s="68">
        <f t="shared" si="312"/>
        <v>0</v>
      </c>
      <c r="M832" s="68">
        <f t="shared" si="312"/>
        <v>33220</v>
      </c>
      <c r="N832" s="68">
        <f t="shared" si="312"/>
        <v>33220</v>
      </c>
      <c r="O832" s="68">
        <f t="shared" si="312"/>
        <v>0</v>
      </c>
      <c r="P832" s="68">
        <f t="shared" si="312"/>
        <v>0</v>
      </c>
      <c r="Q832" s="84"/>
    </row>
    <row r="833" spans="1:17" ht="26.25" customHeight="1">
      <c r="A833" s="175"/>
      <c r="B833" s="176"/>
      <c r="C833" s="176"/>
      <c r="D833" s="141" t="s">
        <v>23</v>
      </c>
      <c r="E833" s="82"/>
      <c r="F833" s="82"/>
      <c r="G833" s="82"/>
      <c r="H833" s="89"/>
      <c r="I833" s="68"/>
      <c r="J833" s="68"/>
      <c r="K833" s="68"/>
      <c r="L833" s="68"/>
      <c r="M833" s="68"/>
      <c r="N833" s="68"/>
      <c r="O833" s="68"/>
      <c r="P833" s="68"/>
      <c r="Q833" s="84"/>
    </row>
    <row r="834" spans="1:17" ht="26.25" customHeight="1">
      <c r="A834" s="175"/>
      <c r="B834" s="176"/>
      <c r="C834" s="176"/>
      <c r="D834" s="176" t="s">
        <v>30</v>
      </c>
      <c r="E834" s="82" t="s">
        <v>34</v>
      </c>
      <c r="F834" s="82" t="s">
        <v>313</v>
      </c>
      <c r="G834" s="82" t="s">
        <v>949</v>
      </c>
      <c r="H834" s="89">
        <v>111</v>
      </c>
      <c r="I834" s="68">
        <v>0</v>
      </c>
      <c r="J834" s="68">
        <v>0</v>
      </c>
      <c r="K834" s="68">
        <v>0</v>
      </c>
      <c r="L834" s="68">
        <v>0</v>
      </c>
      <c r="M834" s="68">
        <v>110000</v>
      </c>
      <c r="N834" s="68">
        <v>110000</v>
      </c>
      <c r="O834" s="68">
        <v>0</v>
      </c>
      <c r="P834" s="68">
        <v>0</v>
      </c>
      <c r="Q834" s="84"/>
    </row>
    <row r="835" spans="1:17" ht="26.25" customHeight="1">
      <c r="A835" s="175"/>
      <c r="B835" s="176"/>
      <c r="C835" s="176"/>
      <c r="D835" s="176"/>
      <c r="E835" s="82" t="s">
        <v>34</v>
      </c>
      <c r="F835" s="82" t="s">
        <v>313</v>
      </c>
      <c r="G835" s="82" t="s">
        <v>949</v>
      </c>
      <c r="H835" s="89">
        <v>119</v>
      </c>
      <c r="I835" s="68">
        <v>0</v>
      </c>
      <c r="J835" s="68">
        <v>0</v>
      </c>
      <c r="K835" s="68">
        <v>0</v>
      </c>
      <c r="L835" s="68">
        <v>0</v>
      </c>
      <c r="M835" s="68">
        <v>33220</v>
      </c>
      <c r="N835" s="68">
        <v>33220</v>
      </c>
      <c r="O835" s="68">
        <v>0</v>
      </c>
      <c r="P835" s="68">
        <v>0</v>
      </c>
      <c r="Q835" s="84"/>
    </row>
    <row r="836" spans="1:17" ht="26.25" customHeight="1">
      <c r="A836" s="175" t="s">
        <v>945</v>
      </c>
      <c r="B836" s="176" t="s">
        <v>58</v>
      </c>
      <c r="C836" s="176" t="s">
        <v>950</v>
      </c>
      <c r="D836" s="141" t="s">
        <v>22</v>
      </c>
      <c r="E836" s="82"/>
      <c r="F836" s="82"/>
      <c r="G836" s="82"/>
      <c r="H836" s="89"/>
      <c r="I836" s="68">
        <f>I838</f>
        <v>0</v>
      </c>
      <c r="J836" s="68">
        <f t="shared" ref="J836:P836" si="313">J838</f>
        <v>0</v>
      </c>
      <c r="K836" s="68">
        <f t="shared" si="313"/>
        <v>0</v>
      </c>
      <c r="L836" s="68">
        <f t="shared" si="313"/>
        <v>0</v>
      </c>
      <c r="M836" s="68">
        <f t="shared" si="313"/>
        <v>5000000</v>
      </c>
      <c r="N836" s="68">
        <f t="shared" si="313"/>
        <v>5000000</v>
      </c>
      <c r="O836" s="68">
        <f t="shared" si="313"/>
        <v>0</v>
      </c>
      <c r="P836" s="68">
        <f t="shared" si="313"/>
        <v>0</v>
      </c>
      <c r="Q836" s="84"/>
    </row>
    <row r="837" spans="1:17" ht="26.25" customHeight="1">
      <c r="A837" s="175"/>
      <c r="B837" s="176"/>
      <c r="C837" s="176"/>
      <c r="D837" s="141" t="s">
        <v>23</v>
      </c>
      <c r="E837" s="82"/>
      <c r="F837" s="82"/>
      <c r="G837" s="82"/>
      <c r="H837" s="89"/>
      <c r="I837" s="68"/>
      <c r="J837" s="68"/>
      <c r="K837" s="68"/>
      <c r="L837" s="68"/>
      <c r="M837" s="68"/>
      <c r="N837" s="68"/>
      <c r="O837" s="68"/>
      <c r="P837" s="68"/>
      <c r="Q837" s="84"/>
    </row>
    <row r="838" spans="1:17" ht="26.25" customHeight="1">
      <c r="A838" s="175"/>
      <c r="B838" s="176"/>
      <c r="C838" s="176"/>
      <c r="D838" s="141" t="s">
        <v>30</v>
      </c>
      <c r="E838" s="82" t="s">
        <v>34</v>
      </c>
      <c r="F838" s="82" t="s">
        <v>313</v>
      </c>
      <c r="G838" s="82" t="s">
        <v>951</v>
      </c>
      <c r="H838" s="89">
        <v>244</v>
      </c>
      <c r="I838" s="68">
        <v>0</v>
      </c>
      <c r="J838" s="68">
        <v>0</v>
      </c>
      <c r="K838" s="68">
        <v>0</v>
      </c>
      <c r="L838" s="68">
        <v>0</v>
      </c>
      <c r="M838" s="68">
        <v>5000000</v>
      </c>
      <c r="N838" s="68">
        <v>5000000</v>
      </c>
      <c r="O838" s="68">
        <v>0</v>
      </c>
      <c r="P838" s="68">
        <v>0</v>
      </c>
      <c r="Q838" s="84"/>
    </row>
    <row r="839" spans="1:17" ht="34.5" customHeight="1">
      <c r="A839" s="175" t="s">
        <v>946</v>
      </c>
      <c r="B839" s="176" t="s">
        <v>190</v>
      </c>
      <c r="C839" s="176" t="s">
        <v>952</v>
      </c>
      <c r="D839" s="141" t="s">
        <v>22</v>
      </c>
      <c r="E839" s="82"/>
      <c r="F839" s="82"/>
      <c r="G839" s="82"/>
      <c r="H839" s="89"/>
      <c r="I839" s="68">
        <f>I841</f>
        <v>0</v>
      </c>
      <c r="J839" s="68">
        <f t="shared" ref="J839:P839" si="314">J841</f>
        <v>0</v>
      </c>
      <c r="K839" s="68">
        <f t="shared" si="314"/>
        <v>0</v>
      </c>
      <c r="L839" s="68">
        <f t="shared" si="314"/>
        <v>0</v>
      </c>
      <c r="M839" s="68">
        <f t="shared" si="314"/>
        <v>75200</v>
      </c>
      <c r="N839" s="68">
        <f t="shared" si="314"/>
        <v>75160.69</v>
      </c>
      <c r="O839" s="68">
        <f t="shared" si="314"/>
        <v>0</v>
      </c>
      <c r="P839" s="68">
        <f t="shared" si="314"/>
        <v>0</v>
      </c>
      <c r="Q839" s="84"/>
    </row>
    <row r="840" spans="1:17" ht="34.5" customHeight="1">
      <c r="A840" s="175"/>
      <c r="B840" s="176"/>
      <c r="C840" s="176"/>
      <c r="D840" s="141" t="s">
        <v>23</v>
      </c>
      <c r="E840" s="82"/>
      <c r="F840" s="82"/>
      <c r="G840" s="82"/>
      <c r="H840" s="89"/>
      <c r="I840" s="68"/>
      <c r="J840" s="68"/>
      <c r="K840" s="68"/>
      <c r="L840" s="68"/>
      <c r="M840" s="68"/>
      <c r="N840" s="68"/>
      <c r="O840" s="68"/>
      <c r="P840" s="68"/>
      <c r="Q840" s="84"/>
    </row>
    <row r="841" spans="1:17" ht="34.5" customHeight="1">
      <c r="A841" s="175"/>
      <c r="B841" s="176"/>
      <c r="C841" s="176"/>
      <c r="D841" s="141" t="s">
        <v>30</v>
      </c>
      <c r="E841" s="82" t="s">
        <v>34</v>
      </c>
      <c r="F841" s="82" t="s">
        <v>75</v>
      </c>
      <c r="G841" s="82" t="s">
        <v>953</v>
      </c>
      <c r="H841" s="89">
        <v>811</v>
      </c>
      <c r="I841" s="68">
        <v>0</v>
      </c>
      <c r="J841" s="68">
        <v>0</v>
      </c>
      <c r="K841" s="68">
        <v>0</v>
      </c>
      <c r="L841" s="68">
        <v>0</v>
      </c>
      <c r="M841" s="68">
        <v>75200</v>
      </c>
      <c r="N841" s="68">
        <v>75160.69</v>
      </c>
      <c r="O841" s="68">
        <v>0</v>
      </c>
      <c r="P841" s="68">
        <v>0</v>
      </c>
      <c r="Q841" s="84"/>
    </row>
    <row r="842" spans="1:17" ht="26.25" customHeight="1">
      <c r="A842" s="175" t="s">
        <v>947</v>
      </c>
      <c r="B842" s="176" t="s">
        <v>191</v>
      </c>
      <c r="C842" s="176" t="s">
        <v>954</v>
      </c>
      <c r="D842" s="141" t="s">
        <v>22</v>
      </c>
      <c r="E842" s="82"/>
      <c r="F842" s="82"/>
      <c r="G842" s="82"/>
      <c r="H842" s="89"/>
      <c r="I842" s="68">
        <f>I845+I844</f>
        <v>0</v>
      </c>
      <c r="J842" s="68">
        <f t="shared" ref="J842:P842" si="315">J845+J844</f>
        <v>0</v>
      </c>
      <c r="K842" s="68">
        <f t="shared" si="315"/>
        <v>0</v>
      </c>
      <c r="L842" s="68">
        <f t="shared" si="315"/>
        <v>0</v>
      </c>
      <c r="M842" s="68">
        <f t="shared" si="315"/>
        <v>2127347.25</v>
      </c>
      <c r="N842" s="68">
        <f t="shared" si="315"/>
        <v>1823439.8399999999</v>
      </c>
      <c r="O842" s="68">
        <f t="shared" si="315"/>
        <v>0</v>
      </c>
      <c r="P842" s="68">
        <f t="shared" si="315"/>
        <v>0</v>
      </c>
      <c r="Q842" s="84"/>
    </row>
    <row r="843" spans="1:17" ht="26.25" customHeight="1">
      <c r="A843" s="175"/>
      <c r="B843" s="176"/>
      <c r="C843" s="176"/>
      <c r="D843" s="141" t="s">
        <v>23</v>
      </c>
      <c r="E843" s="82"/>
      <c r="F843" s="82"/>
      <c r="G843" s="82"/>
      <c r="H843" s="89"/>
      <c r="I843" s="68"/>
      <c r="J843" s="68"/>
      <c r="K843" s="68"/>
      <c r="L843" s="68"/>
      <c r="M843" s="68"/>
      <c r="N843" s="68"/>
      <c r="O843" s="68"/>
      <c r="P843" s="68"/>
      <c r="Q843" s="84"/>
    </row>
    <row r="844" spans="1:17" ht="26.25" customHeight="1">
      <c r="A844" s="175"/>
      <c r="B844" s="176"/>
      <c r="C844" s="176"/>
      <c r="D844" s="176" t="s">
        <v>30</v>
      </c>
      <c r="E844" s="82" t="s">
        <v>34</v>
      </c>
      <c r="F844" s="82" t="s">
        <v>313</v>
      </c>
      <c r="G844" s="82" t="s">
        <v>955</v>
      </c>
      <c r="H844" s="89">
        <v>111</v>
      </c>
      <c r="I844" s="68">
        <v>0</v>
      </c>
      <c r="J844" s="68">
        <v>0</v>
      </c>
      <c r="K844" s="68">
        <v>0</v>
      </c>
      <c r="L844" s="68">
        <v>0</v>
      </c>
      <c r="M844" s="68">
        <v>1633907.25</v>
      </c>
      <c r="N844" s="68">
        <v>1400491.46</v>
      </c>
      <c r="O844" s="68">
        <v>0</v>
      </c>
      <c r="P844" s="68">
        <v>0</v>
      </c>
      <c r="Q844" s="84"/>
    </row>
    <row r="845" spans="1:17" ht="26.25" customHeight="1">
      <c r="A845" s="175"/>
      <c r="B845" s="176"/>
      <c r="C845" s="176"/>
      <c r="D845" s="176"/>
      <c r="E845" s="82" t="s">
        <v>34</v>
      </c>
      <c r="F845" s="82" t="s">
        <v>313</v>
      </c>
      <c r="G845" s="82" t="s">
        <v>955</v>
      </c>
      <c r="H845" s="89">
        <v>119</v>
      </c>
      <c r="I845" s="68">
        <v>0</v>
      </c>
      <c r="J845" s="68">
        <v>0</v>
      </c>
      <c r="K845" s="68">
        <v>0</v>
      </c>
      <c r="L845" s="68">
        <v>0</v>
      </c>
      <c r="M845" s="68">
        <v>493440</v>
      </c>
      <c r="N845" s="68">
        <v>422948.38</v>
      </c>
      <c r="O845" s="68">
        <v>0</v>
      </c>
      <c r="P845" s="68">
        <v>0</v>
      </c>
      <c r="Q845" s="84"/>
    </row>
    <row r="846" spans="1:17" ht="26.25" customHeight="1">
      <c r="A846" s="212" t="s">
        <v>319</v>
      </c>
      <c r="B846" s="213" t="s">
        <v>1058</v>
      </c>
      <c r="C846" s="213" t="s">
        <v>318</v>
      </c>
      <c r="D846" s="152" t="s">
        <v>22</v>
      </c>
      <c r="E846" s="91"/>
      <c r="F846" s="91"/>
      <c r="G846" s="91"/>
      <c r="H846" s="91"/>
      <c r="I846" s="92">
        <f>I848+I849</f>
        <v>59821136.32</v>
      </c>
      <c r="J846" s="92">
        <f t="shared" ref="J846:P846" si="316">J848+J849</f>
        <v>58699079.920000002</v>
      </c>
      <c r="K846" s="92">
        <f t="shared" si="316"/>
        <v>15443441.01</v>
      </c>
      <c r="L846" s="92">
        <f t="shared" si="316"/>
        <v>11996904.140000001</v>
      </c>
      <c r="M846" s="92">
        <f t="shared" si="316"/>
        <v>112810314.98</v>
      </c>
      <c r="N846" s="92">
        <f t="shared" si="316"/>
        <v>110721658.01000001</v>
      </c>
      <c r="O846" s="92">
        <f t="shared" si="316"/>
        <v>27722000</v>
      </c>
      <c r="P846" s="92">
        <f t="shared" si="316"/>
        <v>27803500</v>
      </c>
      <c r="Q846" s="93"/>
    </row>
    <row r="847" spans="1:17" ht="26.25" customHeight="1">
      <c r="A847" s="207"/>
      <c r="B847" s="210"/>
      <c r="C847" s="210"/>
      <c r="D847" s="147" t="s">
        <v>23</v>
      </c>
      <c r="E847" s="72"/>
      <c r="F847" s="72"/>
      <c r="G847" s="72"/>
      <c r="H847" s="72"/>
      <c r="I847" s="73"/>
      <c r="J847" s="73"/>
      <c r="K847" s="73"/>
      <c r="L847" s="73"/>
      <c r="M847" s="73"/>
      <c r="N847" s="73"/>
      <c r="O847" s="73"/>
      <c r="P847" s="73"/>
      <c r="Q847" s="74"/>
    </row>
    <row r="848" spans="1:17" ht="26.25" customHeight="1">
      <c r="A848" s="207"/>
      <c r="B848" s="210"/>
      <c r="C848" s="210"/>
      <c r="D848" s="147" t="s">
        <v>30</v>
      </c>
      <c r="E848" s="72" t="s">
        <v>34</v>
      </c>
      <c r="F848" s="72"/>
      <c r="G848" s="72"/>
      <c r="H848" s="72"/>
      <c r="I848" s="73">
        <f>I852+I893</f>
        <v>59815736.32</v>
      </c>
      <c r="J848" s="73">
        <f t="shared" ref="J848:P848" si="317">J852+J893</f>
        <v>58693679.920000002</v>
      </c>
      <c r="K848" s="73">
        <f t="shared" si="317"/>
        <v>15443441.01</v>
      </c>
      <c r="L848" s="73">
        <f t="shared" si="317"/>
        <v>11996904.140000001</v>
      </c>
      <c r="M848" s="73">
        <f t="shared" si="317"/>
        <v>112804934.98</v>
      </c>
      <c r="N848" s="73">
        <f t="shared" si="317"/>
        <v>110716278.01000001</v>
      </c>
      <c r="O848" s="73">
        <f t="shared" si="317"/>
        <v>27722000</v>
      </c>
      <c r="P848" s="73">
        <f t="shared" si="317"/>
        <v>27803500</v>
      </c>
      <c r="Q848" s="74"/>
    </row>
    <row r="849" spans="1:17" ht="26.25" customHeight="1" thickBot="1">
      <c r="A849" s="208"/>
      <c r="B849" s="211"/>
      <c r="C849" s="211"/>
      <c r="D849" s="94" t="s">
        <v>342</v>
      </c>
      <c r="E849" s="75" t="s">
        <v>339</v>
      </c>
      <c r="F849" s="75"/>
      <c r="G849" s="75"/>
      <c r="H849" s="75"/>
      <c r="I849" s="76">
        <f>I853</f>
        <v>5400</v>
      </c>
      <c r="J849" s="76">
        <f t="shared" ref="J849:P849" si="318">J853</f>
        <v>5400</v>
      </c>
      <c r="K849" s="76">
        <f t="shared" si="318"/>
        <v>0</v>
      </c>
      <c r="L849" s="76">
        <f t="shared" si="318"/>
        <v>0</v>
      </c>
      <c r="M849" s="76">
        <f t="shared" si="318"/>
        <v>5380</v>
      </c>
      <c r="N849" s="76">
        <f t="shared" si="318"/>
        <v>5380</v>
      </c>
      <c r="O849" s="76">
        <f t="shared" si="318"/>
        <v>0</v>
      </c>
      <c r="P849" s="76">
        <f t="shared" si="318"/>
        <v>0</v>
      </c>
      <c r="Q849" s="78"/>
    </row>
    <row r="850" spans="1:17" ht="26.25" customHeight="1">
      <c r="A850" s="174" t="s">
        <v>320</v>
      </c>
      <c r="B850" s="171" t="s">
        <v>24</v>
      </c>
      <c r="C850" s="171" t="s">
        <v>627</v>
      </c>
      <c r="D850" s="144" t="s">
        <v>22</v>
      </c>
      <c r="E850" s="79"/>
      <c r="F850" s="79"/>
      <c r="G850" s="79"/>
      <c r="H850" s="79"/>
      <c r="I850" s="80">
        <f>I852+I853</f>
        <v>39571836.32</v>
      </c>
      <c r="J850" s="80">
        <f t="shared" ref="J850:P850" si="319">J852+J853</f>
        <v>38457519</v>
      </c>
      <c r="K850" s="80">
        <f t="shared" si="319"/>
        <v>3006402.39</v>
      </c>
      <c r="L850" s="80">
        <f t="shared" si="319"/>
        <v>1896402.39</v>
      </c>
      <c r="M850" s="80">
        <f t="shared" si="319"/>
        <v>80305343.680000007</v>
      </c>
      <c r="N850" s="80">
        <f t="shared" si="319"/>
        <v>78234668.590000004</v>
      </c>
      <c r="O850" s="80">
        <f t="shared" si="319"/>
        <v>7403500</v>
      </c>
      <c r="P850" s="80">
        <f t="shared" si="319"/>
        <v>7485000</v>
      </c>
      <c r="Q850" s="81"/>
    </row>
    <row r="851" spans="1:17" ht="26.25" customHeight="1">
      <c r="A851" s="175"/>
      <c r="B851" s="176"/>
      <c r="C851" s="176"/>
      <c r="D851" s="141" t="s">
        <v>23</v>
      </c>
      <c r="E851" s="82"/>
      <c r="F851" s="82"/>
      <c r="G851" s="82"/>
      <c r="H851" s="82"/>
      <c r="I851" s="83"/>
      <c r="J851" s="83"/>
      <c r="K851" s="83"/>
      <c r="L851" s="83"/>
      <c r="M851" s="83"/>
      <c r="N851" s="83"/>
      <c r="O851" s="83"/>
      <c r="P851" s="83"/>
      <c r="Q851" s="84"/>
    </row>
    <row r="852" spans="1:17" ht="26.25" customHeight="1">
      <c r="A852" s="175"/>
      <c r="B852" s="176"/>
      <c r="C852" s="176"/>
      <c r="D852" s="141" t="s">
        <v>30</v>
      </c>
      <c r="E852" s="82" t="s">
        <v>34</v>
      </c>
      <c r="F852" s="82"/>
      <c r="G852" s="82"/>
      <c r="H852" s="82"/>
      <c r="I852" s="83">
        <f>I856+I859+I862+I865+I866+I869+I872+I875+I881+I884+I887+I890</f>
        <v>39566436.32</v>
      </c>
      <c r="J852" s="83">
        <f t="shared" ref="J852:P852" si="320">J856+J859+J862+J865+J866+J869+J872+J875+J881+J884+J887+J890</f>
        <v>38452119</v>
      </c>
      <c r="K852" s="83">
        <f t="shared" si="320"/>
        <v>3006402.39</v>
      </c>
      <c r="L852" s="83">
        <f t="shared" si="320"/>
        <v>1896402.39</v>
      </c>
      <c r="M852" s="83">
        <f t="shared" si="320"/>
        <v>80299963.680000007</v>
      </c>
      <c r="N852" s="83">
        <f t="shared" si="320"/>
        <v>78229288.590000004</v>
      </c>
      <c r="O852" s="83">
        <f t="shared" si="320"/>
        <v>7403500</v>
      </c>
      <c r="P852" s="83">
        <f t="shared" si="320"/>
        <v>7485000</v>
      </c>
      <c r="Q852" s="84"/>
    </row>
    <row r="853" spans="1:17" ht="26.25" customHeight="1">
      <c r="A853" s="175"/>
      <c r="B853" s="176"/>
      <c r="C853" s="176"/>
      <c r="D853" s="95" t="s">
        <v>342</v>
      </c>
      <c r="E853" s="82" t="s">
        <v>339</v>
      </c>
      <c r="F853" s="82"/>
      <c r="G853" s="82"/>
      <c r="H853" s="82"/>
      <c r="I853" s="83">
        <f>I878</f>
        <v>5400</v>
      </c>
      <c r="J853" s="83">
        <f t="shared" ref="J853:P853" si="321">J878</f>
        <v>5400</v>
      </c>
      <c r="K853" s="83">
        <f t="shared" si="321"/>
        <v>0</v>
      </c>
      <c r="L853" s="83">
        <f t="shared" si="321"/>
        <v>0</v>
      </c>
      <c r="M853" s="83">
        <f t="shared" si="321"/>
        <v>5380</v>
      </c>
      <c r="N853" s="83">
        <f t="shared" si="321"/>
        <v>5380</v>
      </c>
      <c r="O853" s="83">
        <f t="shared" si="321"/>
        <v>0</v>
      </c>
      <c r="P853" s="83">
        <f t="shared" si="321"/>
        <v>0</v>
      </c>
      <c r="Q853" s="84"/>
    </row>
    <row r="854" spans="1:17" ht="26.25" customHeight="1">
      <c r="A854" s="175" t="s">
        <v>347</v>
      </c>
      <c r="B854" s="176" t="s">
        <v>42</v>
      </c>
      <c r="C854" s="176" t="s">
        <v>321</v>
      </c>
      <c r="D854" s="141" t="s">
        <v>22</v>
      </c>
      <c r="E854" s="82"/>
      <c r="F854" s="82"/>
      <c r="G854" s="82"/>
      <c r="H854" s="82"/>
      <c r="I854" s="83">
        <f>I856</f>
        <v>2053194.52</v>
      </c>
      <c r="J854" s="83">
        <f t="shared" ref="J854:P854" si="322">J856</f>
        <v>1835780.72</v>
      </c>
      <c r="K854" s="83">
        <f t="shared" si="322"/>
        <v>3006402.39</v>
      </c>
      <c r="L854" s="83">
        <f t="shared" si="322"/>
        <v>1896402.39</v>
      </c>
      <c r="M854" s="83">
        <f t="shared" si="322"/>
        <v>7226193.5899999999</v>
      </c>
      <c r="N854" s="83">
        <f t="shared" si="322"/>
        <v>6601685.7800000003</v>
      </c>
      <c r="O854" s="83">
        <f t="shared" si="322"/>
        <v>7390389</v>
      </c>
      <c r="P854" s="83">
        <f t="shared" si="322"/>
        <v>7471889</v>
      </c>
      <c r="Q854" s="84"/>
    </row>
    <row r="855" spans="1:17" ht="26.25" customHeight="1">
      <c r="A855" s="175"/>
      <c r="B855" s="176"/>
      <c r="C855" s="176"/>
      <c r="D855" s="141" t="s">
        <v>23</v>
      </c>
      <c r="E855" s="82"/>
      <c r="F855" s="82"/>
      <c r="G855" s="82"/>
      <c r="H855" s="82"/>
      <c r="I855" s="83"/>
      <c r="J855" s="83"/>
      <c r="K855" s="83"/>
      <c r="L855" s="83"/>
      <c r="M855" s="83"/>
      <c r="N855" s="83"/>
      <c r="O855" s="83"/>
      <c r="P855" s="83"/>
      <c r="Q855" s="84"/>
    </row>
    <row r="856" spans="1:17" ht="26.25" customHeight="1">
      <c r="A856" s="175"/>
      <c r="B856" s="176"/>
      <c r="C856" s="176"/>
      <c r="D856" s="141" t="s">
        <v>30</v>
      </c>
      <c r="E856" s="96">
        <v>408</v>
      </c>
      <c r="F856" s="96" t="s">
        <v>322</v>
      </c>
      <c r="G856" s="96" t="s">
        <v>323</v>
      </c>
      <c r="H856" s="96" t="s">
        <v>37</v>
      </c>
      <c r="I856" s="97">
        <v>2053194.52</v>
      </c>
      <c r="J856" s="97">
        <v>1835780.72</v>
      </c>
      <c r="K856" s="98">
        <v>3006402.39</v>
      </c>
      <c r="L856" s="98">
        <v>1896402.39</v>
      </c>
      <c r="M856" s="98">
        <v>7226193.5899999999</v>
      </c>
      <c r="N856" s="98">
        <v>6601685.7800000003</v>
      </c>
      <c r="O856" s="98">
        <v>7390389</v>
      </c>
      <c r="P856" s="98">
        <v>7471889</v>
      </c>
      <c r="Q856" s="84"/>
    </row>
    <row r="857" spans="1:17" ht="26.25" customHeight="1">
      <c r="A857" s="175" t="s">
        <v>348</v>
      </c>
      <c r="B857" s="176" t="s">
        <v>43</v>
      </c>
      <c r="C857" s="176" t="s">
        <v>324</v>
      </c>
      <c r="D857" s="141" t="s">
        <v>22</v>
      </c>
      <c r="E857" s="82"/>
      <c r="F857" s="82"/>
      <c r="G857" s="82"/>
      <c r="H857" s="82"/>
      <c r="I857" s="83">
        <f>I859</f>
        <v>10349600</v>
      </c>
      <c r="J857" s="83">
        <f t="shared" ref="J857:P857" si="323">J859</f>
        <v>10346107.35</v>
      </c>
      <c r="K857" s="83">
        <f t="shared" si="323"/>
        <v>0</v>
      </c>
      <c r="L857" s="83">
        <f t="shared" si="323"/>
        <v>0</v>
      </c>
      <c r="M857" s="83">
        <f t="shared" si="323"/>
        <v>16500948</v>
      </c>
      <c r="N857" s="83">
        <f t="shared" si="323"/>
        <v>16263494.810000001</v>
      </c>
      <c r="O857" s="83">
        <f t="shared" si="323"/>
        <v>10214</v>
      </c>
      <c r="P857" s="83">
        <f t="shared" si="323"/>
        <v>10214</v>
      </c>
      <c r="Q857" s="84"/>
    </row>
    <row r="858" spans="1:17" ht="26.25" customHeight="1">
      <c r="A858" s="175"/>
      <c r="B858" s="176"/>
      <c r="C858" s="176"/>
      <c r="D858" s="141" t="s">
        <v>23</v>
      </c>
      <c r="E858" s="82"/>
      <c r="F858" s="82"/>
      <c r="G858" s="82"/>
      <c r="H858" s="82"/>
      <c r="I858" s="83"/>
      <c r="J858" s="83"/>
      <c r="K858" s="83"/>
      <c r="L858" s="83"/>
      <c r="M858" s="83"/>
      <c r="N858" s="83"/>
      <c r="O858" s="83"/>
      <c r="P858" s="83"/>
      <c r="Q858" s="84"/>
    </row>
    <row r="859" spans="1:17" ht="26.25" customHeight="1">
      <c r="A859" s="175"/>
      <c r="B859" s="176"/>
      <c r="C859" s="176"/>
      <c r="D859" s="141" t="s">
        <v>30</v>
      </c>
      <c r="E859" s="99">
        <v>408</v>
      </c>
      <c r="F859" s="100" t="s">
        <v>322</v>
      </c>
      <c r="G859" s="99" t="s">
        <v>325</v>
      </c>
      <c r="H859" s="99">
        <v>244</v>
      </c>
      <c r="I859" s="97">
        <v>10349600</v>
      </c>
      <c r="J859" s="97">
        <v>10346107.35</v>
      </c>
      <c r="K859" s="97">
        <v>0</v>
      </c>
      <c r="L859" s="97">
        <v>0</v>
      </c>
      <c r="M859" s="97">
        <v>16500948</v>
      </c>
      <c r="N859" s="98">
        <v>16263494.810000001</v>
      </c>
      <c r="O859" s="97">
        <v>10214</v>
      </c>
      <c r="P859" s="97">
        <v>10214</v>
      </c>
      <c r="Q859" s="84"/>
    </row>
    <row r="860" spans="1:17" ht="26.25" customHeight="1">
      <c r="A860" s="175" t="s">
        <v>349</v>
      </c>
      <c r="B860" s="176" t="s">
        <v>55</v>
      </c>
      <c r="C860" s="176" t="s">
        <v>328</v>
      </c>
      <c r="D860" s="141" t="s">
        <v>22</v>
      </c>
      <c r="E860" s="82"/>
      <c r="F860" s="82"/>
      <c r="G860" s="82"/>
      <c r="H860" s="82"/>
      <c r="I860" s="83">
        <f>I862</f>
        <v>290000</v>
      </c>
      <c r="J860" s="83">
        <f t="shared" ref="J860:P860" si="324">J862</f>
        <v>284184.8</v>
      </c>
      <c r="K860" s="83">
        <f t="shared" si="324"/>
        <v>0</v>
      </c>
      <c r="L860" s="83">
        <f t="shared" si="324"/>
        <v>0</v>
      </c>
      <c r="M860" s="83">
        <f t="shared" si="324"/>
        <v>0</v>
      </c>
      <c r="N860" s="83">
        <f t="shared" si="324"/>
        <v>0</v>
      </c>
      <c r="O860" s="83">
        <f t="shared" si="324"/>
        <v>2897</v>
      </c>
      <c r="P860" s="83">
        <f t="shared" si="324"/>
        <v>2897</v>
      </c>
      <c r="Q860" s="84"/>
    </row>
    <row r="861" spans="1:17" ht="26.25" customHeight="1">
      <c r="A861" s="175"/>
      <c r="B861" s="176"/>
      <c r="C861" s="176"/>
      <c r="D861" s="141" t="s">
        <v>23</v>
      </c>
      <c r="E861" s="82"/>
      <c r="F861" s="82"/>
      <c r="G861" s="82"/>
      <c r="H861" s="82"/>
      <c r="I861" s="83"/>
      <c r="J861" s="83"/>
      <c r="K861" s="83"/>
      <c r="L861" s="83"/>
      <c r="M861" s="83"/>
      <c r="N861" s="83"/>
      <c r="O861" s="83"/>
      <c r="P861" s="83"/>
      <c r="Q861" s="84"/>
    </row>
    <row r="862" spans="1:17" ht="26.25" customHeight="1">
      <c r="A862" s="175"/>
      <c r="B862" s="176"/>
      <c r="C862" s="176"/>
      <c r="D862" s="141" t="s">
        <v>30</v>
      </c>
      <c r="E862" s="96">
        <v>408</v>
      </c>
      <c r="F862" s="100" t="s">
        <v>322</v>
      </c>
      <c r="G862" s="99" t="s">
        <v>329</v>
      </c>
      <c r="H862" s="99">
        <v>244</v>
      </c>
      <c r="I862" s="97">
        <v>290000</v>
      </c>
      <c r="J862" s="97">
        <v>284184.8</v>
      </c>
      <c r="K862" s="97">
        <v>0</v>
      </c>
      <c r="L862" s="97">
        <v>0</v>
      </c>
      <c r="M862" s="97">
        <v>0</v>
      </c>
      <c r="N862" s="98">
        <v>0</v>
      </c>
      <c r="O862" s="97">
        <v>2897</v>
      </c>
      <c r="P862" s="97">
        <v>2897</v>
      </c>
      <c r="Q862" s="84"/>
    </row>
    <row r="863" spans="1:17" ht="26.25" customHeight="1">
      <c r="A863" s="175" t="s">
        <v>350</v>
      </c>
      <c r="B863" s="176" t="s">
        <v>56</v>
      </c>
      <c r="C863" s="176" t="s">
        <v>326</v>
      </c>
      <c r="D863" s="141" t="s">
        <v>22</v>
      </c>
      <c r="E863" s="82"/>
      <c r="F863" s="82"/>
      <c r="G863" s="82"/>
      <c r="H863" s="82"/>
      <c r="I863" s="83">
        <f>I866</f>
        <v>0</v>
      </c>
      <c r="J863" s="83">
        <f t="shared" ref="J863:P863" si="325">J866</f>
        <v>0</v>
      </c>
      <c r="K863" s="83">
        <f t="shared" si="325"/>
        <v>0</v>
      </c>
      <c r="L863" s="83">
        <f t="shared" si="325"/>
        <v>0</v>
      </c>
      <c r="M863" s="83">
        <f t="shared" si="325"/>
        <v>3230500</v>
      </c>
      <c r="N863" s="83">
        <f t="shared" si="325"/>
        <v>3230500</v>
      </c>
      <c r="O863" s="83">
        <f t="shared" si="325"/>
        <v>0</v>
      </c>
      <c r="P863" s="83">
        <f t="shared" si="325"/>
        <v>0</v>
      </c>
      <c r="Q863" s="84"/>
    </row>
    <row r="864" spans="1:17" ht="26.25" customHeight="1">
      <c r="A864" s="175"/>
      <c r="B864" s="176"/>
      <c r="C864" s="176"/>
      <c r="D864" s="141" t="s">
        <v>23</v>
      </c>
      <c r="E864" s="82"/>
      <c r="F864" s="82"/>
      <c r="G864" s="82"/>
      <c r="H864" s="82"/>
      <c r="I864" s="83"/>
      <c r="J864" s="83"/>
      <c r="K864" s="83"/>
      <c r="L864" s="83"/>
      <c r="M864" s="83"/>
      <c r="N864" s="83"/>
      <c r="O864" s="83"/>
      <c r="P864" s="83"/>
      <c r="Q864" s="84"/>
    </row>
    <row r="865" spans="1:17" ht="26.25" customHeight="1">
      <c r="A865" s="175"/>
      <c r="B865" s="176"/>
      <c r="C865" s="176"/>
      <c r="D865" s="169" t="s">
        <v>30</v>
      </c>
      <c r="E865" s="96">
        <v>408</v>
      </c>
      <c r="F865" s="100" t="s">
        <v>322</v>
      </c>
      <c r="G865" s="101" t="s">
        <v>327</v>
      </c>
      <c r="H865" s="96">
        <v>244</v>
      </c>
      <c r="I865" s="97">
        <v>4075300</v>
      </c>
      <c r="J865" s="97">
        <v>4075300</v>
      </c>
      <c r="K865" s="97">
        <v>0</v>
      </c>
      <c r="L865" s="97">
        <v>0</v>
      </c>
      <c r="M865" s="97">
        <v>0</v>
      </c>
      <c r="N865" s="98">
        <v>0</v>
      </c>
      <c r="O865" s="97">
        <v>0</v>
      </c>
      <c r="P865" s="97">
        <v>0</v>
      </c>
      <c r="Q865" s="84"/>
    </row>
    <row r="866" spans="1:17" ht="26.25" customHeight="1">
      <c r="A866" s="175"/>
      <c r="B866" s="176"/>
      <c r="C866" s="176"/>
      <c r="D866" s="171"/>
      <c r="E866" s="96">
        <v>408</v>
      </c>
      <c r="F866" s="100" t="s">
        <v>322</v>
      </c>
      <c r="G866" s="101" t="s">
        <v>956</v>
      </c>
      <c r="H866" s="96">
        <v>244</v>
      </c>
      <c r="I866" s="97">
        <v>0</v>
      </c>
      <c r="J866" s="97">
        <v>0</v>
      </c>
      <c r="K866" s="97">
        <v>0</v>
      </c>
      <c r="L866" s="97">
        <v>0</v>
      </c>
      <c r="M866" s="97">
        <v>3230500</v>
      </c>
      <c r="N866" s="98">
        <v>3230500</v>
      </c>
      <c r="O866" s="97">
        <v>0</v>
      </c>
      <c r="P866" s="97">
        <v>0</v>
      </c>
      <c r="Q866" s="84"/>
    </row>
    <row r="867" spans="1:17" ht="26.25" customHeight="1">
      <c r="A867" s="175" t="s">
        <v>351</v>
      </c>
      <c r="B867" s="176" t="s">
        <v>58</v>
      </c>
      <c r="C867" s="176" t="s">
        <v>334</v>
      </c>
      <c r="D867" s="141" t="s">
        <v>22</v>
      </c>
      <c r="E867" s="82"/>
      <c r="F867" s="82"/>
      <c r="G867" s="82"/>
      <c r="H867" s="82"/>
      <c r="I867" s="83">
        <f>I869</f>
        <v>355000</v>
      </c>
      <c r="J867" s="83">
        <f t="shared" ref="J867:P867" si="326">J869</f>
        <v>83146.2</v>
      </c>
      <c r="K867" s="83">
        <f t="shared" si="326"/>
        <v>0</v>
      </c>
      <c r="L867" s="83">
        <f t="shared" si="326"/>
        <v>0</v>
      </c>
      <c r="M867" s="83">
        <f t="shared" si="326"/>
        <v>270000</v>
      </c>
      <c r="N867" s="83">
        <f t="shared" si="326"/>
        <v>64198</v>
      </c>
      <c r="O867" s="83">
        <f t="shared" si="326"/>
        <v>0</v>
      </c>
      <c r="P867" s="83">
        <f t="shared" si="326"/>
        <v>0</v>
      </c>
      <c r="Q867" s="84"/>
    </row>
    <row r="868" spans="1:17" ht="26.25" customHeight="1">
      <c r="A868" s="175"/>
      <c r="B868" s="176"/>
      <c r="C868" s="176"/>
      <c r="D868" s="141" t="s">
        <v>23</v>
      </c>
      <c r="E868" s="82"/>
      <c r="F868" s="82"/>
      <c r="G868" s="82"/>
      <c r="H868" s="82"/>
      <c r="I868" s="83"/>
      <c r="J868" s="83"/>
      <c r="K868" s="83"/>
      <c r="L868" s="83"/>
      <c r="M868" s="83"/>
      <c r="N868" s="83"/>
      <c r="O868" s="83"/>
      <c r="P868" s="83"/>
      <c r="Q868" s="84"/>
    </row>
    <row r="869" spans="1:17" ht="26.25" customHeight="1">
      <c r="A869" s="175"/>
      <c r="B869" s="176"/>
      <c r="C869" s="176"/>
      <c r="D869" s="141" t="s">
        <v>30</v>
      </c>
      <c r="E869" s="96">
        <v>408</v>
      </c>
      <c r="F869" s="100" t="s">
        <v>322</v>
      </c>
      <c r="G869" s="100" t="s">
        <v>335</v>
      </c>
      <c r="H869" s="99">
        <v>244</v>
      </c>
      <c r="I869" s="97">
        <v>355000</v>
      </c>
      <c r="J869" s="97">
        <v>83146.2</v>
      </c>
      <c r="K869" s="97">
        <v>0</v>
      </c>
      <c r="L869" s="97">
        <v>0</v>
      </c>
      <c r="M869" s="97">
        <v>270000</v>
      </c>
      <c r="N869" s="98">
        <v>64198</v>
      </c>
      <c r="O869" s="97">
        <v>0</v>
      </c>
      <c r="P869" s="97">
        <v>0</v>
      </c>
      <c r="Q869" s="84"/>
    </row>
    <row r="870" spans="1:17" ht="26.25" customHeight="1">
      <c r="A870" s="175" t="s">
        <v>352</v>
      </c>
      <c r="B870" s="176" t="s">
        <v>190</v>
      </c>
      <c r="C870" s="176" t="s">
        <v>957</v>
      </c>
      <c r="D870" s="141" t="s">
        <v>22</v>
      </c>
      <c r="E870" s="82"/>
      <c r="F870" s="82"/>
      <c r="G870" s="82"/>
      <c r="H870" s="82"/>
      <c r="I870" s="83">
        <f>I872</f>
        <v>0</v>
      </c>
      <c r="J870" s="83">
        <f t="shared" ref="J870:P870" si="327">J872</f>
        <v>0</v>
      </c>
      <c r="K870" s="83">
        <f t="shared" si="327"/>
        <v>0</v>
      </c>
      <c r="L870" s="83">
        <f t="shared" si="327"/>
        <v>0</v>
      </c>
      <c r="M870" s="83">
        <f t="shared" si="327"/>
        <v>36003618.090000004</v>
      </c>
      <c r="N870" s="83">
        <f t="shared" si="327"/>
        <v>36003618</v>
      </c>
      <c r="O870" s="83">
        <f t="shared" si="327"/>
        <v>0</v>
      </c>
      <c r="P870" s="83">
        <f t="shared" si="327"/>
        <v>0</v>
      </c>
      <c r="Q870" s="84"/>
    </row>
    <row r="871" spans="1:17" ht="26.25" customHeight="1">
      <c r="A871" s="175"/>
      <c r="B871" s="176"/>
      <c r="C871" s="176"/>
      <c r="D871" s="141" t="s">
        <v>23</v>
      </c>
      <c r="E871" s="82"/>
      <c r="F871" s="82"/>
      <c r="G871" s="82"/>
      <c r="H871" s="82"/>
      <c r="I871" s="83"/>
      <c r="J871" s="83"/>
      <c r="K871" s="83"/>
      <c r="L871" s="83"/>
      <c r="M871" s="83"/>
      <c r="N871" s="83"/>
      <c r="O871" s="83"/>
      <c r="P871" s="83"/>
      <c r="Q871" s="84"/>
    </row>
    <row r="872" spans="1:17" ht="26.25" customHeight="1">
      <c r="A872" s="175"/>
      <c r="B872" s="176"/>
      <c r="C872" s="176"/>
      <c r="D872" s="141" t="s">
        <v>30</v>
      </c>
      <c r="E872" s="96">
        <v>408</v>
      </c>
      <c r="F872" s="101" t="s">
        <v>322</v>
      </c>
      <c r="G872" s="100" t="s">
        <v>958</v>
      </c>
      <c r="H872" s="96">
        <v>243</v>
      </c>
      <c r="I872" s="97">
        <v>0</v>
      </c>
      <c r="J872" s="97">
        <v>0</v>
      </c>
      <c r="K872" s="97">
        <v>0</v>
      </c>
      <c r="L872" s="97">
        <v>0</v>
      </c>
      <c r="M872" s="97">
        <v>36003618.090000004</v>
      </c>
      <c r="N872" s="97">
        <v>36003618</v>
      </c>
      <c r="O872" s="97">
        <v>0</v>
      </c>
      <c r="P872" s="97">
        <v>0</v>
      </c>
      <c r="Q872" s="84"/>
    </row>
    <row r="873" spans="1:17" ht="26.25" customHeight="1">
      <c r="A873" s="175" t="s">
        <v>353</v>
      </c>
      <c r="B873" s="176" t="s">
        <v>191</v>
      </c>
      <c r="C873" s="176" t="s">
        <v>336</v>
      </c>
      <c r="D873" s="141" t="s">
        <v>22</v>
      </c>
      <c r="E873" s="82"/>
      <c r="F873" s="82"/>
      <c r="G873" s="82"/>
      <c r="H873" s="82"/>
      <c r="I873" s="83">
        <f>I875</f>
        <v>14879760</v>
      </c>
      <c r="J873" s="83">
        <f t="shared" ref="J873:P873" si="328">J875</f>
        <v>14273846.4</v>
      </c>
      <c r="K873" s="83">
        <f t="shared" si="328"/>
        <v>0</v>
      </c>
      <c r="L873" s="83">
        <f t="shared" si="328"/>
        <v>0</v>
      </c>
      <c r="M873" s="83">
        <f t="shared" si="328"/>
        <v>17068704</v>
      </c>
      <c r="N873" s="83">
        <f t="shared" si="328"/>
        <v>16065792</v>
      </c>
      <c r="O873" s="83">
        <f t="shared" si="328"/>
        <v>0</v>
      </c>
      <c r="P873" s="83">
        <f t="shared" si="328"/>
        <v>0</v>
      </c>
      <c r="Q873" s="84"/>
    </row>
    <row r="874" spans="1:17" ht="26.25" customHeight="1">
      <c r="A874" s="175"/>
      <c r="B874" s="176"/>
      <c r="C874" s="176"/>
      <c r="D874" s="141" t="s">
        <v>23</v>
      </c>
      <c r="E874" s="82"/>
      <c r="F874" s="82"/>
      <c r="G874" s="82"/>
      <c r="H874" s="82"/>
      <c r="I874" s="83"/>
      <c r="J874" s="83"/>
      <c r="K874" s="83"/>
      <c r="L874" s="83"/>
      <c r="M874" s="83"/>
      <c r="N874" s="83"/>
      <c r="O874" s="83"/>
      <c r="P874" s="83"/>
      <c r="Q874" s="84"/>
    </row>
    <row r="875" spans="1:17" ht="26.25" customHeight="1">
      <c r="A875" s="175"/>
      <c r="B875" s="176"/>
      <c r="C875" s="176"/>
      <c r="D875" s="141" t="s">
        <v>30</v>
      </c>
      <c r="E875" s="96">
        <v>408</v>
      </c>
      <c r="F875" s="100" t="s">
        <v>322</v>
      </c>
      <c r="G875" s="100" t="s">
        <v>337</v>
      </c>
      <c r="H875" s="99">
        <v>244</v>
      </c>
      <c r="I875" s="97">
        <v>14879760</v>
      </c>
      <c r="J875" s="97">
        <v>14273846.4</v>
      </c>
      <c r="K875" s="97">
        <v>0</v>
      </c>
      <c r="L875" s="97">
        <v>0</v>
      </c>
      <c r="M875" s="97">
        <v>17068704</v>
      </c>
      <c r="N875" s="98">
        <v>16065792</v>
      </c>
      <c r="O875" s="97">
        <v>0</v>
      </c>
      <c r="P875" s="97">
        <v>0</v>
      </c>
      <c r="Q875" s="102"/>
    </row>
    <row r="876" spans="1:17" ht="26.25" customHeight="1">
      <c r="A876" s="175" t="s">
        <v>354</v>
      </c>
      <c r="B876" s="176" t="s">
        <v>59</v>
      </c>
      <c r="C876" s="176" t="s">
        <v>338</v>
      </c>
      <c r="D876" s="141" t="s">
        <v>22</v>
      </c>
      <c r="E876" s="82"/>
      <c r="F876" s="82"/>
      <c r="G876" s="82"/>
      <c r="H876" s="82"/>
      <c r="I876" s="83">
        <f>I878</f>
        <v>5400</v>
      </c>
      <c r="J876" s="83">
        <f t="shared" ref="J876:P876" si="329">J878</f>
        <v>5400</v>
      </c>
      <c r="K876" s="83">
        <f t="shared" si="329"/>
        <v>0</v>
      </c>
      <c r="L876" s="83">
        <f t="shared" si="329"/>
        <v>0</v>
      </c>
      <c r="M876" s="83">
        <f t="shared" si="329"/>
        <v>5380</v>
      </c>
      <c r="N876" s="83">
        <f t="shared" si="329"/>
        <v>5380</v>
      </c>
      <c r="O876" s="83">
        <f t="shared" si="329"/>
        <v>0</v>
      </c>
      <c r="P876" s="83">
        <f t="shared" si="329"/>
        <v>0</v>
      </c>
      <c r="Q876" s="84"/>
    </row>
    <row r="877" spans="1:17" ht="26.25" customHeight="1">
      <c r="A877" s="175"/>
      <c r="B877" s="176"/>
      <c r="C877" s="176"/>
      <c r="D877" s="141" t="s">
        <v>23</v>
      </c>
      <c r="E877" s="82"/>
      <c r="F877" s="82"/>
      <c r="G877" s="82"/>
      <c r="H877" s="82"/>
      <c r="I877" s="83"/>
      <c r="J877" s="83"/>
      <c r="K877" s="83"/>
      <c r="L877" s="83"/>
      <c r="M877" s="83"/>
      <c r="N877" s="83"/>
      <c r="O877" s="83"/>
      <c r="P877" s="83"/>
      <c r="Q877" s="84"/>
    </row>
    <row r="878" spans="1:17" ht="26.25" customHeight="1">
      <c r="A878" s="175"/>
      <c r="B878" s="176"/>
      <c r="C878" s="176"/>
      <c r="D878" s="95" t="s">
        <v>342</v>
      </c>
      <c r="E878" s="101" t="s">
        <v>339</v>
      </c>
      <c r="F878" s="101" t="s">
        <v>340</v>
      </c>
      <c r="G878" s="96" t="s">
        <v>341</v>
      </c>
      <c r="H878" s="96">
        <v>611</v>
      </c>
      <c r="I878" s="97">
        <v>5400</v>
      </c>
      <c r="J878" s="97">
        <v>5400</v>
      </c>
      <c r="K878" s="98">
        <v>0</v>
      </c>
      <c r="L878" s="98">
        <v>0</v>
      </c>
      <c r="M878" s="98">
        <v>5380</v>
      </c>
      <c r="N878" s="98">
        <v>5380</v>
      </c>
      <c r="O878" s="98">
        <v>0</v>
      </c>
      <c r="P878" s="98">
        <v>0</v>
      </c>
      <c r="Q878" s="103"/>
    </row>
    <row r="879" spans="1:17" ht="33" customHeight="1">
      <c r="A879" s="175" t="s">
        <v>355</v>
      </c>
      <c r="B879" s="176" t="s">
        <v>914</v>
      </c>
      <c r="C879" s="176" t="s">
        <v>343</v>
      </c>
      <c r="D879" s="141" t="s">
        <v>22</v>
      </c>
      <c r="E879" s="82"/>
      <c r="F879" s="82"/>
      <c r="G879" s="82"/>
      <c r="H879" s="82"/>
      <c r="I879" s="83">
        <f>I881</f>
        <v>598693</v>
      </c>
      <c r="J879" s="83">
        <f t="shared" ref="J879:P879" si="330">J881</f>
        <v>598693</v>
      </c>
      <c r="K879" s="83">
        <f t="shared" si="330"/>
        <v>0</v>
      </c>
      <c r="L879" s="83">
        <f t="shared" si="330"/>
        <v>0</v>
      </c>
      <c r="M879" s="83">
        <f t="shared" si="330"/>
        <v>0</v>
      </c>
      <c r="N879" s="83">
        <f t="shared" si="330"/>
        <v>0</v>
      </c>
      <c r="O879" s="83">
        <f t="shared" si="330"/>
        <v>0</v>
      </c>
      <c r="P879" s="83">
        <f t="shared" si="330"/>
        <v>0</v>
      </c>
      <c r="Q879" s="84"/>
    </row>
    <row r="880" spans="1:17" ht="33" customHeight="1">
      <c r="A880" s="175"/>
      <c r="B880" s="176"/>
      <c r="C880" s="176"/>
      <c r="D880" s="141" t="s">
        <v>23</v>
      </c>
      <c r="E880" s="82"/>
      <c r="F880" s="82"/>
      <c r="G880" s="82"/>
      <c r="H880" s="82"/>
      <c r="I880" s="83"/>
      <c r="J880" s="83"/>
      <c r="K880" s="83"/>
      <c r="L880" s="83"/>
      <c r="M880" s="83"/>
      <c r="N880" s="83"/>
      <c r="O880" s="83"/>
      <c r="P880" s="83"/>
      <c r="Q880" s="84"/>
    </row>
    <row r="881" spans="1:17" ht="33" customHeight="1">
      <c r="A881" s="175"/>
      <c r="B881" s="176"/>
      <c r="C881" s="176"/>
      <c r="D881" s="141" t="s">
        <v>30</v>
      </c>
      <c r="E881" s="101" t="s">
        <v>34</v>
      </c>
      <c r="F881" s="101" t="s">
        <v>322</v>
      </c>
      <c r="G881" s="101" t="s">
        <v>344</v>
      </c>
      <c r="H881" s="96">
        <v>243</v>
      </c>
      <c r="I881" s="97">
        <v>598693</v>
      </c>
      <c r="J881" s="97">
        <v>598693</v>
      </c>
      <c r="K881" s="98">
        <v>0</v>
      </c>
      <c r="L881" s="98">
        <v>0</v>
      </c>
      <c r="M881" s="98">
        <v>0</v>
      </c>
      <c r="N881" s="98">
        <v>0</v>
      </c>
      <c r="O881" s="98">
        <v>0</v>
      </c>
      <c r="P881" s="98">
        <v>0</v>
      </c>
      <c r="Q881" s="102"/>
    </row>
    <row r="882" spans="1:17" ht="34.5" customHeight="1">
      <c r="A882" s="175" t="s">
        <v>356</v>
      </c>
      <c r="B882" s="176" t="s">
        <v>914</v>
      </c>
      <c r="C882" s="176" t="s">
        <v>345</v>
      </c>
      <c r="D882" s="141" t="s">
        <v>22</v>
      </c>
      <c r="E882" s="82"/>
      <c r="F882" s="82"/>
      <c r="G882" s="82"/>
      <c r="H882" s="82"/>
      <c r="I882" s="83">
        <f>I884</f>
        <v>528684</v>
      </c>
      <c r="J882" s="83">
        <f t="shared" ref="J882:P882" si="331">J884</f>
        <v>528684</v>
      </c>
      <c r="K882" s="83">
        <f t="shared" si="331"/>
        <v>0</v>
      </c>
      <c r="L882" s="83">
        <f t="shared" si="331"/>
        <v>0</v>
      </c>
      <c r="M882" s="83">
        <f t="shared" si="331"/>
        <v>0</v>
      </c>
      <c r="N882" s="83">
        <f t="shared" si="331"/>
        <v>0</v>
      </c>
      <c r="O882" s="83">
        <f t="shared" si="331"/>
        <v>0</v>
      </c>
      <c r="P882" s="83">
        <f t="shared" si="331"/>
        <v>0</v>
      </c>
      <c r="Q882" s="84"/>
    </row>
    <row r="883" spans="1:17" ht="34.5" customHeight="1">
      <c r="A883" s="175"/>
      <c r="B883" s="176"/>
      <c r="C883" s="176"/>
      <c r="D883" s="141" t="s">
        <v>23</v>
      </c>
      <c r="E883" s="82"/>
      <c r="F883" s="82"/>
      <c r="G883" s="82"/>
      <c r="H883" s="82"/>
      <c r="I883" s="83"/>
      <c r="J883" s="83"/>
      <c r="K883" s="83"/>
      <c r="L883" s="83"/>
      <c r="M883" s="83"/>
      <c r="N883" s="83"/>
      <c r="O883" s="83"/>
      <c r="P883" s="83"/>
      <c r="Q883" s="84"/>
    </row>
    <row r="884" spans="1:17" ht="34.5" customHeight="1">
      <c r="A884" s="175"/>
      <c r="B884" s="176"/>
      <c r="C884" s="176"/>
      <c r="D884" s="141" t="s">
        <v>30</v>
      </c>
      <c r="E884" s="101" t="s">
        <v>34</v>
      </c>
      <c r="F884" s="101" t="s">
        <v>322</v>
      </c>
      <c r="G884" s="101" t="s">
        <v>346</v>
      </c>
      <c r="H884" s="96">
        <v>244</v>
      </c>
      <c r="I884" s="97">
        <v>528684</v>
      </c>
      <c r="J884" s="97">
        <v>528684</v>
      </c>
      <c r="K884" s="98">
        <v>0</v>
      </c>
      <c r="L884" s="98">
        <v>0</v>
      </c>
      <c r="M884" s="98">
        <v>0</v>
      </c>
      <c r="N884" s="98">
        <v>0</v>
      </c>
      <c r="O884" s="98">
        <v>0</v>
      </c>
      <c r="P884" s="98">
        <v>0</v>
      </c>
      <c r="Q884" s="84"/>
    </row>
    <row r="885" spans="1:17" ht="26.25" customHeight="1">
      <c r="A885" s="175" t="s">
        <v>357</v>
      </c>
      <c r="B885" s="176" t="s">
        <v>914</v>
      </c>
      <c r="C885" s="176" t="s">
        <v>330</v>
      </c>
      <c r="D885" s="141" t="s">
        <v>22</v>
      </c>
      <c r="E885" s="82"/>
      <c r="F885" s="82"/>
      <c r="G885" s="82"/>
      <c r="H885" s="82"/>
      <c r="I885" s="83">
        <f>I887</f>
        <v>3965905.2</v>
      </c>
      <c r="J885" s="83">
        <f t="shared" ref="J885:P885" si="332">J887</f>
        <v>3956077.13</v>
      </c>
      <c r="K885" s="83">
        <f t="shared" si="332"/>
        <v>0</v>
      </c>
      <c r="L885" s="83">
        <f t="shared" si="332"/>
        <v>0</v>
      </c>
      <c r="M885" s="83">
        <f t="shared" si="332"/>
        <v>0</v>
      </c>
      <c r="N885" s="83">
        <f t="shared" si="332"/>
        <v>0</v>
      </c>
      <c r="O885" s="83">
        <f t="shared" si="332"/>
        <v>0</v>
      </c>
      <c r="P885" s="83">
        <f t="shared" si="332"/>
        <v>0</v>
      </c>
      <c r="Q885" s="84"/>
    </row>
    <row r="886" spans="1:17" ht="26.25" customHeight="1">
      <c r="A886" s="175"/>
      <c r="B886" s="176"/>
      <c r="C886" s="176"/>
      <c r="D886" s="141" t="s">
        <v>23</v>
      </c>
      <c r="E886" s="82"/>
      <c r="F886" s="82"/>
      <c r="G886" s="82"/>
      <c r="H886" s="82"/>
      <c r="I886" s="83"/>
      <c r="J886" s="83"/>
      <c r="K886" s="83"/>
      <c r="L886" s="83"/>
      <c r="M886" s="83"/>
      <c r="N886" s="83"/>
      <c r="O886" s="83"/>
      <c r="P886" s="83"/>
      <c r="Q886" s="84"/>
    </row>
    <row r="887" spans="1:17" ht="26.25" customHeight="1">
      <c r="A887" s="175"/>
      <c r="B887" s="176"/>
      <c r="C887" s="176"/>
      <c r="D887" s="141" t="s">
        <v>30</v>
      </c>
      <c r="E887" s="96">
        <v>408</v>
      </c>
      <c r="F887" s="96" t="s">
        <v>322</v>
      </c>
      <c r="G887" s="96" t="s">
        <v>331</v>
      </c>
      <c r="H887" s="96" t="s">
        <v>37</v>
      </c>
      <c r="I887" s="97">
        <v>3965905.2</v>
      </c>
      <c r="J887" s="97">
        <v>3956077.13</v>
      </c>
      <c r="K887" s="98">
        <v>0</v>
      </c>
      <c r="L887" s="98">
        <v>0</v>
      </c>
      <c r="M887" s="98">
        <v>0</v>
      </c>
      <c r="N887" s="98">
        <v>0</v>
      </c>
      <c r="O887" s="98">
        <v>0</v>
      </c>
      <c r="P887" s="98">
        <v>0</v>
      </c>
      <c r="Q887" s="84"/>
    </row>
    <row r="888" spans="1:17" ht="26.25" customHeight="1">
      <c r="A888" s="175" t="s">
        <v>959</v>
      </c>
      <c r="B888" s="176" t="s">
        <v>914</v>
      </c>
      <c r="C888" s="176" t="s">
        <v>332</v>
      </c>
      <c r="D888" s="141" t="s">
        <v>22</v>
      </c>
      <c r="E888" s="82"/>
      <c r="F888" s="82"/>
      <c r="G888" s="82"/>
      <c r="H888" s="82"/>
      <c r="I888" s="83">
        <f t="shared" ref="I888:P888" si="333">I894+I897</f>
        <v>20249300</v>
      </c>
      <c r="J888" s="83">
        <f t="shared" si="333"/>
        <v>20241560.920000002</v>
      </c>
      <c r="K888" s="83">
        <f t="shared" si="333"/>
        <v>12437038.619999999</v>
      </c>
      <c r="L888" s="83">
        <f t="shared" si="333"/>
        <v>10100501.749999998</v>
      </c>
      <c r="M888" s="83">
        <f t="shared" si="333"/>
        <v>32261230</v>
      </c>
      <c r="N888" s="83">
        <f t="shared" si="333"/>
        <v>32243248.120000001</v>
      </c>
      <c r="O888" s="83">
        <f t="shared" si="333"/>
        <v>20318500</v>
      </c>
      <c r="P888" s="83">
        <f t="shared" si="333"/>
        <v>20318500</v>
      </c>
      <c r="Q888" s="84"/>
    </row>
    <row r="889" spans="1:17" ht="26.25" customHeight="1">
      <c r="A889" s="175"/>
      <c r="B889" s="176"/>
      <c r="C889" s="176"/>
      <c r="D889" s="141" t="s">
        <v>23</v>
      </c>
      <c r="E889" s="82"/>
      <c r="F889" s="82"/>
      <c r="G889" s="82"/>
      <c r="H889" s="82"/>
      <c r="I889" s="83"/>
      <c r="J889" s="83"/>
      <c r="K889" s="83"/>
      <c r="L889" s="83"/>
      <c r="M889" s="83"/>
      <c r="N889" s="83"/>
      <c r="O889" s="83"/>
      <c r="P889" s="83"/>
      <c r="Q889" s="84"/>
    </row>
    <row r="890" spans="1:17" ht="26.25" customHeight="1">
      <c r="A890" s="175"/>
      <c r="B890" s="176"/>
      <c r="C890" s="176"/>
      <c r="D890" s="141" t="s">
        <v>30</v>
      </c>
      <c r="E890" s="82" t="s">
        <v>34</v>
      </c>
      <c r="F890" s="101" t="s">
        <v>322</v>
      </c>
      <c r="G890" s="100" t="s">
        <v>333</v>
      </c>
      <c r="H890" s="96">
        <v>244</v>
      </c>
      <c r="I890" s="97">
        <v>2470299.6</v>
      </c>
      <c r="J890" s="97">
        <v>2470299.4</v>
      </c>
      <c r="K890" s="97">
        <v>0</v>
      </c>
      <c r="L890" s="97">
        <v>0</v>
      </c>
      <c r="M890" s="97">
        <v>0</v>
      </c>
      <c r="N890" s="97">
        <v>0</v>
      </c>
      <c r="O890" s="97">
        <v>0</v>
      </c>
      <c r="P890" s="97">
        <v>0</v>
      </c>
      <c r="Q890" s="102"/>
    </row>
    <row r="891" spans="1:17" ht="26.25" customHeight="1">
      <c r="A891" s="175" t="s">
        <v>358</v>
      </c>
      <c r="B891" s="169" t="s">
        <v>33</v>
      </c>
      <c r="C891" s="215" t="s">
        <v>628</v>
      </c>
      <c r="D891" s="144" t="s">
        <v>22</v>
      </c>
      <c r="E891" s="82"/>
      <c r="F891" s="101"/>
      <c r="G891" s="100"/>
      <c r="H891" s="96"/>
      <c r="I891" s="97">
        <f>I893</f>
        <v>20249300</v>
      </c>
      <c r="J891" s="97">
        <f t="shared" ref="J891:P891" si="334">J893</f>
        <v>20241560.920000002</v>
      </c>
      <c r="K891" s="97">
        <f t="shared" si="334"/>
        <v>12437038.619999999</v>
      </c>
      <c r="L891" s="97">
        <f t="shared" si="334"/>
        <v>10100501.75</v>
      </c>
      <c r="M891" s="97">
        <f t="shared" si="334"/>
        <v>32504971.300000001</v>
      </c>
      <c r="N891" s="97">
        <f t="shared" si="334"/>
        <v>32486989.420000002</v>
      </c>
      <c r="O891" s="97">
        <f t="shared" si="334"/>
        <v>20318500</v>
      </c>
      <c r="P891" s="97">
        <f t="shared" si="334"/>
        <v>20318500</v>
      </c>
      <c r="Q891" s="102"/>
    </row>
    <row r="892" spans="1:17" ht="26.25" customHeight="1">
      <c r="A892" s="175"/>
      <c r="B892" s="170"/>
      <c r="C892" s="216"/>
      <c r="D892" s="141" t="s">
        <v>23</v>
      </c>
      <c r="E892" s="82"/>
      <c r="F892" s="101"/>
      <c r="G892" s="100"/>
      <c r="H892" s="96"/>
      <c r="I892" s="97"/>
      <c r="J892" s="97"/>
      <c r="K892" s="97"/>
      <c r="L892" s="97"/>
      <c r="M892" s="97"/>
      <c r="N892" s="97"/>
      <c r="O892" s="97"/>
      <c r="P892" s="97"/>
      <c r="Q892" s="102"/>
    </row>
    <row r="893" spans="1:17" ht="26.25" customHeight="1">
      <c r="A893" s="175"/>
      <c r="B893" s="171"/>
      <c r="C893" s="217"/>
      <c r="D893" s="141" t="s">
        <v>30</v>
      </c>
      <c r="E893" s="82" t="s">
        <v>34</v>
      </c>
      <c r="F893" s="101"/>
      <c r="G893" s="100"/>
      <c r="H893" s="96"/>
      <c r="I893" s="97">
        <f>I896+I899+I900+I901+I902+I905</f>
        <v>20249300</v>
      </c>
      <c r="J893" s="97">
        <f t="shared" ref="J893:P893" si="335">J896+J899+J900+J901+J902+J905</f>
        <v>20241560.920000002</v>
      </c>
      <c r="K893" s="97">
        <f t="shared" si="335"/>
        <v>12437038.619999999</v>
      </c>
      <c r="L893" s="97">
        <f t="shared" si="335"/>
        <v>10100501.75</v>
      </c>
      <c r="M893" s="97">
        <f t="shared" si="335"/>
        <v>32504971.300000001</v>
      </c>
      <c r="N893" s="97">
        <f t="shared" si="335"/>
        <v>32486989.420000002</v>
      </c>
      <c r="O893" s="97">
        <f t="shared" si="335"/>
        <v>20318500</v>
      </c>
      <c r="P893" s="97">
        <f t="shared" si="335"/>
        <v>20318500</v>
      </c>
      <c r="Q893" s="102"/>
    </row>
    <row r="894" spans="1:17" ht="26.25" customHeight="1">
      <c r="A894" s="175" t="s">
        <v>364</v>
      </c>
      <c r="B894" s="176" t="s">
        <v>42</v>
      </c>
      <c r="C894" s="176" t="s">
        <v>359</v>
      </c>
      <c r="D894" s="141" t="s">
        <v>22</v>
      </c>
      <c r="E894" s="82"/>
      <c r="F894" s="82"/>
      <c r="G894" s="82"/>
      <c r="H894" s="82"/>
      <c r="I894" s="83">
        <f>I896</f>
        <v>1990000</v>
      </c>
      <c r="J894" s="83">
        <f t="shared" ref="J894:P894" si="336">J896</f>
        <v>1990000</v>
      </c>
      <c r="K894" s="83">
        <f t="shared" si="336"/>
        <v>780985.62</v>
      </c>
      <c r="L894" s="83">
        <f t="shared" si="336"/>
        <v>780985.62</v>
      </c>
      <c r="M894" s="83">
        <f t="shared" si="336"/>
        <v>2039800</v>
      </c>
      <c r="N894" s="83">
        <f t="shared" si="336"/>
        <v>2039800</v>
      </c>
      <c r="O894" s="83">
        <f t="shared" si="336"/>
        <v>2039800</v>
      </c>
      <c r="P894" s="83">
        <f t="shared" si="336"/>
        <v>2039800</v>
      </c>
      <c r="Q894" s="84"/>
    </row>
    <row r="895" spans="1:17" ht="26.25" customHeight="1">
      <c r="A895" s="175"/>
      <c r="B895" s="176"/>
      <c r="C895" s="176"/>
      <c r="D895" s="141" t="s">
        <v>23</v>
      </c>
      <c r="E895" s="82"/>
      <c r="F895" s="82"/>
      <c r="G895" s="82"/>
      <c r="H895" s="82"/>
      <c r="I895" s="83"/>
      <c r="J895" s="83"/>
      <c r="K895" s="83"/>
      <c r="L895" s="83"/>
      <c r="M895" s="83"/>
      <c r="N895" s="83"/>
      <c r="O895" s="83"/>
      <c r="P895" s="83"/>
      <c r="Q895" s="84"/>
    </row>
    <row r="896" spans="1:17" ht="26.25" customHeight="1">
      <c r="A896" s="175"/>
      <c r="B896" s="176"/>
      <c r="C896" s="176"/>
      <c r="D896" s="141" t="s">
        <v>30</v>
      </c>
      <c r="E896" s="96">
        <v>408</v>
      </c>
      <c r="F896" s="96" t="s">
        <v>360</v>
      </c>
      <c r="G896" s="101" t="s">
        <v>361</v>
      </c>
      <c r="H896" s="96">
        <v>811</v>
      </c>
      <c r="I896" s="98">
        <v>1990000</v>
      </c>
      <c r="J896" s="98">
        <v>1990000</v>
      </c>
      <c r="K896" s="98">
        <v>780985.62</v>
      </c>
      <c r="L896" s="98">
        <v>780985.62</v>
      </c>
      <c r="M896" s="98">
        <v>2039800</v>
      </c>
      <c r="N896" s="98">
        <v>2039800</v>
      </c>
      <c r="O896" s="98">
        <v>2039800</v>
      </c>
      <c r="P896" s="98">
        <v>2039800</v>
      </c>
      <c r="Q896" s="84"/>
    </row>
    <row r="897" spans="1:17" ht="26.25" customHeight="1">
      <c r="A897" s="175" t="s">
        <v>365</v>
      </c>
      <c r="B897" s="176" t="s">
        <v>59</v>
      </c>
      <c r="C897" s="176" t="s">
        <v>362</v>
      </c>
      <c r="D897" s="141" t="s">
        <v>22</v>
      </c>
      <c r="E897" s="82"/>
      <c r="F897" s="82"/>
      <c r="G897" s="82"/>
      <c r="H897" s="82"/>
      <c r="I897" s="83">
        <f>I899+I900+I901+I902</f>
        <v>18259300</v>
      </c>
      <c r="J897" s="83">
        <f t="shared" ref="J897:P897" si="337">J899+J900+J901+J902</f>
        <v>18251560.920000002</v>
      </c>
      <c r="K897" s="83">
        <f t="shared" si="337"/>
        <v>11656053</v>
      </c>
      <c r="L897" s="83">
        <f t="shared" si="337"/>
        <v>9319516.129999999</v>
      </c>
      <c r="M897" s="83">
        <f t="shared" si="337"/>
        <v>30221430</v>
      </c>
      <c r="N897" s="83">
        <f t="shared" si="337"/>
        <v>30203448.120000001</v>
      </c>
      <c r="O897" s="83">
        <f t="shared" si="337"/>
        <v>18278700</v>
      </c>
      <c r="P897" s="83">
        <f t="shared" si="337"/>
        <v>18278700</v>
      </c>
      <c r="Q897" s="84"/>
    </row>
    <row r="898" spans="1:17" ht="26.25" customHeight="1">
      <c r="A898" s="175"/>
      <c r="B898" s="176"/>
      <c r="C898" s="176"/>
      <c r="D898" s="141" t="s">
        <v>23</v>
      </c>
      <c r="E898" s="82"/>
      <c r="F898" s="82"/>
      <c r="G898" s="82"/>
      <c r="H898" s="82"/>
      <c r="I898" s="83"/>
      <c r="J898" s="83"/>
      <c r="K898" s="83"/>
      <c r="L898" s="83"/>
      <c r="M898" s="83"/>
      <c r="N898" s="83"/>
      <c r="O898" s="83"/>
      <c r="P898" s="83"/>
      <c r="Q898" s="84"/>
    </row>
    <row r="899" spans="1:17" ht="26.25" customHeight="1">
      <c r="A899" s="175"/>
      <c r="B899" s="176"/>
      <c r="C899" s="176"/>
      <c r="D899" s="176" t="s">
        <v>30</v>
      </c>
      <c r="E899" s="96">
        <v>408</v>
      </c>
      <c r="F899" s="96" t="s">
        <v>360</v>
      </c>
      <c r="G899" s="96" t="s">
        <v>363</v>
      </c>
      <c r="H899" s="96">
        <v>111</v>
      </c>
      <c r="I899" s="98">
        <v>128810</v>
      </c>
      <c r="J899" s="98">
        <v>128810</v>
      </c>
      <c r="K899" s="98">
        <v>64366</v>
      </c>
      <c r="L899" s="98">
        <v>53637</v>
      </c>
      <c r="M899" s="98">
        <v>147724</v>
      </c>
      <c r="N899" s="98">
        <v>147724</v>
      </c>
      <c r="O899" s="98">
        <v>128730</v>
      </c>
      <c r="P899" s="98">
        <v>128730</v>
      </c>
      <c r="Q899" s="84"/>
    </row>
    <row r="900" spans="1:17" ht="26.25" customHeight="1">
      <c r="A900" s="175"/>
      <c r="B900" s="176"/>
      <c r="C900" s="176"/>
      <c r="D900" s="176"/>
      <c r="E900" s="96">
        <v>408</v>
      </c>
      <c r="F900" s="96" t="s">
        <v>360</v>
      </c>
      <c r="G900" s="96" t="s">
        <v>363</v>
      </c>
      <c r="H900" s="96">
        <v>119</v>
      </c>
      <c r="I900" s="98">
        <v>38890</v>
      </c>
      <c r="J900" s="98">
        <v>38890</v>
      </c>
      <c r="K900" s="98">
        <v>19438</v>
      </c>
      <c r="L900" s="98">
        <v>16198.1</v>
      </c>
      <c r="M900" s="98">
        <v>44606</v>
      </c>
      <c r="N900" s="98">
        <v>44606</v>
      </c>
      <c r="O900" s="98">
        <v>38870</v>
      </c>
      <c r="P900" s="98">
        <v>38870</v>
      </c>
      <c r="Q900" s="84"/>
    </row>
    <row r="901" spans="1:17" ht="26.25" customHeight="1">
      <c r="A901" s="175"/>
      <c r="B901" s="176"/>
      <c r="C901" s="176"/>
      <c r="D901" s="176"/>
      <c r="E901" s="96">
        <v>408</v>
      </c>
      <c r="F901" s="96" t="s">
        <v>360</v>
      </c>
      <c r="G901" s="96" t="s">
        <v>363</v>
      </c>
      <c r="H901" s="96" t="s">
        <v>37</v>
      </c>
      <c r="I901" s="98">
        <v>25200</v>
      </c>
      <c r="J901" s="98">
        <v>25200</v>
      </c>
      <c r="K901" s="98">
        <v>25200</v>
      </c>
      <c r="L901" s="98">
        <v>25200</v>
      </c>
      <c r="M901" s="98">
        <v>27800</v>
      </c>
      <c r="N901" s="98">
        <v>27800</v>
      </c>
      <c r="O901" s="98">
        <v>25200</v>
      </c>
      <c r="P901" s="98">
        <v>25200</v>
      </c>
      <c r="Q901" s="84"/>
    </row>
    <row r="902" spans="1:17" ht="26.25" customHeight="1">
      <c r="A902" s="175"/>
      <c r="B902" s="176"/>
      <c r="C902" s="176"/>
      <c r="D902" s="176"/>
      <c r="E902" s="96">
        <v>408</v>
      </c>
      <c r="F902" s="96" t="s">
        <v>360</v>
      </c>
      <c r="G902" s="96" t="s">
        <v>363</v>
      </c>
      <c r="H902" s="96">
        <v>811</v>
      </c>
      <c r="I902" s="98">
        <v>18066400</v>
      </c>
      <c r="J902" s="98">
        <v>18058660.920000002</v>
      </c>
      <c r="K902" s="98">
        <v>11547049</v>
      </c>
      <c r="L902" s="98">
        <v>9224481.0299999993</v>
      </c>
      <c r="M902" s="98">
        <v>30001300</v>
      </c>
      <c r="N902" s="98">
        <v>29983318.120000001</v>
      </c>
      <c r="O902" s="98">
        <v>18085900</v>
      </c>
      <c r="P902" s="98">
        <v>18085900</v>
      </c>
      <c r="Q902" s="84"/>
    </row>
    <row r="903" spans="1:17" ht="26.25" customHeight="1">
      <c r="A903" s="175" t="s">
        <v>960</v>
      </c>
      <c r="B903" s="176" t="s">
        <v>63</v>
      </c>
      <c r="C903" s="176" t="s">
        <v>961</v>
      </c>
      <c r="D903" s="141" t="s">
        <v>22</v>
      </c>
      <c r="E903" s="96"/>
      <c r="F903" s="96"/>
      <c r="G903" s="96"/>
      <c r="H903" s="96"/>
      <c r="I903" s="98">
        <f>I905</f>
        <v>0</v>
      </c>
      <c r="J903" s="98">
        <f t="shared" ref="J903:P903" si="338">J905</f>
        <v>0</v>
      </c>
      <c r="K903" s="98">
        <f t="shared" si="338"/>
        <v>0</v>
      </c>
      <c r="L903" s="98">
        <f t="shared" si="338"/>
        <v>0</v>
      </c>
      <c r="M903" s="98">
        <f t="shared" si="338"/>
        <v>243741.3</v>
      </c>
      <c r="N903" s="98">
        <f t="shared" si="338"/>
        <v>243741.3</v>
      </c>
      <c r="O903" s="98">
        <f t="shared" si="338"/>
        <v>0</v>
      </c>
      <c r="P903" s="98">
        <f t="shared" si="338"/>
        <v>0</v>
      </c>
      <c r="Q903" s="84"/>
    </row>
    <row r="904" spans="1:17" ht="26.25" customHeight="1">
      <c r="A904" s="175"/>
      <c r="B904" s="176"/>
      <c r="C904" s="176"/>
      <c r="D904" s="141" t="s">
        <v>23</v>
      </c>
      <c r="E904" s="96"/>
      <c r="F904" s="96"/>
      <c r="G904" s="96"/>
      <c r="H904" s="96"/>
      <c r="I904" s="98"/>
      <c r="J904" s="98"/>
      <c r="K904" s="98"/>
      <c r="L904" s="98"/>
      <c r="M904" s="98"/>
      <c r="N904" s="98"/>
      <c r="O904" s="98"/>
      <c r="P904" s="98"/>
      <c r="Q904" s="84"/>
    </row>
    <row r="905" spans="1:17" ht="26.25" customHeight="1">
      <c r="A905" s="175"/>
      <c r="B905" s="176"/>
      <c r="C905" s="176"/>
      <c r="D905" s="141" t="s">
        <v>30</v>
      </c>
      <c r="E905" s="96">
        <v>408</v>
      </c>
      <c r="F905" s="96" t="s">
        <v>360</v>
      </c>
      <c r="G905" s="101" t="s">
        <v>962</v>
      </c>
      <c r="H905" s="96">
        <v>244</v>
      </c>
      <c r="I905" s="98">
        <v>0</v>
      </c>
      <c r="J905" s="98">
        <v>0</v>
      </c>
      <c r="K905" s="98">
        <v>0</v>
      </c>
      <c r="L905" s="98">
        <v>0</v>
      </c>
      <c r="M905" s="98">
        <v>243741.3</v>
      </c>
      <c r="N905" s="98">
        <v>243741.3</v>
      </c>
      <c r="O905" s="98">
        <v>0</v>
      </c>
      <c r="P905" s="98">
        <v>0</v>
      </c>
      <c r="Q905" s="84"/>
    </row>
    <row r="906" spans="1:17" ht="26.25" customHeight="1">
      <c r="A906" s="212" t="s">
        <v>601</v>
      </c>
      <c r="B906" s="213" t="s">
        <v>1059</v>
      </c>
      <c r="C906" s="213" t="s">
        <v>629</v>
      </c>
      <c r="D906" s="152" t="s">
        <v>22</v>
      </c>
      <c r="E906" s="91"/>
      <c r="F906" s="91"/>
      <c r="G906" s="91"/>
      <c r="H906" s="91"/>
      <c r="I906" s="92">
        <f t="shared" ref="I906:P906" si="339">I909+I936</f>
        <v>16983705.859999999</v>
      </c>
      <c r="J906" s="92">
        <f t="shared" si="339"/>
        <v>16642023.68</v>
      </c>
      <c r="K906" s="92">
        <f t="shared" si="339"/>
        <v>3979179.6100000003</v>
      </c>
      <c r="L906" s="92">
        <f t="shared" si="339"/>
        <v>2792079.24</v>
      </c>
      <c r="M906" s="92">
        <f t="shared" si="339"/>
        <v>8301115.9900000002</v>
      </c>
      <c r="N906" s="92">
        <f t="shared" si="339"/>
        <v>7784627.3400000017</v>
      </c>
      <c r="O906" s="92">
        <f t="shared" si="339"/>
        <v>7456120</v>
      </c>
      <c r="P906" s="92">
        <f t="shared" si="339"/>
        <v>7456120</v>
      </c>
      <c r="Q906" s="93"/>
    </row>
    <row r="907" spans="1:17" ht="26.25" customHeight="1">
      <c r="A907" s="207"/>
      <c r="B907" s="210"/>
      <c r="C907" s="210"/>
      <c r="D907" s="147" t="s">
        <v>23</v>
      </c>
      <c r="E907" s="72"/>
      <c r="F907" s="72"/>
      <c r="G907" s="72"/>
      <c r="H907" s="72"/>
      <c r="I907" s="73"/>
      <c r="J907" s="73"/>
      <c r="K907" s="73"/>
      <c r="L907" s="73"/>
      <c r="M907" s="73"/>
      <c r="N907" s="73"/>
      <c r="O907" s="73"/>
      <c r="P907" s="73"/>
      <c r="Q907" s="74"/>
    </row>
    <row r="908" spans="1:17" ht="26.25" customHeight="1" thickBot="1">
      <c r="A908" s="208"/>
      <c r="B908" s="211"/>
      <c r="C908" s="211"/>
      <c r="D908" s="148" t="s">
        <v>30</v>
      </c>
      <c r="E908" s="75" t="s">
        <v>34</v>
      </c>
      <c r="F908" s="75"/>
      <c r="G908" s="75"/>
      <c r="H908" s="75"/>
      <c r="I908" s="76">
        <f>I911+I938</f>
        <v>16983705.859999999</v>
      </c>
      <c r="J908" s="76">
        <f t="shared" ref="J908:P908" si="340">J911+J938</f>
        <v>16642023.68</v>
      </c>
      <c r="K908" s="76">
        <f t="shared" si="340"/>
        <v>3979179.6100000003</v>
      </c>
      <c r="L908" s="76">
        <f t="shared" si="340"/>
        <v>2792079.24</v>
      </c>
      <c r="M908" s="76">
        <f t="shared" si="340"/>
        <v>8301115.9900000002</v>
      </c>
      <c r="N908" s="76">
        <f t="shared" si="340"/>
        <v>7784627.3400000017</v>
      </c>
      <c r="O908" s="76">
        <f t="shared" si="340"/>
        <v>7456120</v>
      </c>
      <c r="P908" s="76">
        <f t="shared" si="340"/>
        <v>7456120</v>
      </c>
      <c r="Q908" s="78"/>
    </row>
    <row r="909" spans="1:17" ht="26.25" customHeight="1">
      <c r="A909" s="214" t="s">
        <v>602</v>
      </c>
      <c r="B909" s="189" t="s">
        <v>24</v>
      </c>
      <c r="C909" s="171" t="s">
        <v>630</v>
      </c>
      <c r="D909" s="144" t="s">
        <v>22</v>
      </c>
      <c r="E909" s="79"/>
      <c r="F909" s="79"/>
      <c r="G909" s="79"/>
      <c r="H909" s="79"/>
      <c r="I909" s="80">
        <f>I911</f>
        <v>11376859.310000001</v>
      </c>
      <c r="J909" s="80">
        <f t="shared" ref="J909:P909" si="341">J911</f>
        <v>11123847.49</v>
      </c>
      <c r="K909" s="80">
        <f t="shared" si="341"/>
        <v>1371700</v>
      </c>
      <c r="L909" s="80">
        <f t="shared" si="341"/>
        <v>185600</v>
      </c>
      <c r="M909" s="80">
        <f t="shared" si="341"/>
        <v>1877430</v>
      </c>
      <c r="N909" s="80">
        <f t="shared" si="341"/>
        <v>1520949.2</v>
      </c>
      <c r="O909" s="80">
        <f t="shared" si="341"/>
        <v>1737030</v>
      </c>
      <c r="P909" s="80">
        <f t="shared" si="341"/>
        <v>1737030</v>
      </c>
      <c r="Q909" s="81"/>
    </row>
    <row r="910" spans="1:17" ht="26.25" customHeight="1">
      <c r="A910" s="177"/>
      <c r="B910" s="178"/>
      <c r="C910" s="176"/>
      <c r="D910" s="141" t="s">
        <v>23</v>
      </c>
      <c r="E910" s="82"/>
      <c r="F910" s="82"/>
      <c r="G910" s="82"/>
      <c r="H910" s="82"/>
      <c r="I910" s="83"/>
      <c r="J910" s="83"/>
      <c r="K910" s="83"/>
      <c r="L910" s="83"/>
      <c r="M910" s="83"/>
      <c r="N910" s="83"/>
      <c r="O910" s="83"/>
      <c r="P910" s="83"/>
      <c r="Q910" s="84"/>
    </row>
    <row r="911" spans="1:17" ht="26.25" customHeight="1">
      <c r="A911" s="177"/>
      <c r="B911" s="178"/>
      <c r="C911" s="176"/>
      <c r="D911" s="141" t="s">
        <v>30</v>
      </c>
      <c r="E911" s="82"/>
      <c r="F911" s="82"/>
      <c r="G911" s="82"/>
      <c r="H911" s="82"/>
      <c r="I911" s="83">
        <f>I914+I917+I920+I923+I926+I929+I932+I935</f>
        <v>11376859.310000001</v>
      </c>
      <c r="J911" s="83">
        <f t="shared" ref="J911:P911" si="342">J914+J917+J920+J923+J926+J929+J932+J935</f>
        <v>11123847.49</v>
      </c>
      <c r="K911" s="83">
        <f>K914+K917+K920+K923+K926+K929+K932+K935</f>
        <v>1371700</v>
      </c>
      <c r="L911" s="83">
        <f t="shared" si="342"/>
        <v>185600</v>
      </c>
      <c r="M911" s="83">
        <f t="shared" si="342"/>
        <v>1877430</v>
      </c>
      <c r="N911" s="83">
        <f t="shared" si="342"/>
        <v>1520949.2</v>
      </c>
      <c r="O911" s="83">
        <f>O914+O917+O920+O923+O926+O929+O932+O935</f>
        <v>1737030</v>
      </c>
      <c r="P911" s="83">
        <f t="shared" si="342"/>
        <v>1737030</v>
      </c>
      <c r="Q911" s="84"/>
    </row>
    <row r="912" spans="1:17" ht="26.25" customHeight="1">
      <c r="A912" s="177" t="s">
        <v>603</v>
      </c>
      <c r="B912" s="178" t="s">
        <v>42</v>
      </c>
      <c r="C912" s="178" t="s">
        <v>366</v>
      </c>
      <c r="D912" s="139" t="s">
        <v>22</v>
      </c>
      <c r="E912" s="1"/>
      <c r="F912" s="1"/>
      <c r="G912" s="1"/>
      <c r="H912" s="1"/>
      <c r="I912" s="27">
        <f>I914</f>
        <v>30000</v>
      </c>
      <c r="J912" s="27">
        <f t="shared" ref="J912:P912" si="343">J914</f>
        <v>29860</v>
      </c>
      <c r="K912" s="27">
        <f t="shared" si="343"/>
        <v>0</v>
      </c>
      <c r="L912" s="27">
        <f t="shared" si="343"/>
        <v>0</v>
      </c>
      <c r="M912" s="27">
        <f t="shared" si="343"/>
        <v>0</v>
      </c>
      <c r="N912" s="27">
        <f t="shared" si="343"/>
        <v>0</v>
      </c>
      <c r="O912" s="27">
        <f t="shared" si="343"/>
        <v>30000</v>
      </c>
      <c r="P912" s="27">
        <f t="shared" si="343"/>
        <v>30000</v>
      </c>
      <c r="Q912" s="10"/>
    </row>
    <row r="913" spans="1:17" ht="26.25" customHeight="1">
      <c r="A913" s="177"/>
      <c r="B913" s="178"/>
      <c r="C913" s="178"/>
      <c r="D913" s="139" t="s">
        <v>23</v>
      </c>
      <c r="E913" s="1"/>
      <c r="F913" s="1"/>
      <c r="G913" s="1"/>
      <c r="H913" s="1"/>
      <c r="I913" s="27"/>
      <c r="J913" s="27"/>
      <c r="K913" s="27"/>
      <c r="L913" s="27"/>
      <c r="M913" s="27"/>
      <c r="N913" s="27"/>
      <c r="O913" s="27"/>
      <c r="P913" s="27"/>
      <c r="Q913" s="10"/>
    </row>
    <row r="914" spans="1:17" ht="26.25" customHeight="1">
      <c r="A914" s="177"/>
      <c r="B914" s="178"/>
      <c r="C914" s="178"/>
      <c r="D914" s="139" t="s">
        <v>30</v>
      </c>
      <c r="E914" s="1" t="s">
        <v>34</v>
      </c>
      <c r="F914" s="1" t="s">
        <v>368</v>
      </c>
      <c r="G914" s="1" t="s">
        <v>369</v>
      </c>
      <c r="H914" s="1">
        <v>244</v>
      </c>
      <c r="I914" s="3">
        <v>30000</v>
      </c>
      <c r="J914" s="3">
        <v>29860</v>
      </c>
      <c r="K914" s="3">
        <v>0</v>
      </c>
      <c r="L914" s="3">
        <v>0</v>
      </c>
      <c r="M914" s="3">
        <v>0</v>
      </c>
      <c r="N914" s="3">
        <v>0</v>
      </c>
      <c r="O914" s="3">
        <v>30000</v>
      </c>
      <c r="P914" s="3">
        <v>30000</v>
      </c>
      <c r="Q914" s="10"/>
    </row>
    <row r="915" spans="1:17" ht="26.25" customHeight="1">
      <c r="A915" s="177" t="s">
        <v>1062</v>
      </c>
      <c r="B915" s="178" t="s">
        <v>43</v>
      </c>
      <c r="C915" s="178" t="s">
        <v>373</v>
      </c>
      <c r="D915" s="139" t="s">
        <v>22</v>
      </c>
      <c r="E915" s="1"/>
      <c r="F915" s="1"/>
      <c r="G915" s="1"/>
      <c r="H915" s="1"/>
      <c r="I915" s="27">
        <f>I917</f>
        <v>1248530</v>
      </c>
      <c r="J915" s="27">
        <f t="shared" ref="J915:P915" si="344">J917</f>
        <v>1021909.08</v>
      </c>
      <c r="K915" s="27">
        <f t="shared" si="344"/>
        <v>1186100</v>
      </c>
      <c r="L915" s="27">
        <f t="shared" si="344"/>
        <v>0</v>
      </c>
      <c r="M915" s="27">
        <f t="shared" si="344"/>
        <v>1248530</v>
      </c>
      <c r="N915" s="27">
        <f t="shared" si="344"/>
        <v>924569.2</v>
      </c>
      <c r="O915" s="27">
        <f t="shared" si="344"/>
        <v>1248530</v>
      </c>
      <c r="P915" s="27">
        <f t="shared" si="344"/>
        <v>1248530</v>
      </c>
      <c r="Q915" s="10"/>
    </row>
    <row r="916" spans="1:17" ht="26.25" customHeight="1">
      <c r="A916" s="177"/>
      <c r="B916" s="178"/>
      <c r="C916" s="178"/>
      <c r="D916" s="139" t="s">
        <v>23</v>
      </c>
      <c r="E916" s="1"/>
      <c r="F916" s="1"/>
      <c r="G916" s="1"/>
      <c r="H916" s="1"/>
      <c r="I916" s="27"/>
      <c r="J916" s="27"/>
      <c r="K916" s="27"/>
      <c r="L916" s="27"/>
      <c r="M916" s="27"/>
      <c r="N916" s="27"/>
      <c r="O916" s="27"/>
      <c r="P916" s="27"/>
      <c r="Q916" s="10"/>
    </row>
    <row r="917" spans="1:17" ht="26.25" customHeight="1">
      <c r="A917" s="177"/>
      <c r="B917" s="178"/>
      <c r="C917" s="178"/>
      <c r="D917" s="139" t="s">
        <v>30</v>
      </c>
      <c r="E917" s="2">
        <v>408</v>
      </c>
      <c r="F917" s="1" t="s">
        <v>377</v>
      </c>
      <c r="G917" s="2" t="s">
        <v>371</v>
      </c>
      <c r="H917" s="2">
        <v>244</v>
      </c>
      <c r="I917" s="3">
        <v>1248530</v>
      </c>
      <c r="J917" s="3">
        <v>1021909.08</v>
      </c>
      <c r="K917" s="3">
        <v>1186100</v>
      </c>
      <c r="L917" s="3">
        <v>0</v>
      </c>
      <c r="M917" s="3">
        <v>1248530</v>
      </c>
      <c r="N917" s="3">
        <v>924569.2</v>
      </c>
      <c r="O917" s="3">
        <v>1248530</v>
      </c>
      <c r="P917" s="3">
        <v>1248530</v>
      </c>
      <c r="Q917" s="10"/>
    </row>
    <row r="918" spans="1:17" ht="26.25" customHeight="1">
      <c r="A918" s="177" t="s">
        <v>604</v>
      </c>
      <c r="B918" s="178" t="s">
        <v>55</v>
      </c>
      <c r="C918" s="178" t="s">
        <v>372</v>
      </c>
      <c r="D918" s="139" t="s">
        <v>22</v>
      </c>
      <c r="E918" s="1"/>
      <c r="F918" s="1"/>
      <c r="G918" s="1"/>
      <c r="H918" s="1"/>
      <c r="I918" s="27">
        <f>I920</f>
        <v>260340</v>
      </c>
      <c r="J918" s="27">
        <f t="shared" ref="J918:P918" si="345">J920</f>
        <v>237765.56</v>
      </c>
      <c r="K918" s="27">
        <f t="shared" si="345"/>
        <v>0</v>
      </c>
      <c r="L918" s="27">
        <f t="shared" si="345"/>
        <v>0</v>
      </c>
      <c r="M918" s="27">
        <f t="shared" si="345"/>
        <v>0</v>
      </c>
      <c r="N918" s="27">
        <f t="shared" si="345"/>
        <v>0</v>
      </c>
      <c r="O918" s="27">
        <f>O920</f>
        <v>260300</v>
      </c>
      <c r="P918" s="27">
        <f t="shared" si="345"/>
        <v>260300</v>
      </c>
      <c r="Q918" s="10"/>
    </row>
    <row r="919" spans="1:17" ht="26.25" customHeight="1">
      <c r="A919" s="177"/>
      <c r="B919" s="178"/>
      <c r="C919" s="178"/>
      <c r="D919" s="139" t="s">
        <v>23</v>
      </c>
      <c r="E919" s="1"/>
      <c r="F919" s="1"/>
      <c r="G919" s="1"/>
      <c r="H919" s="1"/>
      <c r="I919" s="27"/>
      <c r="J919" s="27"/>
      <c r="K919" s="27"/>
      <c r="L919" s="27"/>
      <c r="M919" s="27"/>
      <c r="N919" s="27"/>
      <c r="O919" s="27"/>
      <c r="P919" s="27"/>
      <c r="Q919" s="10"/>
    </row>
    <row r="920" spans="1:17" ht="26.25" customHeight="1">
      <c r="A920" s="177"/>
      <c r="B920" s="178"/>
      <c r="C920" s="178"/>
      <c r="D920" s="139" t="s">
        <v>30</v>
      </c>
      <c r="E920" s="2">
        <v>408</v>
      </c>
      <c r="F920" s="1" t="s">
        <v>377</v>
      </c>
      <c r="G920" s="2">
        <v>810088040</v>
      </c>
      <c r="H920" s="2">
        <v>244</v>
      </c>
      <c r="I920" s="3">
        <v>260340</v>
      </c>
      <c r="J920" s="3">
        <v>237765.56</v>
      </c>
      <c r="K920" s="3">
        <v>0</v>
      </c>
      <c r="L920" s="3">
        <v>0</v>
      </c>
      <c r="M920" s="3">
        <v>0</v>
      </c>
      <c r="N920" s="3">
        <v>0</v>
      </c>
      <c r="O920" s="3">
        <v>260300</v>
      </c>
      <c r="P920" s="3">
        <v>260300</v>
      </c>
      <c r="Q920" s="10"/>
    </row>
    <row r="921" spans="1:17" ht="26.25" customHeight="1">
      <c r="A921" s="177" t="s">
        <v>605</v>
      </c>
      <c r="B921" s="178" t="s">
        <v>56</v>
      </c>
      <c r="C921" s="178" t="s">
        <v>374</v>
      </c>
      <c r="D921" s="139" t="s">
        <v>22</v>
      </c>
      <c r="E921" s="1"/>
      <c r="F921" s="1"/>
      <c r="G921" s="1"/>
      <c r="H921" s="1"/>
      <c r="I921" s="27">
        <f>I923</f>
        <v>7400</v>
      </c>
      <c r="J921" s="27">
        <f t="shared" ref="J921:P921" si="346">J923</f>
        <v>7400</v>
      </c>
      <c r="K921" s="27">
        <f t="shared" si="346"/>
        <v>0</v>
      </c>
      <c r="L921" s="27">
        <f t="shared" si="346"/>
        <v>0</v>
      </c>
      <c r="M921" s="27">
        <f t="shared" si="346"/>
        <v>20780</v>
      </c>
      <c r="N921" s="27">
        <f t="shared" si="346"/>
        <v>20780</v>
      </c>
      <c r="O921" s="27">
        <f t="shared" si="346"/>
        <v>10000</v>
      </c>
      <c r="P921" s="27">
        <f t="shared" si="346"/>
        <v>10000</v>
      </c>
      <c r="Q921" s="10"/>
    </row>
    <row r="922" spans="1:17" ht="26.25" customHeight="1">
      <c r="A922" s="177"/>
      <c r="B922" s="178"/>
      <c r="C922" s="178"/>
      <c r="D922" s="139" t="s">
        <v>23</v>
      </c>
      <c r="E922" s="1"/>
      <c r="F922" s="1"/>
      <c r="G922" s="1"/>
      <c r="H922" s="1"/>
      <c r="I922" s="27"/>
      <c r="J922" s="27"/>
      <c r="K922" s="27"/>
      <c r="L922" s="27"/>
      <c r="M922" s="27"/>
      <c r="N922" s="27"/>
      <c r="O922" s="27"/>
      <c r="P922" s="27"/>
      <c r="Q922" s="10"/>
    </row>
    <row r="923" spans="1:17" ht="26.25" customHeight="1">
      <c r="A923" s="177"/>
      <c r="B923" s="178"/>
      <c r="C923" s="178"/>
      <c r="D923" s="139" t="s">
        <v>30</v>
      </c>
      <c r="E923" s="2">
        <v>408</v>
      </c>
      <c r="F923" s="1" t="s">
        <v>377</v>
      </c>
      <c r="G923" s="2">
        <v>810088050</v>
      </c>
      <c r="H923" s="2">
        <v>244</v>
      </c>
      <c r="I923" s="3">
        <v>7400</v>
      </c>
      <c r="J923" s="3">
        <v>7400</v>
      </c>
      <c r="K923" s="3">
        <v>0</v>
      </c>
      <c r="L923" s="3">
        <v>0</v>
      </c>
      <c r="M923" s="3">
        <v>20780</v>
      </c>
      <c r="N923" s="3">
        <v>20780</v>
      </c>
      <c r="O923" s="3">
        <v>10000</v>
      </c>
      <c r="P923" s="3">
        <v>10000</v>
      </c>
      <c r="Q923" s="10"/>
    </row>
    <row r="924" spans="1:17" ht="26.25" customHeight="1">
      <c r="A924" s="177" t="s">
        <v>606</v>
      </c>
      <c r="B924" s="178" t="s">
        <v>58</v>
      </c>
      <c r="C924" s="178" t="s">
        <v>375</v>
      </c>
      <c r="D924" s="139" t="s">
        <v>22</v>
      </c>
      <c r="E924" s="1"/>
      <c r="F924" s="1"/>
      <c r="G924" s="1"/>
      <c r="H924" s="1"/>
      <c r="I924" s="27">
        <f>I926</f>
        <v>162400</v>
      </c>
      <c r="J924" s="27">
        <f t="shared" ref="J924:P924" si="347">J926</f>
        <v>162400</v>
      </c>
      <c r="K924" s="27">
        <f t="shared" si="347"/>
        <v>185600</v>
      </c>
      <c r="L924" s="27">
        <f t="shared" si="347"/>
        <v>185600</v>
      </c>
      <c r="M924" s="27">
        <f t="shared" si="347"/>
        <v>188200</v>
      </c>
      <c r="N924" s="27">
        <f t="shared" si="347"/>
        <v>185600</v>
      </c>
      <c r="O924" s="27">
        <f t="shared" si="347"/>
        <v>188200</v>
      </c>
      <c r="P924" s="27">
        <f t="shared" si="347"/>
        <v>188200</v>
      </c>
      <c r="Q924" s="10"/>
    </row>
    <row r="925" spans="1:17" ht="26.25" customHeight="1">
      <c r="A925" s="177"/>
      <c r="B925" s="178"/>
      <c r="C925" s="178"/>
      <c r="D925" s="139" t="s">
        <v>23</v>
      </c>
      <c r="E925" s="1"/>
      <c r="F925" s="1"/>
      <c r="G925" s="1"/>
      <c r="H925" s="1"/>
      <c r="I925" s="27"/>
      <c r="J925" s="27"/>
      <c r="K925" s="27"/>
      <c r="L925" s="27"/>
      <c r="M925" s="27"/>
      <c r="N925" s="27"/>
      <c r="O925" s="27"/>
      <c r="P925" s="27"/>
      <c r="Q925" s="10"/>
    </row>
    <row r="926" spans="1:17" ht="26.25" customHeight="1">
      <c r="A926" s="177"/>
      <c r="B926" s="178"/>
      <c r="C926" s="178"/>
      <c r="D926" s="139" t="s">
        <v>30</v>
      </c>
      <c r="E926" s="2">
        <v>408</v>
      </c>
      <c r="F926" s="1" t="s">
        <v>370</v>
      </c>
      <c r="G926" s="2">
        <v>810088060</v>
      </c>
      <c r="H926" s="2">
        <v>244</v>
      </c>
      <c r="I926" s="3">
        <v>162400</v>
      </c>
      <c r="J926" s="3">
        <v>162400</v>
      </c>
      <c r="K926" s="3">
        <v>185600</v>
      </c>
      <c r="L926" s="3">
        <v>185600</v>
      </c>
      <c r="M926" s="3">
        <v>188200</v>
      </c>
      <c r="N926" s="3">
        <v>185600</v>
      </c>
      <c r="O926" s="3">
        <v>188200</v>
      </c>
      <c r="P926" s="3">
        <v>188200</v>
      </c>
      <c r="Q926" s="10"/>
    </row>
    <row r="927" spans="1:17" ht="26.25" customHeight="1">
      <c r="A927" s="177" t="s">
        <v>607</v>
      </c>
      <c r="B927" s="178" t="s">
        <v>190</v>
      </c>
      <c r="C927" s="178" t="s">
        <v>965</v>
      </c>
      <c r="D927" s="139" t="s">
        <v>22</v>
      </c>
      <c r="E927" s="2"/>
      <c r="F927" s="1"/>
      <c r="G927" s="2"/>
      <c r="H927" s="2"/>
      <c r="I927" s="3">
        <f>I929</f>
        <v>0</v>
      </c>
      <c r="J927" s="3">
        <f t="shared" ref="J927:P927" si="348">J929</f>
        <v>0</v>
      </c>
      <c r="K927" s="3">
        <f t="shared" si="348"/>
        <v>0</v>
      </c>
      <c r="L927" s="3">
        <f t="shared" si="348"/>
        <v>0</v>
      </c>
      <c r="M927" s="3">
        <f t="shared" si="348"/>
        <v>177920</v>
      </c>
      <c r="N927" s="3">
        <f t="shared" si="348"/>
        <v>148000</v>
      </c>
      <c r="O927" s="3">
        <f t="shared" si="348"/>
        <v>0</v>
      </c>
      <c r="P927" s="3">
        <f t="shared" si="348"/>
        <v>0</v>
      </c>
      <c r="Q927" s="10"/>
    </row>
    <row r="928" spans="1:17" ht="26.25" customHeight="1">
      <c r="A928" s="177"/>
      <c r="B928" s="178"/>
      <c r="C928" s="178"/>
      <c r="D928" s="139" t="s">
        <v>23</v>
      </c>
      <c r="E928" s="2"/>
      <c r="F928" s="2"/>
      <c r="G928" s="2"/>
      <c r="H928" s="2"/>
      <c r="I928" s="3"/>
      <c r="J928" s="3"/>
      <c r="K928" s="3"/>
      <c r="L928" s="3"/>
      <c r="M928" s="3"/>
      <c r="N928" s="3"/>
      <c r="O928" s="3"/>
      <c r="P928" s="3"/>
      <c r="Q928" s="10"/>
    </row>
    <row r="929" spans="1:17" ht="26.25" customHeight="1">
      <c r="A929" s="177"/>
      <c r="B929" s="178"/>
      <c r="C929" s="178"/>
      <c r="D929" s="139" t="s">
        <v>30</v>
      </c>
      <c r="E929" s="2">
        <v>408</v>
      </c>
      <c r="F929" s="137" t="s">
        <v>377</v>
      </c>
      <c r="G929" s="137" t="s">
        <v>966</v>
      </c>
      <c r="H929" s="137">
        <v>244</v>
      </c>
      <c r="I929" s="3">
        <v>0</v>
      </c>
      <c r="J929" s="3">
        <v>0</v>
      </c>
      <c r="K929" s="3">
        <v>0</v>
      </c>
      <c r="L929" s="3">
        <v>0</v>
      </c>
      <c r="M929" s="3">
        <v>177920</v>
      </c>
      <c r="N929" s="3">
        <v>148000</v>
      </c>
      <c r="O929" s="3">
        <v>0</v>
      </c>
      <c r="P929" s="3">
        <v>0</v>
      </c>
      <c r="Q929" s="10"/>
    </row>
    <row r="930" spans="1:17" ht="26.25" customHeight="1">
      <c r="A930" s="177" t="s">
        <v>963</v>
      </c>
      <c r="B930" s="178" t="s">
        <v>191</v>
      </c>
      <c r="C930" s="178" t="s">
        <v>967</v>
      </c>
      <c r="D930" s="139" t="s">
        <v>22</v>
      </c>
      <c r="E930" s="2"/>
      <c r="F930" s="2"/>
      <c r="G930" s="2"/>
      <c r="H930" s="2"/>
      <c r="I930" s="3">
        <f>I932</f>
        <v>0</v>
      </c>
      <c r="J930" s="3">
        <f t="shared" ref="J930:P930" si="349">J932</f>
        <v>0</v>
      </c>
      <c r="K930" s="3">
        <f t="shared" si="349"/>
        <v>0</v>
      </c>
      <c r="L930" s="3">
        <f t="shared" si="349"/>
        <v>0</v>
      </c>
      <c r="M930" s="3">
        <f t="shared" si="349"/>
        <v>242000</v>
      </c>
      <c r="N930" s="3">
        <f t="shared" si="349"/>
        <v>242000</v>
      </c>
      <c r="O930" s="3">
        <f t="shared" si="349"/>
        <v>0</v>
      </c>
      <c r="P930" s="3">
        <f t="shared" si="349"/>
        <v>0</v>
      </c>
      <c r="Q930" s="10"/>
    </row>
    <row r="931" spans="1:17" ht="26.25" customHeight="1">
      <c r="A931" s="177"/>
      <c r="B931" s="178"/>
      <c r="C931" s="178"/>
      <c r="D931" s="139" t="s">
        <v>23</v>
      </c>
      <c r="E931" s="2"/>
      <c r="F931" s="2"/>
      <c r="G931" s="2"/>
      <c r="H931" s="2"/>
      <c r="I931" s="3"/>
      <c r="J931" s="3"/>
      <c r="K931" s="3"/>
      <c r="L931" s="3"/>
      <c r="M931" s="3"/>
      <c r="N931" s="3"/>
      <c r="O931" s="3"/>
      <c r="P931" s="3"/>
      <c r="Q931" s="10"/>
    </row>
    <row r="932" spans="1:17" ht="26.25" customHeight="1">
      <c r="A932" s="177"/>
      <c r="B932" s="178"/>
      <c r="C932" s="178"/>
      <c r="D932" s="139" t="s">
        <v>30</v>
      </c>
      <c r="E932" s="2">
        <v>408</v>
      </c>
      <c r="F932" s="137" t="s">
        <v>377</v>
      </c>
      <c r="G932" s="137" t="s">
        <v>968</v>
      </c>
      <c r="H932" s="137" t="s">
        <v>37</v>
      </c>
      <c r="I932" s="3">
        <v>0</v>
      </c>
      <c r="J932" s="3">
        <v>0</v>
      </c>
      <c r="K932" s="3">
        <v>0</v>
      </c>
      <c r="L932" s="3">
        <v>0</v>
      </c>
      <c r="M932" s="3">
        <v>242000</v>
      </c>
      <c r="N932" s="3">
        <v>242000</v>
      </c>
      <c r="O932" s="3">
        <v>0</v>
      </c>
      <c r="P932" s="3">
        <v>0</v>
      </c>
      <c r="Q932" s="10"/>
    </row>
    <row r="933" spans="1:17" ht="26.25" customHeight="1">
      <c r="A933" s="177" t="s">
        <v>964</v>
      </c>
      <c r="B933" s="178" t="s">
        <v>643</v>
      </c>
      <c r="C933" s="178" t="s">
        <v>969</v>
      </c>
      <c r="D933" s="139" t="s">
        <v>22</v>
      </c>
      <c r="E933" s="2"/>
      <c r="F933" s="2"/>
      <c r="G933" s="2"/>
      <c r="H933" s="2"/>
      <c r="I933" s="3">
        <f>I935</f>
        <v>9668189.3100000005</v>
      </c>
      <c r="J933" s="3">
        <f t="shared" ref="J933:P933" si="350">J935</f>
        <v>9664512.8499999996</v>
      </c>
      <c r="K933" s="3">
        <f t="shared" si="350"/>
        <v>0</v>
      </c>
      <c r="L933" s="3">
        <f t="shared" si="350"/>
        <v>0</v>
      </c>
      <c r="M933" s="3">
        <f t="shared" si="350"/>
        <v>0</v>
      </c>
      <c r="N933" s="3">
        <f t="shared" si="350"/>
        <v>0</v>
      </c>
      <c r="O933" s="3">
        <f t="shared" si="350"/>
        <v>0</v>
      </c>
      <c r="P933" s="3">
        <f t="shared" si="350"/>
        <v>0</v>
      </c>
      <c r="Q933" s="10"/>
    </row>
    <row r="934" spans="1:17" ht="26.25" customHeight="1">
      <c r="A934" s="177"/>
      <c r="B934" s="178"/>
      <c r="C934" s="178"/>
      <c r="D934" s="139" t="s">
        <v>23</v>
      </c>
      <c r="E934" s="2"/>
      <c r="F934" s="2"/>
      <c r="G934" s="2"/>
      <c r="H934" s="2"/>
      <c r="I934" s="3"/>
      <c r="J934" s="3"/>
      <c r="K934" s="3"/>
      <c r="L934" s="3"/>
      <c r="M934" s="3"/>
      <c r="N934" s="3"/>
      <c r="O934" s="3"/>
      <c r="P934" s="3"/>
      <c r="Q934" s="10"/>
    </row>
    <row r="935" spans="1:17" ht="26.25" customHeight="1">
      <c r="A935" s="177"/>
      <c r="B935" s="178"/>
      <c r="C935" s="178"/>
      <c r="D935" s="139" t="s">
        <v>30</v>
      </c>
      <c r="E935" s="2">
        <v>408</v>
      </c>
      <c r="F935" s="137" t="s">
        <v>370</v>
      </c>
      <c r="G935" s="137" t="s">
        <v>367</v>
      </c>
      <c r="H935" s="137">
        <v>243</v>
      </c>
      <c r="I935" s="3">
        <v>9668189.3100000005</v>
      </c>
      <c r="J935" s="3">
        <v>9664512.8499999996</v>
      </c>
      <c r="K935" s="3">
        <v>0</v>
      </c>
      <c r="L935" s="3">
        <v>0</v>
      </c>
      <c r="M935" s="3">
        <v>0</v>
      </c>
      <c r="N935" s="3">
        <v>0</v>
      </c>
      <c r="O935" s="3">
        <v>0</v>
      </c>
      <c r="P935" s="3">
        <v>0</v>
      </c>
      <c r="Q935" s="10"/>
    </row>
    <row r="936" spans="1:17" ht="26.25" customHeight="1">
      <c r="A936" s="175" t="s">
        <v>608</v>
      </c>
      <c r="B936" s="176" t="s">
        <v>33</v>
      </c>
      <c r="C936" s="176" t="s">
        <v>631</v>
      </c>
      <c r="D936" s="141" t="s">
        <v>22</v>
      </c>
      <c r="E936" s="82"/>
      <c r="F936" s="82"/>
      <c r="G936" s="82"/>
      <c r="H936" s="82"/>
      <c r="I936" s="83">
        <f>I938</f>
        <v>5606846.5499999998</v>
      </c>
      <c r="J936" s="83">
        <f t="shared" ref="J936:P936" si="351">J938</f>
        <v>5518176.1899999995</v>
      </c>
      <c r="K936" s="83">
        <f t="shared" si="351"/>
        <v>2607479.6100000003</v>
      </c>
      <c r="L936" s="83">
        <f t="shared" si="351"/>
        <v>2606479.2400000002</v>
      </c>
      <c r="M936" s="83">
        <f t="shared" si="351"/>
        <v>6423685.9900000002</v>
      </c>
      <c r="N936" s="83">
        <f t="shared" si="351"/>
        <v>6263678.1400000015</v>
      </c>
      <c r="O936" s="83">
        <f t="shared" si="351"/>
        <v>5719090</v>
      </c>
      <c r="P936" s="83">
        <f t="shared" si="351"/>
        <v>5719090</v>
      </c>
      <c r="Q936" s="84"/>
    </row>
    <row r="937" spans="1:17" ht="26.25" customHeight="1">
      <c r="A937" s="175"/>
      <c r="B937" s="176"/>
      <c r="C937" s="176"/>
      <c r="D937" s="141" t="s">
        <v>23</v>
      </c>
      <c r="E937" s="82"/>
      <c r="F937" s="82"/>
      <c r="G937" s="82"/>
      <c r="H937" s="82"/>
      <c r="I937" s="83"/>
      <c r="J937" s="83"/>
      <c r="K937" s="83"/>
      <c r="L937" s="83"/>
      <c r="M937" s="83"/>
      <c r="N937" s="83"/>
      <c r="O937" s="83"/>
      <c r="P937" s="83"/>
      <c r="Q937" s="84"/>
    </row>
    <row r="938" spans="1:17" ht="26.25" customHeight="1">
      <c r="A938" s="175"/>
      <c r="B938" s="176"/>
      <c r="C938" s="176"/>
      <c r="D938" s="141" t="s">
        <v>30</v>
      </c>
      <c r="E938" s="142"/>
      <c r="F938" s="142"/>
      <c r="G938" s="142"/>
      <c r="H938" s="142"/>
      <c r="I938" s="83">
        <f>I939+I948</f>
        <v>5606846.5499999998</v>
      </c>
      <c r="J938" s="83">
        <f t="shared" ref="J938:P938" si="352">J939+J948</f>
        <v>5518176.1899999995</v>
      </c>
      <c r="K938" s="83">
        <f t="shared" si="352"/>
        <v>2607479.6100000003</v>
      </c>
      <c r="L938" s="83">
        <f t="shared" si="352"/>
        <v>2606479.2400000002</v>
      </c>
      <c r="M938" s="83">
        <f t="shared" si="352"/>
        <v>6423685.9900000002</v>
      </c>
      <c r="N938" s="83">
        <f t="shared" si="352"/>
        <v>6263678.1400000015</v>
      </c>
      <c r="O938" s="83">
        <f t="shared" si="352"/>
        <v>5719090</v>
      </c>
      <c r="P938" s="83">
        <f t="shared" si="352"/>
        <v>5719090</v>
      </c>
      <c r="Q938" s="84"/>
    </row>
    <row r="939" spans="1:17" ht="26.25" customHeight="1">
      <c r="A939" s="177" t="s">
        <v>609</v>
      </c>
      <c r="B939" s="178" t="s">
        <v>42</v>
      </c>
      <c r="C939" s="178" t="s">
        <v>376</v>
      </c>
      <c r="D939" s="139" t="s">
        <v>22</v>
      </c>
      <c r="E939" s="1"/>
      <c r="F939" s="1"/>
      <c r="G939" s="1"/>
      <c r="H939" s="1"/>
      <c r="I939" s="27">
        <f>I941+I942+I943+I944+I945+I946+I947</f>
        <v>5606846.5499999998</v>
      </c>
      <c r="J939" s="27">
        <f t="shared" ref="J939:P939" si="353">J941+J942+J943+J944+J945+J946+J947</f>
        <v>5518176.1899999995</v>
      </c>
      <c r="K939" s="27">
        <f t="shared" si="353"/>
        <v>2607479.6100000003</v>
      </c>
      <c r="L939" s="27">
        <f t="shared" si="353"/>
        <v>2606479.2400000002</v>
      </c>
      <c r="M939" s="27">
        <f t="shared" si="353"/>
        <v>6315633.2400000002</v>
      </c>
      <c r="N939" s="27">
        <f t="shared" si="353"/>
        <v>6171061.9800000014</v>
      </c>
      <c r="O939" s="27">
        <f t="shared" si="353"/>
        <v>5719090</v>
      </c>
      <c r="P939" s="27">
        <f t="shared" si="353"/>
        <v>5719090</v>
      </c>
      <c r="Q939" s="10"/>
    </row>
    <row r="940" spans="1:17" ht="26.25" customHeight="1">
      <c r="A940" s="177"/>
      <c r="B940" s="178"/>
      <c r="C940" s="178"/>
      <c r="D940" s="139" t="s">
        <v>23</v>
      </c>
      <c r="E940" s="1"/>
      <c r="F940" s="1"/>
      <c r="G940" s="1"/>
      <c r="H940" s="1"/>
      <c r="I940" s="27"/>
      <c r="J940" s="27"/>
      <c r="K940" s="27"/>
      <c r="L940" s="27"/>
      <c r="M940" s="27"/>
      <c r="N940" s="27"/>
      <c r="O940" s="27"/>
      <c r="P940" s="27"/>
      <c r="Q940" s="10"/>
    </row>
    <row r="941" spans="1:17" ht="26.25" customHeight="1">
      <c r="A941" s="177"/>
      <c r="B941" s="178"/>
      <c r="C941" s="178"/>
      <c r="D941" s="178" t="s">
        <v>30</v>
      </c>
      <c r="E941" s="137" t="s">
        <v>34</v>
      </c>
      <c r="F941" s="137" t="s">
        <v>377</v>
      </c>
      <c r="G941" s="137" t="s">
        <v>378</v>
      </c>
      <c r="H941" s="137">
        <v>111</v>
      </c>
      <c r="I941" s="3">
        <v>3549480</v>
      </c>
      <c r="J941" s="3">
        <v>3548698.91</v>
      </c>
      <c r="K941" s="3">
        <v>1691910.79</v>
      </c>
      <c r="L941" s="3">
        <v>1691910.79</v>
      </c>
      <c r="M941" s="3">
        <v>4002030.74</v>
      </c>
      <c r="N941" s="3">
        <v>4002030.74</v>
      </c>
      <c r="O941" s="3">
        <v>3558900</v>
      </c>
      <c r="P941" s="3">
        <v>3558900</v>
      </c>
      <c r="Q941" s="10"/>
    </row>
    <row r="942" spans="1:17" ht="26.25" customHeight="1">
      <c r="A942" s="177"/>
      <c r="B942" s="178"/>
      <c r="C942" s="178"/>
      <c r="D942" s="178"/>
      <c r="E942" s="1" t="s">
        <v>34</v>
      </c>
      <c r="F942" s="1" t="s">
        <v>377</v>
      </c>
      <c r="G942" s="1" t="s">
        <v>378</v>
      </c>
      <c r="H942" s="1">
        <v>112</v>
      </c>
      <c r="I942" s="3">
        <v>31050</v>
      </c>
      <c r="J942" s="3">
        <v>31050</v>
      </c>
      <c r="K942" s="3">
        <v>0</v>
      </c>
      <c r="L942" s="3">
        <v>0</v>
      </c>
      <c r="M942" s="3">
        <v>10500</v>
      </c>
      <c r="N942" s="3">
        <v>9950</v>
      </c>
      <c r="O942" s="3">
        <v>52250</v>
      </c>
      <c r="P942" s="3">
        <v>52250</v>
      </c>
      <c r="Q942" s="10"/>
    </row>
    <row r="943" spans="1:17" ht="26.25" customHeight="1">
      <c r="A943" s="177"/>
      <c r="B943" s="178"/>
      <c r="C943" s="178"/>
      <c r="D943" s="178"/>
      <c r="E943" s="1" t="s">
        <v>34</v>
      </c>
      <c r="F943" s="1" t="s">
        <v>377</v>
      </c>
      <c r="G943" s="1" t="s">
        <v>378</v>
      </c>
      <c r="H943" s="1">
        <v>119</v>
      </c>
      <c r="I943" s="3">
        <v>1071940</v>
      </c>
      <c r="J943" s="3">
        <v>1066045.3</v>
      </c>
      <c r="K943" s="3">
        <v>482069.27</v>
      </c>
      <c r="L943" s="3">
        <v>482069.27</v>
      </c>
      <c r="M943" s="3">
        <v>1208705.5</v>
      </c>
      <c r="N943" s="3">
        <v>1204347.8999999999</v>
      </c>
      <c r="O943" s="3">
        <v>1074880</v>
      </c>
      <c r="P943" s="3">
        <v>1074880</v>
      </c>
      <c r="Q943" s="10"/>
    </row>
    <row r="944" spans="1:17" ht="26.25" customHeight="1">
      <c r="A944" s="177"/>
      <c r="B944" s="178"/>
      <c r="C944" s="178"/>
      <c r="D944" s="178"/>
      <c r="E944" s="1" t="s">
        <v>34</v>
      </c>
      <c r="F944" s="1" t="s">
        <v>377</v>
      </c>
      <c r="G944" s="1" t="s">
        <v>378</v>
      </c>
      <c r="H944" s="1">
        <v>244</v>
      </c>
      <c r="I944" s="3">
        <v>457070</v>
      </c>
      <c r="J944" s="3">
        <v>411501.98</v>
      </c>
      <c r="K944" s="3">
        <v>179547.18</v>
      </c>
      <c r="L944" s="3">
        <v>178546.81</v>
      </c>
      <c r="M944" s="3">
        <v>564260</v>
      </c>
      <c r="N944" s="3">
        <v>538800.31000000006</v>
      </c>
      <c r="O944" s="3">
        <v>465560</v>
      </c>
      <c r="P944" s="3">
        <v>465560</v>
      </c>
      <c r="Q944" s="10"/>
    </row>
    <row r="945" spans="1:17" ht="26.25" customHeight="1">
      <c r="A945" s="177"/>
      <c r="B945" s="178"/>
      <c r="C945" s="178"/>
      <c r="D945" s="178"/>
      <c r="E945" s="1" t="s">
        <v>34</v>
      </c>
      <c r="F945" s="1" t="s">
        <v>377</v>
      </c>
      <c r="G945" s="1" t="s">
        <v>378</v>
      </c>
      <c r="H945" s="1">
        <v>247</v>
      </c>
      <c r="I945" s="3">
        <v>466730</v>
      </c>
      <c r="J945" s="3">
        <v>446880</v>
      </c>
      <c r="K945" s="3">
        <v>253952.37</v>
      </c>
      <c r="L945" s="3">
        <v>253952.37</v>
      </c>
      <c r="M945" s="3">
        <v>504500</v>
      </c>
      <c r="N945" s="3">
        <v>409933.03</v>
      </c>
      <c r="O945" s="3">
        <v>484500</v>
      </c>
      <c r="P945" s="3">
        <v>484500</v>
      </c>
      <c r="Q945" s="10"/>
    </row>
    <row r="946" spans="1:17" ht="26.25" customHeight="1">
      <c r="A946" s="177"/>
      <c r="B946" s="178"/>
      <c r="C946" s="178"/>
      <c r="D946" s="178"/>
      <c r="E946" s="1" t="s">
        <v>34</v>
      </c>
      <c r="F946" s="1" t="s">
        <v>377</v>
      </c>
      <c r="G946" s="1" t="s">
        <v>378</v>
      </c>
      <c r="H946" s="1">
        <v>853</v>
      </c>
      <c r="I946" s="3">
        <v>28576.55</v>
      </c>
      <c r="J946" s="3">
        <v>12000</v>
      </c>
      <c r="K946" s="3">
        <v>0</v>
      </c>
      <c r="L946" s="3">
        <v>0</v>
      </c>
      <c r="M946" s="3">
        <v>25637</v>
      </c>
      <c r="N946" s="3">
        <v>6000</v>
      </c>
      <c r="O946" s="3">
        <v>81000</v>
      </c>
      <c r="P946" s="3">
        <v>81000</v>
      </c>
      <c r="Q946" s="10"/>
    </row>
    <row r="947" spans="1:17" ht="26.25" customHeight="1">
      <c r="A947" s="177"/>
      <c r="B947" s="178"/>
      <c r="C947" s="178"/>
      <c r="D947" s="178"/>
      <c r="E947" s="1" t="s">
        <v>34</v>
      </c>
      <c r="F947" s="1" t="s">
        <v>377</v>
      </c>
      <c r="G947" s="1" t="s">
        <v>378</v>
      </c>
      <c r="H947" s="1">
        <v>852</v>
      </c>
      <c r="I947" s="3">
        <v>2000</v>
      </c>
      <c r="J947" s="3">
        <v>2000</v>
      </c>
      <c r="K947" s="3">
        <v>0</v>
      </c>
      <c r="L947" s="3">
        <v>0</v>
      </c>
      <c r="M947" s="3">
        <v>0</v>
      </c>
      <c r="N947" s="3">
        <v>0</v>
      </c>
      <c r="O947" s="3">
        <v>2000</v>
      </c>
      <c r="P947" s="3">
        <v>2000</v>
      </c>
      <c r="Q947" s="10"/>
    </row>
    <row r="948" spans="1:17" ht="26.25" customHeight="1">
      <c r="A948" s="177" t="s">
        <v>970</v>
      </c>
      <c r="B948" s="178" t="s">
        <v>43</v>
      </c>
      <c r="C948" s="180" t="s">
        <v>971</v>
      </c>
      <c r="D948" s="139" t="s">
        <v>22</v>
      </c>
      <c r="E948" s="1"/>
      <c r="F948" s="1"/>
      <c r="G948" s="1"/>
      <c r="H948" s="1"/>
      <c r="I948" s="3">
        <f>I950+I951</f>
        <v>0</v>
      </c>
      <c r="J948" s="3">
        <f t="shared" ref="J948:P948" si="354">J950+J951</f>
        <v>0</v>
      </c>
      <c r="K948" s="3">
        <f t="shared" si="354"/>
        <v>0</v>
      </c>
      <c r="L948" s="3">
        <f t="shared" si="354"/>
        <v>0</v>
      </c>
      <c r="M948" s="3">
        <f t="shared" si="354"/>
        <v>108052.75</v>
      </c>
      <c r="N948" s="3">
        <f t="shared" si="354"/>
        <v>92616.16</v>
      </c>
      <c r="O948" s="3">
        <f t="shared" si="354"/>
        <v>0</v>
      </c>
      <c r="P948" s="3">
        <f t="shared" si="354"/>
        <v>0</v>
      </c>
      <c r="Q948" s="10"/>
    </row>
    <row r="949" spans="1:17" ht="26.25" customHeight="1">
      <c r="A949" s="177"/>
      <c r="B949" s="178"/>
      <c r="C949" s="188"/>
      <c r="D949" s="139" t="s">
        <v>23</v>
      </c>
      <c r="E949" s="1"/>
      <c r="F949" s="1"/>
      <c r="G949" s="1"/>
      <c r="H949" s="1"/>
      <c r="I949" s="3"/>
      <c r="J949" s="3"/>
      <c r="K949" s="3"/>
      <c r="L949" s="3"/>
      <c r="M949" s="3"/>
      <c r="N949" s="3"/>
      <c r="O949" s="3"/>
      <c r="P949" s="3"/>
      <c r="Q949" s="10"/>
    </row>
    <row r="950" spans="1:17" ht="26.25" customHeight="1">
      <c r="A950" s="177"/>
      <c r="B950" s="178"/>
      <c r="C950" s="188"/>
      <c r="D950" s="180" t="s">
        <v>30</v>
      </c>
      <c r="E950" s="2">
        <v>408</v>
      </c>
      <c r="F950" s="137" t="s">
        <v>377</v>
      </c>
      <c r="G950" s="165" t="s">
        <v>972</v>
      </c>
      <c r="H950" s="165" t="s">
        <v>381</v>
      </c>
      <c r="I950" s="3">
        <v>0</v>
      </c>
      <c r="J950" s="3">
        <v>0</v>
      </c>
      <c r="K950" s="108">
        <v>0</v>
      </c>
      <c r="L950" s="108">
        <v>0</v>
      </c>
      <c r="M950" s="3">
        <v>82989.820000000007</v>
      </c>
      <c r="N950" s="3">
        <v>71133.64</v>
      </c>
      <c r="O950" s="108">
        <v>0</v>
      </c>
      <c r="P950" s="108">
        <v>0</v>
      </c>
      <c r="Q950" s="10"/>
    </row>
    <row r="951" spans="1:17" ht="26.25" customHeight="1">
      <c r="A951" s="177"/>
      <c r="B951" s="178"/>
      <c r="C951" s="189"/>
      <c r="D951" s="189"/>
      <c r="E951" s="104">
        <v>408</v>
      </c>
      <c r="F951" s="105" t="s">
        <v>377</v>
      </c>
      <c r="G951" s="106" t="s">
        <v>972</v>
      </c>
      <c r="H951" s="107">
        <v>119</v>
      </c>
      <c r="I951" s="3">
        <v>0</v>
      </c>
      <c r="J951" s="3">
        <v>0</v>
      </c>
      <c r="K951" s="108">
        <v>0</v>
      </c>
      <c r="L951" s="108">
        <v>0</v>
      </c>
      <c r="M951" s="3">
        <v>25062.93</v>
      </c>
      <c r="N951" s="3">
        <v>21482.52</v>
      </c>
      <c r="O951" s="108">
        <v>0</v>
      </c>
      <c r="P951" s="108">
        <v>0</v>
      </c>
      <c r="Q951" s="10"/>
    </row>
    <row r="952" spans="1:17" ht="26.25" customHeight="1">
      <c r="A952" s="212" t="s">
        <v>388</v>
      </c>
      <c r="B952" s="213" t="s">
        <v>1060</v>
      </c>
      <c r="C952" s="213" t="s">
        <v>632</v>
      </c>
      <c r="D952" s="152" t="s">
        <v>22</v>
      </c>
      <c r="E952" s="91"/>
      <c r="F952" s="91"/>
      <c r="G952" s="91"/>
      <c r="H952" s="91"/>
      <c r="I952" s="92">
        <f>I956+I967</f>
        <v>33802283.100000001</v>
      </c>
      <c r="J952" s="92">
        <f t="shared" ref="J952:P952" si="355">J956+J967</f>
        <v>33550224.409999996</v>
      </c>
      <c r="K952" s="92">
        <f t="shared" si="355"/>
        <v>15270807.34</v>
      </c>
      <c r="L952" s="92">
        <f t="shared" si="355"/>
        <v>15270316.34</v>
      </c>
      <c r="M952" s="92">
        <f t="shared" si="355"/>
        <v>37100095.75</v>
      </c>
      <c r="N952" s="92">
        <f t="shared" si="355"/>
        <v>36939766.829999998</v>
      </c>
      <c r="O952" s="92">
        <f t="shared" si="355"/>
        <v>33603760</v>
      </c>
      <c r="P952" s="92">
        <f t="shared" si="355"/>
        <v>33603760</v>
      </c>
      <c r="Q952" s="93"/>
    </row>
    <row r="953" spans="1:17" ht="26.25" customHeight="1">
      <c r="A953" s="207"/>
      <c r="B953" s="210"/>
      <c r="C953" s="210"/>
      <c r="D953" s="147" t="s">
        <v>23</v>
      </c>
      <c r="E953" s="72"/>
      <c r="F953" s="72"/>
      <c r="G953" s="72"/>
      <c r="H953" s="72"/>
      <c r="I953" s="73"/>
      <c r="J953" s="73"/>
      <c r="K953" s="73"/>
      <c r="L953" s="73"/>
      <c r="M953" s="73"/>
      <c r="N953" s="73"/>
      <c r="O953" s="73"/>
      <c r="P953" s="73"/>
      <c r="Q953" s="74"/>
    </row>
    <row r="954" spans="1:17" ht="26.25" customHeight="1">
      <c r="A954" s="207"/>
      <c r="B954" s="210"/>
      <c r="C954" s="210"/>
      <c r="D954" s="147" t="s">
        <v>30</v>
      </c>
      <c r="E954" s="72" t="s">
        <v>34</v>
      </c>
      <c r="F954" s="72"/>
      <c r="G954" s="72"/>
      <c r="H954" s="72"/>
      <c r="I954" s="73">
        <f>I958</f>
        <v>18169849.100000001</v>
      </c>
      <c r="J954" s="73">
        <f t="shared" ref="J954:P954" si="356">J958</f>
        <v>17957650.719999999</v>
      </c>
      <c r="K954" s="73">
        <f t="shared" si="356"/>
        <v>8305087.3399999999</v>
      </c>
      <c r="L954" s="73">
        <f t="shared" si="356"/>
        <v>8304960.4699999997</v>
      </c>
      <c r="M954" s="73">
        <f t="shared" si="356"/>
        <v>19537567.75</v>
      </c>
      <c r="N954" s="73">
        <f t="shared" si="356"/>
        <v>19427659.23</v>
      </c>
      <c r="O954" s="73">
        <f t="shared" si="356"/>
        <v>18255760</v>
      </c>
      <c r="P954" s="73">
        <f t="shared" si="356"/>
        <v>18255760</v>
      </c>
      <c r="Q954" s="74"/>
    </row>
    <row r="955" spans="1:17" ht="26.25" customHeight="1" thickBot="1">
      <c r="A955" s="208"/>
      <c r="B955" s="211"/>
      <c r="C955" s="211"/>
      <c r="D955" s="148" t="s">
        <v>386</v>
      </c>
      <c r="E955" s="113" t="s">
        <v>387</v>
      </c>
      <c r="F955" s="75"/>
      <c r="G955" s="75"/>
      <c r="H955" s="75"/>
      <c r="I955" s="76">
        <f>I969</f>
        <v>15632434</v>
      </c>
      <c r="J955" s="76">
        <f t="shared" ref="J955:P955" si="357">J969</f>
        <v>15592573.689999999</v>
      </c>
      <c r="K955" s="76">
        <f t="shared" si="357"/>
        <v>6965720</v>
      </c>
      <c r="L955" s="76">
        <f t="shared" si="357"/>
        <v>6965355.8699999992</v>
      </c>
      <c r="M955" s="76">
        <f t="shared" si="357"/>
        <v>17562528</v>
      </c>
      <c r="N955" s="76">
        <f t="shared" si="357"/>
        <v>17512107.600000001</v>
      </c>
      <c r="O955" s="76">
        <f t="shared" si="357"/>
        <v>15348000</v>
      </c>
      <c r="P955" s="76">
        <f t="shared" si="357"/>
        <v>15348000</v>
      </c>
      <c r="Q955" s="78"/>
    </row>
    <row r="956" spans="1:17" ht="26.25" customHeight="1">
      <c r="A956" s="214" t="s">
        <v>610</v>
      </c>
      <c r="B956" s="189" t="s">
        <v>24</v>
      </c>
      <c r="C956" s="189" t="s">
        <v>633</v>
      </c>
      <c r="D956" s="145" t="s">
        <v>22</v>
      </c>
      <c r="E956" s="40"/>
      <c r="F956" s="40"/>
      <c r="G956" s="40"/>
      <c r="H956" s="40"/>
      <c r="I956" s="42">
        <f>I958</f>
        <v>18169849.100000001</v>
      </c>
      <c r="J956" s="42">
        <f t="shared" ref="J956:P956" si="358">J958</f>
        <v>17957650.719999999</v>
      </c>
      <c r="K956" s="42">
        <f t="shared" si="358"/>
        <v>8305087.3399999999</v>
      </c>
      <c r="L956" s="42">
        <f t="shared" si="358"/>
        <v>8304960.4699999997</v>
      </c>
      <c r="M956" s="42">
        <f t="shared" si="358"/>
        <v>19537567.75</v>
      </c>
      <c r="N956" s="42">
        <f t="shared" si="358"/>
        <v>19427659.23</v>
      </c>
      <c r="O956" s="42">
        <f t="shared" si="358"/>
        <v>18255760</v>
      </c>
      <c r="P956" s="42">
        <f t="shared" si="358"/>
        <v>18255760</v>
      </c>
      <c r="Q956" s="43"/>
    </row>
    <row r="957" spans="1:17" ht="26.25" customHeight="1">
      <c r="A957" s="177"/>
      <c r="B957" s="178"/>
      <c r="C957" s="178"/>
      <c r="D957" s="139" t="s">
        <v>23</v>
      </c>
      <c r="E957" s="1"/>
      <c r="F957" s="1"/>
      <c r="G957" s="1"/>
      <c r="H957" s="1"/>
      <c r="I957" s="27"/>
      <c r="J957" s="27"/>
      <c r="K957" s="27"/>
      <c r="L957" s="27"/>
      <c r="M957" s="27"/>
      <c r="N957" s="27"/>
      <c r="O957" s="27"/>
      <c r="P957" s="27"/>
      <c r="Q957" s="10"/>
    </row>
    <row r="958" spans="1:17" ht="26.25" customHeight="1">
      <c r="A958" s="177"/>
      <c r="B958" s="178"/>
      <c r="C958" s="178"/>
      <c r="D958" s="139" t="s">
        <v>30</v>
      </c>
      <c r="E958" s="1" t="s">
        <v>34</v>
      </c>
      <c r="F958" s="1"/>
      <c r="G958" s="1"/>
      <c r="H958" s="1"/>
      <c r="I958" s="27">
        <f>I959</f>
        <v>18169849.100000001</v>
      </c>
      <c r="J958" s="27">
        <f t="shared" ref="J958:P958" si="359">J959</f>
        <v>17957650.719999999</v>
      </c>
      <c r="K958" s="27">
        <f t="shared" si="359"/>
        <v>8305087.3399999999</v>
      </c>
      <c r="L958" s="27">
        <f t="shared" si="359"/>
        <v>8304960.4699999997</v>
      </c>
      <c r="M958" s="27">
        <f t="shared" si="359"/>
        <v>19537567.75</v>
      </c>
      <c r="N958" s="27">
        <f t="shared" si="359"/>
        <v>19427659.23</v>
      </c>
      <c r="O958" s="27">
        <f t="shared" si="359"/>
        <v>18255760</v>
      </c>
      <c r="P958" s="27">
        <f t="shared" si="359"/>
        <v>18255760</v>
      </c>
      <c r="Q958" s="10"/>
    </row>
    <row r="959" spans="1:17" ht="26.25" customHeight="1">
      <c r="A959" s="177" t="s">
        <v>611</v>
      </c>
      <c r="B959" s="178" t="s">
        <v>42</v>
      </c>
      <c r="C959" s="178" t="s">
        <v>376</v>
      </c>
      <c r="D959" s="139" t="s">
        <v>22</v>
      </c>
      <c r="E959" s="1"/>
      <c r="F959" s="1"/>
      <c r="G959" s="1"/>
      <c r="H959" s="1"/>
      <c r="I959" s="27">
        <f>I961+I962+I963+I964+I965+I966</f>
        <v>18169849.100000001</v>
      </c>
      <c r="J959" s="27">
        <f t="shared" ref="J959:P959" si="360">J961+J962+J963+J964+J965+J966</f>
        <v>17957650.719999999</v>
      </c>
      <c r="K959" s="27">
        <f t="shared" si="360"/>
        <v>8305087.3399999999</v>
      </c>
      <c r="L959" s="27">
        <f t="shared" si="360"/>
        <v>8304960.4699999997</v>
      </c>
      <c r="M959" s="27">
        <f t="shared" si="360"/>
        <v>19537567.75</v>
      </c>
      <c r="N959" s="27">
        <f t="shared" si="360"/>
        <v>19427659.23</v>
      </c>
      <c r="O959" s="27">
        <f t="shared" si="360"/>
        <v>18255760</v>
      </c>
      <c r="P959" s="27">
        <f t="shared" si="360"/>
        <v>18255760</v>
      </c>
      <c r="Q959" s="10"/>
    </row>
    <row r="960" spans="1:17" ht="26.25" customHeight="1">
      <c r="A960" s="177"/>
      <c r="B960" s="178"/>
      <c r="C960" s="178"/>
      <c r="D960" s="139" t="s">
        <v>23</v>
      </c>
      <c r="E960" s="1"/>
      <c r="F960" s="1"/>
      <c r="G960" s="1"/>
      <c r="H960" s="1"/>
      <c r="I960" s="27"/>
      <c r="J960" s="27"/>
      <c r="K960" s="27"/>
      <c r="L960" s="27"/>
      <c r="M960" s="27"/>
      <c r="N960" s="27"/>
      <c r="O960" s="27"/>
      <c r="P960" s="27"/>
      <c r="Q960" s="10"/>
    </row>
    <row r="961" spans="1:17" s="14" customFormat="1" ht="26.25" customHeight="1">
      <c r="A961" s="177"/>
      <c r="B961" s="178"/>
      <c r="C961" s="178"/>
      <c r="D961" s="178" t="s">
        <v>30</v>
      </c>
      <c r="E961" s="4" t="s">
        <v>34</v>
      </c>
      <c r="F961" s="4" t="s">
        <v>379</v>
      </c>
      <c r="G961" s="4" t="s">
        <v>380</v>
      </c>
      <c r="H961" s="4" t="s">
        <v>381</v>
      </c>
      <c r="I961" s="98">
        <v>11317137</v>
      </c>
      <c r="J961" s="98">
        <v>11308491.970000001</v>
      </c>
      <c r="K961" s="98">
        <v>5345410.82</v>
      </c>
      <c r="L961" s="98">
        <v>5345284.09</v>
      </c>
      <c r="M961" s="98">
        <v>12444843.52</v>
      </c>
      <c r="N961" s="98">
        <v>12444575.85</v>
      </c>
      <c r="O961" s="98">
        <v>11317100</v>
      </c>
      <c r="P961" s="98">
        <v>11317100</v>
      </c>
      <c r="Q961" s="2"/>
    </row>
    <row r="962" spans="1:17" s="14" customFormat="1" ht="26.25" customHeight="1">
      <c r="A962" s="177"/>
      <c r="B962" s="178"/>
      <c r="C962" s="178"/>
      <c r="D962" s="178"/>
      <c r="E962" s="4" t="s">
        <v>34</v>
      </c>
      <c r="F962" s="4" t="s">
        <v>379</v>
      </c>
      <c r="G962" s="4" t="s">
        <v>380</v>
      </c>
      <c r="H962" s="4" t="s">
        <v>382</v>
      </c>
      <c r="I962" s="98">
        <v>0</v>
      </c>
      <c r="J962" s="98"/>
      <c r="K962" s="98">
        <v>0</v>
      </c>
      <c r="L962" s="98">
        <v>0</v>
      </c>
      <c r="M962" s="98">
        <v>0</v>
      </c>
      <c r="N962" s="98">
        <v>0</v>
      </c>
      <c r="O962" s="98">
        <v>46250</v>
      </c>
      <c r="P962" s="98">
        <v>46250</v>
      </c>
      <c r="Q962" s="2"/>
    </row>
    <row r="963" spans="1:17" s="14" customFormat="1" ht="26.25" customHeight="1">
      <c r="A963" s="177"/>
      <c r="B963" s="178"/>
      <c r="C963" s="178"/>
      <c r="D963" s="178"/>
      <c r="E963" s="4" t="s">
        <v>34</v>
      </c>
      <c r="F963" s="4" t="s">
        <v>379</v>
      </c>
      <c r="G963" s="4" t="s">
        <v>380</v>
      </c>
      <c r="H963" s="4" t="s">
        <v>383</v>
      </c>
      <c r="I963" s="98">
        <v>3417781</v>
      </c>
      <c r="J963" s="98">
        <v>3400908.84</v>
      </c>
      <c r="K963" s="98">
        <v>1386580.39</v>
      </c>
      <c r="L963" s="98">
        <v>1386580.39</v>
      </c>
      <c r="M963" s="98">
        <v>3758338.28</v>
      </c>
      <c r="N963" s="98">
        <v>3724550.67</v>
      </c>
      <c r="O963" s="98">
        <v>3417760</v>
      </c>
      <c r="P963" s="98">
        <v>3417760</v>
      </c>
      <c r="Q963" s="2"/>
    </row>
    <row r="964" spans="1:17" s="14" customFormat="1" ht="26.25" customHeight="1">
      <c r="A964" s="177"/>
      <c r="B964" s="178"/>
      <c r="C964" s="178"/>
      <c r="D964" s="178"/>
      <c r="E964" s="4" t="s">
        <v>34</v>
      </c>
      <c r="F964" s="4" t="s">
        <v>379</v>
      </c>
      <c r="G964" s="4" t="s">
        <v>380</v>
      </c>
      <c r="H964" s="4" t="s">
        <v>37</v>
      </c>
      <c r="I964" s="98">
        <v>3434931.1</v>
      </c>
      <c r="J964" s="98">
        <v>3248249.91</v>
      </c>
      <c r="K964" s="98">
        <v>1573096.13</v>
      </c>
      <c r="L964" s="98">
        <v>1573095.99</v>
      </c>
      <c r="M964" s="98">
        <v>3334385.95</v>
      </c>
      <c r="N964" s="98">
        <v>3258532.71</v>
      </c>
      <c r="O964" s="98">
        <v>3469650</v>
      </c>
      <c r="P964" s="98">
        <v>3469650</v>
      </c>
      <c r="Q964" s="2"/>
    </row>
    <row r="965" spans="1:17" s="14" customFormat="1" ht="26.25" customHeight="1">
      <c r="A965" s="177"/>
      <c r="B965" s="178"/>
      <c r="C965" s="178"/>
      <c r="D965" s="178"/>
      <c r="E965" s="4" t="s">
        <v>34</v>
      </c>
      <c r="F965" s="4" t="s">
        <v>379</v>
      </c>
      <c r="G965" s="4" t="s">
        <v>380</v>
      </c>
      <c r="H965" s="4" t="s">
        <v>384</v>
      </c>
      <c r="I965" s="98">
        <v>0</v>
      </c>
      <c r="J965" s="98">
        <v>0</v>
      </c>
      <c r="K965" s="98">
        <v>0</v>
      </c>
      <c r="L965" s="98">
        <v>0</v>
      </c>
      <c r="M965" s="98">
        <v>0</v>
      </c>
      <c r="N965" s="98">
        <v>0</v>
      </c>
      <c r="O965" s="98">
        <v>2000</v>
      </c>
      <c r="P965" s="98">
        <v>2000</v>
      </c>
      <c r="Q965" s="2"/>
    </row>
    <row r="966" spans="1:17" s="14" customFormat="1" ht="26.25" customHeight="1">
      <c r="A966" s="177"/>
      <c r="B966" s="178"/>
      <c r="C966" s="178"/>
      <c r="D966" s="178"/>
      <c r="E966" s="4" t="s">
        <v>34</v>
      </c>
      <c r="F966" s="4" t="s">
        <v>379</v>
      </c>
      <c r="G966" s="4" t="s">
        <v>380</v>
      </c>
      <c r="H966" s="4" t="s">
        <v>385</v>
      </c>
      <c r="I966" s="98">
        <v>0</v>
      </c>
      <c r="J966" s="98">
        <v>0</v>
      </c>
      <c r="K966" s="98">
        <v>0</v>
      </c>
      <c r="L966" s="98">
        <v>0</v>
      </c>
      <c r="M966" s="98">
        <v>0</v>
      </c>
      <c r="N966" s="98">
        <v>0</v>
      </c>
      <c r="O966" s="98">
        <v>3000</v>
      </c>
      <c r="P966" s="98">
        <v>3000</v>
      </c>
      <c r="Q966" s="2"/>
    </row>
    <row r="967" spans="1:17" ht="26.25" customHeight="1">
      <c r="A967" s="177" t="s">
        <v>612</v>
      </c>
      <c r="B967" s="178" t="s">
        <v>33</v>
      </c>
      <c r="C967" s="178" t="s">
        <v>634</v>
      </c>
      <c r="D967" s="139" t="s">
        <v>22</v>
      </c>
      <c r="E967" s="1"/>
      <c r="F967" s="1"/>
      <c r="G967" s="1"/>
      <c r="H967" s="1"/>
      <c r="I967" s="27">
        <f>I969</f>
        <v>15632434</v>
      </c>
      <c r="J967" s="27">
        <f t="shared" ref="J967:P967" si="361">J969</f>
        <v>15592573.689999999</v>
      </c>
      <c r="K967" s="27">
        <f t="shared" si="361"/>
        <v>6965720</v>
      </c>
      <c r="L967" s="27">
        <f t="shared" si="361"/>
        <v>6965355.8699999992</v>
      </c>
      <c r="M967" s="27">
        <f t="shared" si="361"/>
        <v>17562528</v>
      </c>
      <c r="N967" s="27">
        <f t="shared" si="361"/>
        <v>17512107.600000001</v>
      </c>
      <c r="O967" s="27">
        <f t="shared" si="361"/>
        <v>15348000</v>
      </c>
      <c r="P967" s="27">
        <f t="shared" si="361"/>
        <v>15348000</v>
      </c>
      <c r="Q967" s="10"/>
    </row>
    <row r="968" spans="1:17" ht="26.25" customHeight="1">
      <c r="A968" s="177"/>
      <c r="B968" s="178"/>
      <c r="C968" s="178"/>
      <c r="D968" s="139" t="s">
        <v>23</v>
      </c>
      <c r="E968" s="1"/>
      <c r="F968" s="1"/>
      <c r="G968" s="1"/>
      <c r="H968" s="1"/>
      <c r="I968" s="27"/>
      <c r="J968" s="27"/>
      <c r="K968" s="27"/>
      <c r="L968" s="27"/>
      <c r="M968" s="27"/>
      <c r="N968" s="27"/>
      <c r="O968" s="27"/>
      <c r="P968" s="27"/>
      <c r="Q968" s="10"/>
    </row>
    <row r="969" spans="1:17" ht="26.25" customHeight="1">
      <c r="A969" s="177"/>
      <c r="B969" s="178"/>
      <c r="C969" s="178"/>
      <c r="D969" s="139" t="s">
        <v>386</v>
      </c>
      <c r="E969" s="1" t="s">
        <v>387</v>
      </c>
      <c r="F969" s="1"/>
      <c r="G969" s="1"/>
      <c r="H969" s="1"/>
      <c r="I969" s="27">
        <f>I970</f>
        <v>15632434</v>
      </c>
      <c r="J969" s="27">
        <f t="shared" ref="J969:P969" si="362">J970</f>
        <v>15592573.689999999</v>
      </c>
      <c r="K969" s="27">
        <f t="shared" si="362"/>
        <v>6965720</v>
      </c>
      <c r="L969" s="27">
        <f t="shared" si="362"/>
        <v>6965355.8699999992</v>
      </c>
      <c r="M969" s="27">
        <f t="shared" si="362"/>
        <v>17562528</v>
      </c>
      <c r="N969" s="27">
        <f t="shared" si="362"/>
        <v>17512107.600000001</v>
      </c>
      <c r="O969" s="27">
        <f t="shared" si="362"/>
        <v>15348000</v>
      </c>
      <c r="P969" s="27">
        <f t="shared" si="362"/>
        <v>15348000</v>
      </c>
      <c r="Q969" s="10"/>
    </row>
    <row r="970" spans="1:17" ht="26.25" customHeight="1">
      <c r="A970" s="177" t="s">
        <v>613</v>
      </c>
      <c r="B970" s="178" t="s">
        <v>42</v>
      </c>
      <c r="C970" s="178" t="s">
        <v>389</v>
      </c>
      <c r="D970" s="139" t="s">
        <v>22</v>
      </c>
      <c r="E970" s="1"/>
      <c r="F970" s="1"/>
      <c r="G970" s="1"/>
      <c r="H970" s="1"/>
      <c r="I970" s="27">
        <f>I972+I973+I974+I975</f>
        <v>15632434</v>
      </c>
      <c r="J970" s="27">
        <f t="shared" ref="J970:P970" si="363">J972+J973+J974+J975</f>
        <v>15592573.689999999</v>
      </c>
      <c r="K970" s="27">
        <f t="shared" si="363"/>
        <v>6965720</v>
      </c>
      <c r="L970" s="27">
        <f t="shared" si="363"/>
        <v>6965355.8699999992</v>
      </c>
      <c r="M970" s="27">
        <f t="shared" si="363"/>
        <v>17562528</v>
      </c>
      <c r="N970" s="27">
        <f t="shared" si="363"/>
        <v>17512107.600000001</v>
      </c>
      <c r="O970" s="27">
        <f t="shared" si="363"/>
        <v>15348000</v>
      </c>
      <c r="P970" s="27">
        <f t="shared" si="363"/>
        <v>15348000</v>
      </c>
      <c r="Q970" s="10"/>
    </row>
    <row r="971" spans="1:17" ht="26.25" customHeight="1">
      <c r="A971" s="177"/>
      <c r="B971" s="178"/>
      <c r="C971" s="178"/>
      <c r="D971" s="139" t="s">
        <v>23</v>
      </c>
      <c r="E971" s="1"/>
      <c r="F971" s="1"/>
      <c r="G971" s="1"/>
      <c r="H971" s="1"/>
      <c r="I971" s="27"/>
      <c r="J971" s="27"/>
      <c r="K971" s="27"/>
      <c r="L971" s="27"/>
      <c r="M971" s="27"/>
      <c r="N971" s="27"/>
      <c r="O971" s="27"/>
      <c r="P971" s="27"/>
      <c r="Q971" s="10"/>
    </row>
    <row r="972" spans="1:17" ht="26.25" customHeight="1">
      <c r="A972" s="177"/>
      <c r="B972" s="178"/>
      <c r="C972" s="178"/>
      <c r="D972" s="178" t="s">
        <v>386</v>
      </c>
      <c r="E972" s="4" t="s">
        <v>387</v>
      </c>
      <c r="F972" s="4" t="s">
        <v>390</v>
      </c>
      <c r="G972" s="4" t="s">
        <v>391</v>
      </c>
      <c r="H972" s="4" t="s">
        <v>392</v>
      </c>
      <c r="I972" s="98">
        <v>11093800</v>
      </c>
      <c r="J972" s="98">
        <v>11092342.42</v>
      </c>
      <c r="K972" s="98">
        <v>5263411</v>
      </c>
      <c r="L972" s="98">
        <v>5263406.22</v>
      </c>
      <c r="M972" s="98">
        <v>12579297.84</v>
      </c>
      <c r="N972" s="98">
        <v>12575779.73</v>
      </c>
      <c r="O972" s="98">
        <v>10901900</v>
      </c>
      <c r="P972" s="98">
        <v>10901900</v>
      </c>
      <c r="Q972" s="10"/>
    </row>
    <row r="973" spans="1:17" ht="26.25" customHeight="1">
      <c r="A973" s="177"/>
      <c r="B973" s="178"/>
      <c r="C973" s="178"/>
      <c r="D973" s="178"/>
      <c r="E973" s="4" t="s">
        <v>387</v>
      </c>
      <c r="F973" s="4" t="s">
        <v>390</v>
      </c>
      <c r="G973" s="4" t="s">
        <v>391</v>
      </c>
      <c r="H973" s="4" t="s">
        <v>35</v>
      </c>
      <c r="I973" s="98">
        <v>1000</v>
      </c>
      <c r="J973" s="98">
        <v>1000</v>
      </c>
      <c r="K973" s="98">
        <v>4550</v>
      </c>
      <c r="L973" s="98">
        <v>4550</v>
      </c>
      <c r="M973" s="98">
        <v>13600</v>
      </c>
      <c r="N973" s="98">
        <v>12600</v>
      </c>
      <c r="O973" s="98">
        <v>15400</v>
      </c>
      <c r="P973" s="98">
        <v>15400</v>
      </c>
      <c r="Q973" s="10"/>
    </row>
    <row r="974" spans="1:17" ht="26.25" customHeight="1">
      <c r="A974" s="177"/>
      <c r="B974" s="178"/>
      <c r="C974" s="178"/>
      <c r="D974" s="178"/>
      <c r="E974" s="4" t="s">
        <v>387</v>
      </c>
      <c r="F974" s="4" t="s">
        <v>390</v>
      </c>
      <c r="G974" s="4" t="s">
        <v>391</v>
      </c>
      <c r="H974" s="4" t="s">
        <v>36</v>
      </c>
      <c r="I974" s="98">
        <v>3335718.11</v>
      </c>
      <c r="J974" s="98">
        <v>3314784.8</v>
      </c>
      <c r="K974" s="98">
        <v>1311678</v>
      </c>
      <c r="L974" s="98">
        <v>1311378.1499999999</v>
      </c>
      <c r="M974" s="98">
        <v>3776034.16</v>
      </c>
      <c r="N974" s="98">
        <v>3748845.04</v>
      </c>
      <c r="O974" s="98">
        <v>3292400</v>
      </c>
      <c r="P974" s="98">
        <v>3292400</v>
      </c>
      <c r="Q974" s="10"/>
    </row>
    <row r="975" spans="1:17" ht="26.25" customHeight="1" thickBot="1">
      <c r="A975" s="205"/>
      <c r="B975" s="180"/>
      <c r="C975" s="180"/>
      <c r="D975" s="180"/>
      <c r="E975" s="44" t="s">
        <v>387</v>
      </c>
      <c r="F975" s="44" t="s">
        <v>390</v>
      </c>
      <c r="G975" s="44" t="s">
        <v>391</v>
      </c>
      <c r="H975" s="44" t="s">
        <v>37</v>
      </c>
      <c r="I975" s="98">
        <v>1201915.8899999999</v>
      </c>
      <c r="J975" s="98">
        <v>1184446.47</v>
      </c>
      <c r="K975" s="98">
        <v>386081</v>
      </c>
      <c r="L975" s="98">
        <v>386021.5</v>
      </c>
      <c r="M975" s="98">
        <v>1193596</v>
      </c>
      <c r="N975" s="98">
        <v>1174882.83</v>
      </c>
      <c r="O975" s="98">
        <v>1138300</v>
      </c>
      <c r="P975" s="98">
        <v>1138300</v>
      </c>
      <c r="Q975" s="45"/>
    </row>
    <row r="976" spans="1:17" ht="26.25" customHeight="1">
      <c r="A976" s="206" t="s">
        <v>393</v>
      </c>
      <c r="B976" s="209" t="s">
        <v>1061</v>
      </c>
      <c r="C976" s="209" t="s">
        <v>635</v>
      </c>
      <c r="D976" s="146" t="s">
        <v>22</v>
      </c>
      <c r="E976" s="69"/>
      <c r="F976" s="69"/>
      <c r="G976" s="69"/>
      <c r="H976" s="69"/>
      <c r="I976" s="70">
        <f>I978</f>
        <v>50749203.800000012</v>
      </c>
      <c r="J976" s="70">
        <f t="shared" ref="J976:P976" si="364">J978</f>
        <v>49686103.600000001</v>
      </c>
      <c r="K976" s="70">
        <f t="shared" si="364"/>
        <v>128837.45</v>
      </c>
      <c r="L976" s="70">
        <f t="shared" si="364"/>
        <v>128837.45</v>
      </c>
      <c r="M976" s="70">
        <f t="shared" si="364"/>
        <v>876000</v>
      </c>
      <c r="N976" s="70">
        <f t="shared" si="364"/>
        <v>832876.33000000007</v>
      </c>
      <c r="O976" s="70">
        <f t="shared" si="364"/>
        <v>877500</v>
      </c>
      <c r="P976" s="70">
        <f t="shared" si="364"/>
        <v>877500</v>
      </c>
      <c r="Q976" s="71"/>
    </row>
    <row r="977" spans="1:17" ht="26.25" customHeight="1">
      <c r="A977" s="207"/>
      <c r="B977" s="210"/>
      <c r="C977" s="210"/>
      <c r="D977" s="147" t="s">
        <v>23</v>
      </c>
      <c r="E977" s="72"/>
      <c r="F977" s="72"/>
      <c r="G977" s="72"/>
      <c r="H977" s="72"/>
      <c r="I977" s="73"/>
      <c r="J977" s="73"/>
      <c r="K977" s="73"/>
      <c r="L977" s="73"/>
      <c r="M977" s="73"/>
      <c r="N977" s="73"/>
      <c r="O977" s="73"/>
      <c r="P977" s="73"/>
      <c r="Q977" s="74"/>
    </row>
    <row r="978" spans="1:17" ht="26.25" customHeight="1" thickBot="1">
      <c r="A978" s="208"/>
      <c r="B978" s="211"/>
      <c r="C978" s="211"/>
      <c r="D978" s="148" t="s">
        <v>30</v>
      </c>
      <c r="E978" s="75" t="s">
        <v>34</v>
      </c>
      <c r="F978" s="75"/>
      <c r="G978" s="75"/>
      <c r="H978" s="75"/>
      <c r="I978" s="76">
        <f>I981+I995+I1005</f>
        <v>50749203.800000012</v>
      </c>
      <c r="J978" s="76">
        <f t="shared" ref="J978:P978" si="365">J981+J995+J1005</f>
        <v>49686103.600000001</v>
      </c>
      <c r="K978" s="76">
        <f t="shared" si="365"/>
        <v>128837.45</v>
      </c>
      <c r="L978" s="76">
        <f t="shared" si="365"/>
        <v>128837.45</v>
      </c>
      <c r="M978" s="76">
        <f t="shared" si="365"/>
        <v>876000</v>
      </c>
      <c r="N978" s="76">
        <f t="shared" si="365"/>
        <v>832876.33000000007</v>
      </c>
      <c r="O978" s="76">
        <f t="shared" si="365"/>
        <v>877500</v>
      </c>
      <c r="P978" s="76">
        <f t="shared" si="365"/>
        <v>877500</v>
      </c>
      <c r="Q978" s="78"/>
    </row>
    <row r="979" spans="1:17" ht="26.25" customHeight="1">
      <c r="A979" s="174" t="s">
        <v>405</v>
      </c>
      <c r="B979" s="171" t="s">
        <v>24</v>
      </c>
      <c r="C979" s="171" t="s">
        <v>636</v>
      </c>
      <c r="D979" s="144" t="s">
        <v>22</v>
      </c>
      <c r="E979" s="79"/>
      <c r="F979" s="79"/>
      <c r="G979" s="79"/>
      <c r="H979" s="79"/>
      <c r="I979" s="80">
        <f>I981</f>
        <v>409954.58999999997</v>
      </c>
      <c r="J979" s="80">
        <f t="shared" ref="J979:P979" si="366">J981</f>
        <v>398424.5</v>
      </c>
      <c r="K979" s="80">
        <f t="shared" si="366"/>
        <v>21437.45</v>
      </c>
      <c r="L979" s="80">
        <f t="shared" si="366"/>
        <v>21437.45</v>
      </c>
      <c r="M979" s="80">
        <f t="shared" si="366"/>
        <v>651350</v>
      </c>
      <c r="N979" s="80">
        <f t="shared" si="366"/>
        <v>608226.33000000007</v>
      </c>
      <c r="O979" s="80">
        <f t="shared" si="366"/>
        <v>660000</v>
      </c>
      <c r="P979" s="80">
        <f t="shared" si="366"/>
        <v>660000</v>
      </c>
      <c r="Q979" s="81"/>
    </row>
    <row r="980" spans="1:17" ht="26.25" customHeight="1">
      <c r="A980" s="175"/>
      <c r="B980" s="176"/>
      <c r="C980" s="176"/>
      <c r="D980" s="141" t="s">
        <v>23</v>
      </c>
      <c r="E980" s="82"/>
      <c r="F980" s="82"/>
      <c r="G980" s="82"/>
      <c r="H980" s="82"/>
      <c r="I980" s="83"/>
      <c r="J980" s="83"/>
      <c r="K980" s="83"/>
      <c r="L980" s="83"/>
      <c r="M980" s="83"/>
      <c r="N980" s="83"/>
      <c r="O980" s="83"/>
      <c r="P980" s="83"/>
      <c r="Q980" s="84"/>
    </row>
    <row r="981" spans="1:17" ht="26.25" customHeight="1">
      <c r="A981" s="175"/>
      <c r="B981" s="176"/>
      <c r="C981" s="176"/>
      <c r="D981" s="141" t="s">
        <v>30</v>
      </c>
      <c r="E981" s="82" t="s">
        <v>34</v>
      </c>
      <c r="F981" s="82"/>
      <c r="G981" s="82"/>
      <c r="H981" s="82"/>
      <c r="I981" s="83">
        <f>I982+I985+I988</f>
        <v>409954.58999999997</v>
      </c>
      <c r="J981" s="83">
        <f t="shared" ref="J981:P981" si="367">J982+J985+J988</f>
        <v>398424.5</v>
      </c>
      <c r="K981" s="83">
        <f>K982+K985+K988</f>
        <v>21437.45</v>
      </c>
      <c r="L981" s="83">
        <f t="shared" si="367"/>
        <v>21437.45</v>
      </c>
      <c r="M981" s="83">
        <f t="shared" si="367"/>
        <v>651350</v>
      </c>
      <c r="N981" s="83">
        <f t="shared" si="367"/>
        <v>608226.33000000007</v>
      </c>
      <c r="O981" s="83">
        <f t="shared" si="367"/>
        <v>660000</v>
      </c>
      <c r="P981" s="83">
        <f t="shared" si="367"/>
        <v>660000</v>
      </c>
      <c r="Q981" s="84"/>
    </row>
    <row r="982" spans="1:17" ht="26.25" customHeight="1">
      <c r="A982" s="175" t="s">
        <v>406</v>
      </c>
      <c r="B982" s="176" t="s">
        <v>42</v>
      </c>
      <c r="C982" s="176" t="s">
        <v>409</v>
      </c>
      <c r="D982" s="141" t="s">
        <v>22</v>
      </c>
      <c r="E982" s="82"/>
      <c r="F982" s="82"/>
      <c r="G982" s="82"/>
      <c r="H982" s="82"/>
      <c r="I982" s="83">
        <f t="shared" ref="I982:J982" si="368">I984</f>
        <v>0</v>
      </c>
      <c r="J982" s="83">
        <f t="shared" si="368"/>
        <v>0</v>
      </c>
      <c r="K982" s="83">
        <f t="shared" ref="K982:P982" si="369">K984</f>
        <v>0</v>
      </c>
      <c r="L982" s="83">
        <f t="shared" si="369"/>
        <v>0</v>
      </c>
      <c r="M982" s="83">
        <f t="shared" si="369"/>
        <v>156093.29</v>
      </c>
      <c r="N982" s="83">
        <f t="shared" si="369"/>
        <v>117000</v>
      </c>
      <c r="O982" s="83">
        <f t="shared" si="369"/>
        <v>250000</v>
      </c>
      <c r="P982" s="83">
        <f t="shared" si="369"/>
        <v>250000</v>
      </c>
      <c r="Q982" s="84"/>
    </row>
    <row r="983" spans="1:17" ht="26.25" customHeight="1">
      <c r="A983" s="175"/>
      <c r="B983" s="176"/>
      <c r="C983" s="176"/>
      <c r="D983" s="141" t="s">
        <v>23</v>
      </c>
      <c r="E983" s="82"/>
      <c r="F983" s="82"/>
      <c r="G983" s="82"/>
      <c r="H983" s="82"/>
      <c r="I983" s="83"/>
      <c r="J983" s="83"/>
      <c r="K983" s="83"/>
      <c r="L983" s="83"/>
      <c r="M983" s="83"/>
      <c r="N983" s="83"/>
      <c r="O983" s="83"/>
      <c r="P983" s="83"/>
      <c r="Q983" s="84"/>
    </row>
    <row r="984" spans="1:17" ht="26.25" customHeight="1">
      <c r="A984" s="175"/>
      <c r="B984" s="176"/>
      <c r="C984" s="176"/>
      <c r="D984" s="141" t="s">
        <v>30</v>
      </c>
      <c r="E984" s="82" t="s">
        <v>34</v>
      </c>
      <c r="F984" s="82" t="s">
        <v>379</v>
      </c>
      <c r="G984" s="82" t="s">
        <v>394</v>
      </c>
      <c r="H984" s="82" t="s">
        <v>37</v>
      </c>
      <c r="I984" s="83">
        <v>0</v>
      </c>
      <c r="J984" s="83">
        <v>0</v>
      </c>
      <c r="K984" s="68">
        <v>0</v>
      </c>
      <c r="L984" s="68">
        <v>0</v>
      </c>
      <c r="M984" s="68">
        <v>156093.29</v>
      </c>
      <c r="N984" s="68">
        <v>117000</v>
      </c>
      <c r="O984" s="68">
        <v>250000</v>
      </c>
      <c r="P984" s="68">
        <v>250000</v>
      </c>
      <c r="Q984" s="84"/>
    </row>
    <row r="985" spans="1:17" ht="26.25" customHeight="1">
      <c r="A985" s="175" t="s">
        <v>407</v>
      </c>
      <c r="B985" s="176" t="s">
        <v>43</v>
      </c>
      <c r="C985" s="176" t="s">
        <v>410</v>
      </c>
      <c r="D985" s="141" t="s">
        <v>22</v>
      </c>
      <c r="E985" s="82"/>
      <c r="F985" s="82"/>
      <c r="G985" s="82"/>
      <c r="H985" s="82"/>
      <c r="I985" s="83">
        <f t="shared" ref="I985:J985" si="370">I987</f>
        <v>228400</v>
      </c>
      <c r="J985" s="83">
        <f t="shared" si="370"/>
        <v>228400</v>
      </c>
      <c r="K985" s="83">
        <f t="shared" ref="K985:P985" si="371">K987</f>
        <v>21437.45</v>
      </c>
      <c r="L985" s="83">
        <f t="shared" si="371"/>
        <v>21437.45</v>
      </c>
      <c r="M985" s="83">
        <f t="shared" si="371"/>
        <v>38681.449999999997</v>
      </c>
      <c r="N985" s="83">
        <f t="shared" si="371"/>
        <v>38681.449999999997</v>
      </c>
      <c r="O985" s="83">
        <f t="shared" si="371"/>
        <v>130000</v>
      </c>
      <c r="P985" s="83">
        <f t="shared" si="371"/>
        <v>130000</v>
      </c>
      <c r="Q985" s="84"/>
    </row>
    <row r="986" spans="1:17" ht="26.25" customHeight="1">
      <c r="A986" s="175"/>
      <c r="B986" s="176"/>
      <c r="C986" s="176"/>
      <c r="D986" s="141" t="s">
        <v>23</v>
      </c>
      <c r="E986" s="82"/>
      <c r="F986" s="82"/>
      <c r="G986" s="82"/>
      <c r="H986" s="82"/>
      <c r="I986" s="83"/>
      <c r="J986" s="83"/>
      <c r="K986" s="83"/>
      <c r="L986" s="83"/>
      <c r="M986" s="83"/>
      <c r="N986" s="83"/>
      <c r="O986" s="83"/>
      <c r="P986" s="83"/>
      <c r="Q986" s="84"/>
    </row>
    <row r="987" spans="1:17" ht="26.25" customHeight="1">
      <c r="A987" s="175"/>
      <c r="B987" s="176"/>
      <c r="C987" s="176"/>
      <c r="D987" s="141" t="s">
        <v>30</v>
      </c>
      <c r="E987" s="82" t="s">
        <v>34</v>
      </c>
      <c r="F987" s="82" t="s">
        <v>379</v>
      </c>
      <c r="G987" s="82" t="s">
        <v>395</v>
      </c>
      <c r="H987" s="82" t="s">
        <v>37</v>
      </c>
      <c r="I987" s="83">
        <v>228400</v>
      </c>
      <c r="J987" s="83">
        <v>228400</v>
      </c>
      <c r="K987" s="68">
        <v>21437.45</v>
      </c>
      <c r="L987" s="68">
        <v>21437.45</v>
      </c>
      <c r="M987" s="68">
        <v>38681.449999999997</v>
      </c>
      <c r="N987" s="68">
        <v>38681.449999999997</v>
      </c>
      <c r="O987" s="68">
        <v>130000</v>
      </c>
      <c r="P987" s="68">
        <v>130000</v>
      </c>
      <c r="Q987" s="84"/>
    </row>
    <row r="988" spans="1:17" ht="26.25" customHeight="1">
      <c r="A988" s="172" t="s">
        <v>408</v>
      </c>
      <c r="B988" s="169" t="s">
        <v>55</v>
      </c>
      <c r="C988" s="169" t="s">
        <v>411</v>
      </c>
      <c r="D988" s="141" t="s">
        <v>22</v>
      </c>
      <c r="E988" s="82"/>
      <c r="F988" s="82"/>
      <c r="G988" s="82"/>
      <c r="H988" s="82"/>
      <c r="I988" s="83">
        <f t="shared" ref="I988:J988" si="372">I990+I991+I992</f>
        <v>181554.59</v>
      </c>
      <c r="J988" s="83">
        <f t="shared" si="372"/>
        <v>170024.5</v>
      </c>
      <c r="K988" s="83">
        <f>K990+K991+K992</f>
        <v>0</v>
      </c>
      <c r="L988" s="83">
        <f t="shared" ref="L988:P988" si="373">L990+L991+L992</f>
        <v>0</v>
      </c>
      <c r="M988" s="83">
        <f t="shared" si="373"/>
        <v>456575.26</v>
      </c>
      <c r="N988" s="83">
        <f t="shared" si="373"/>
        <v>452544.88</v>
      </c>
      <c r="O988" s="83">
        <f t="shared" si="373"/>
        <v>280000</v>
      </c>
      <c r="P988" s="83">
        <f t="shared" si="373"/>
        <v>280000</v>
      </c>
      <c r="Q988" s="84"/>
    </row>
    <row r="989" spans="1:17" ht="26.25" customHeight="1">
      <c r="A989" s="173"/>
      <c r="B989" s="170"/>
      <c r="C989" s="170"/>
      <c r="D989" s="141" t="s">
        <v>23</v>
      </c>
      <c r="E989" s="82"/>
      <c r="F989" s="82"/>
      <c r="G989" s="82"/>
      <c r="H989" s="82"/>
      <c r="I989" s="83"/>
      <c r="J989" s="83"/>
      <c r="K989" s="83"/>
      <c r="L989" s="83"/>
      <c r="M989" s="83"/>
      <c r="N989" s="83"/>
      <c r="O989" s="83"/>
      <c r="P989" s="83"/>
      <c r="Q989" s="84"/>
    </row>
    <row r="990" spans="1:17" ht="26.25" customHeight="1">
      <c r="A990" s="173"/>
      <c r="B990" s="170"/>
      <c r="C990" s="170"/>
      <c r="D990" s="169" t="s">
        <v>30</v>
      </c>
      <c r="E990" s="82" t="s">
        <v>34</v>
      </c>
      <c r="F990" s="82" t="s">
        <v>379</v>
      </c>
      <c r="G990" s="82" t="s">
        <v>396</v>
      </c>
      <c r="H990" s="82" t="s">
        <v>37</v>
      </c>
      <c r="I990" s="83">
        <v>181554.59</v>
      </c>
      <c r="J990" s="83">
        <v>170024.5</v>
      </c>
      <c r="K990" s="68">
        <v>0</v>
      </c>
      <c r="L990" s="68">
        <v>0</v>
      </c>
      <c r="M990" s="68">
        <v>77486.78</v>
      </c>
      <c r="N990" s="68">
        <v>73458.3</v>
      </c>
      <c r="O990" s="68">
        <v>280000</v>
      </c>
      <c r="P990" s="68">
        <v>280000</v>
      </c>
      <c r="Q990" s="84"/>
    </row>
    <row r="991" spans="1:17" ht="26.25" customHeight="1">
      <c r="A991" s="173"/>
      <c r="B991" s="170"/>
      <c r="C991" s="170"/>
      <c r="D991" s="170"/>
      <c r="E991" s="82" t="s">
        <v>34</v>
      </c>
      <c r="F991" s="82" t="s">
        <v>379</v>
      </c>
      <c r="G991" s="82" t="s">
        <v>396</v>
      </c>
      <c r="H991" s="82" t="s">
        <v>38</v>
      </c>
      <c r="I991" s="83"/>
      <c r="J991" s="83"/>
      <c r="K991" s="68">
        <v>0</v>
      </c>
      <c r="L991" s="68">
        <v>0</v>
      </c>
      <c r="M991" s="68">
        <v>377588.47999999998</v>
      </c>
      <c r="N991" s="68">
        <v>377586.58</v>
      </c>
      <c r="O991" s="68">
        <v>0</v>
      </c>
      <c r="P991" s="68">
        <v>0</v>
      </c>
      <c r="Q991" s="84"/>
    </row>
    <row r="992" spans="1:17" ht="26.25" customHeight="1">
      <c r="A992" s="174"/>
      <c r="B992" s="171"/>
      <c r="C992" s="171"/>
      <c r="D992" s="171"/>
      <c r="E992" s="82" t="s">
        <v>34</v>
      </c>
      <c r="F992" s="82" t="s">
        <v>379</v>
      </c>
      <c r="G992" s="82" t="s">
        <v>396</v>
      </c>
      <c r="H992" s="82" t="s">
        <v>384</v>
      </c>
      <c r="I992" s="83"/>
      <c r="J992" s="83"/>
      <c r="K992" s="68">
        <v>0</v>
      </c>
      <c r="L992" s="68">
        <v>0</v>
      </c>
      <c r="M992" s="68">
        <v>1500</v>
      </c>
      <c r="N992" s="68">
        <v>1500</v>
      </c>
      <c r="O992" s="68">
        <v>0</v>
      </c>
      <c r="P992" s="68">
        <v>0</v>
      </c>
      <c r="Q992" s="84"/>
    </row>
    <row r="993" spans="1:17" ht="26.25" customHeight="1">
      <c r="A993" s="175" t="s">
        <v>412</v>
      </c>
      <c r="B993" s="176" t="s">
        <v>33</v>
      </c>
      <c r="C993" s="176" t="s">
        <v>637</v>
      </c>
      <c r="D993" s="141" t="s">
        <v>22</v>
      </c>
      <c r="E993" s="82"/>
      <c r="F993" s="82"/>
      <c r="G993" s="82"/>
      <c r="H993" s="82"/>
      <c r="I993" s="83">
        <f t="shared" ref="I993:J993" si="374">I995</f>
        <v>130000</v>
      </c>
      <c r="J993" s="83">
        <f t="shared" si="374"/>
        <v>128999</v>
      </c>
      <c r="K993" s="83">
        <f t="shared" ref="K993:P993" si="375">K995</f>
        <v>107400</v>
      </c>
      <c r="L993" s="83">
        <f t="shared" si="375"/>
        <v>107400</v>
      </c>
      <c r="M993" s="83">
        <f t="shared" si="375"/>
        <v>224650</v>
      </c>
      <c r="N993" s="83">
        <f t="shared" si="375"/>
        <v>224650</v>
      </c>
      <c r="O993" s="83">
        <f t="shared" si="375"/>
        <v>217500</v>
      </c>
      <c r="P993" s="83">
        <f t="shared" si="375"/>
        <v>217500</v>
      </c>
      <c r="Q993" s="84"/>
    </row>
    <row r="994" spans="1:17" ht="26.25" customHeight="1">
      <c r="A994" s="175"/>
      <c r="B994" s="176"/>
      <c r="C994" s="176"/>
      <c r="D994" s="141" t="s">
        <v>23</v>
      </c>
      <c r="E994" s="82"/>
      <c r="F994" s="82"/>
      <c r="G994" s="82"/>
      <c r="H994" s="82"/>
      <c r="I994" s="83"/>
      <c r="J994" s="83"/>
      <c r="K994" s="83"/>
      <c r="L994" s="83"/>
      <c r="M994" s="83"/>
      <c r="N994" s="83"/>
      <c r="O994" s="83"/>
      <c r="P994" s="83"/>
      <c r="Q994" s="84"/>
    </row>
    <row r="995" spans="1:17" ht="26.25" customHeight="1">
      <c r="A995" s="175"/>
      <c r="B995" s="176"/>
      <c r="C995" s="176"/>
      <c r="D995" s="141" t="s">
        <v>30</v>
      </c>
      <c r="E995" s="82"/>
      <c r="F995" s="82"/>
      <c r="G995" s="82"/>
      <c r="H995" s="82"/>
      <c r="I995" s="83">
        <f t="shared" ref="I995:J995" si="376">I996+I1000</f>
        <v>130000</v>
      </c>
      <c r="J995" s="83">
        <f t="shared" si="376"/>
        <v>128999</v>
      </c>
      <c r="K995" s="83">
        <f t="shared" ref="K995:P995" si="377">K996+K1000</f>
        <v>107400</v>
      </c>
      <c r="L995" s="83">
        <f t="shared" si="377"/>
        <v>107400</v>
      </c>
      <c r="M995" s="83">
        <f t="shared" si="377"/>
        <v>224650</v>
      </c>
      <c r="N995" s="83">
        <f t="shared" si="377"/>
        <v>224650</v>
      </c>
      <c r="O995" s="83">
        <f t="shared" si="377"/>
        <v>217500</v>
      </c>
      <c r="P995" s="83">
        <f t="shared" si="377"/>
        <v>217500</v>
      </c>
      <c r="Q995" s="84"/>
    </row>
    <row r="996" spans="1:17" ht="26.25" customHeight="1">
      <c r="A996" s="175" t="s">
        <v>413</v>
      </c>
      <c r="B996" s="176" t="s">
        <v>42</v>
      </c>
      <c r="C996" s="176" t="s">
        <v>640</v>
      </c>
      <c r="D996" s="141" t="s">
        <v>22</v>
      </c>
      <c r="E996" s="82"/>
      <c r="F996" s="82"/>
      <c r="G996" s="82"/>
      <c r="H996" s="82"/>
      <c r="I996" s="83">
        <f t="shared" ref="I996" si="378">I998+I999</f>
        <v>118500</v>
      </c>
      <c r="J996" s="83">
        <f>J998+J999</f>
        <v>118499</v>
      </c>
      <c r="K996" s="83">
        <f>K998+K999</f>
        <v>97400</v>
      </c>
      <c r="L996" s="83">
        <f t="shared" ref="L996:P996" si="379">L998+L999</f>
        <v>97400</v>
      </c>
      <c r="M996" s="83">
        <f t="shared" si="379"/>
        <v>207400</v>
      </c>
      <c r="N996" s="83">
        <f t="shared" si="379"/>
        <v>207400</v>
      </c>
      <c r="O996" s="83">
        <f t="shared" si="379"/>
        <v>147500</v>
      </c>
      <c r="P996" s="83">
        <f t="shared" si="379"/>
        <v>147500</v>
      </c>
      <c r="Q996" s="84"/>
    </row>
    <row r="997" spans="1:17" ht="26.25" customHeight="1">
      <c r="A997" s="175"/>
      <c r="B997" s="176"/>
      <c r="C997" s="176"/>
      <c r="D997" s="141" t="s">
        <v>23</v>
      </c>
      <c r="E997" s="82"/>
      <c r="F997" s="82"/>
      <c r="G997" s="82"/>
      <c r="H997" s="82"/>
      <c r="I997" s="83"/>
      <c r="J997" s="83"/>
      <c r="K997" s="83"/>
      <c r="L997" s="83"/>
      <c r="M997" s="83"/>
      <c r="N997" s="83"/>
      <c r="O997" s="83"/>
      <c r="P997" s="83"/>
      <c r="Q997" s="84"/>
    </row>
    <row r="998" spans="1:17" ht="26.25" customHeight="1">
      <c r="A998" s="175"/>
      <c r="B998" s="176"/>
      <c r="C998" s="176"/>
      <c r="D998" s="176" t="s">
        <v>30</v>
      </c>
      <c r="E998" s="82" t="s">
        <v>34</v>
      </c>
      <c r="F998" s="82" t="s">
        <v>52</v>
      </c>
      <c r="G998" s="82" t="s">
        <v>397</v>
      </c>
      <c r="H998" s="82" t="s">
        <v>37</v>
      </c>
      <c r="I998" s="83">
        <v>58500</v>
      </c>
      <c r="J998" s="83">
        <v>58499</v>
      </c>
      <c r="K998" s="68">
        <v>72500</v>
      </c>
      <c r="L998" s="68">
        <v>72500</v>
      </c>
      <c r="M998" s="68">
        <v>152500</v>
      </c>
      <c r="N998" s="68">
        <v>152500</v>
      </c>
      <c r="O998" s="68">
        <v>72500</v>
      </c>
      <c r="P998" s="68">
        <v>72500</v>
      </c>
      <c r="Q998" s="84"/>
    </row>
    <row r="999" spans="1:17" ht="26.25" customHeight="1">
      <c r="A999" s="175"/>
      <c r="B999" s="176"/>
      <c r="C999" s="176"/>
      <c r="D999" s="176"/>
      <c r="E999" s="82" t="s">
        <v>34</v>
      </c>
      <c r="F999" s="82" t="s">
        <v>52</v>
      </c>
      <c r="G999" s="82" t="s">
        <v>397</v>
      </c>
      <c r="H999" s="82" t="s">
        <v>398</v>
      </c>
      <c r="I999" s="83">
        <v>60000</v>
      </c>
      <c r="J999" s="83">
        <v>60000</v>
      </c>
      <c r="K999" s="68">
        <v>24900</v>
      </c>
      <c r="L999" s="68">
        <v>24900</v>
      </c>
      <c r="M999" s="68">
        <v>54900</v>
      </c>
      <c r="N999" s="68">
        <v>54900</v>
      </c>
      <c r="O999" s="68">
        <v>75000</v>
      </c>
      <c r="P999" s="68">
        <v>75000</v>
      </c>
      <c r="Q999" s="84"/>
    </row>
    <row r="1000" spans="1:17" ht="26.25" customHeight="1">
      <c r="A1000" s="175" t="s">
        <v>414</v>
      </c>
      <c r="B1000" s="176" t="s">
        <v>43</v>
      </c>
      <c r="C1000" s="176" t="s">
        <v>641</v>
      </c>
      <c r="D1000" s="141" t="s">
        <v>22</v>
      </c>
      <c r="E1000" s="82"/>
      <c r="F1000" s="82"/>
      <c r="G1000" s="82"/>
      <c r="H1000" s="82"/>
      <c r="I1000" s="83">
        <f t="shared" ref="I1000:J1000" si="380">I1002</f>
        <v>11500</v>
      </c>
      <c r="J1000" s="83">
        <f t="shared" si="380"/>
        <v>10500</v>
      </c>
      <c r="K1000" s="83">
        <f t="shared" ref="K1000:P1000" si="381">K1002</f>
        <v>10000</v>
      </c>
      <c r="L1000" s="83">
        <f t="shared" si="381"/>
        <v>10000</v>
      </c>
      <c r="M1000" s="83">
        <f t="shared" si="381"/>
        <v>17250</v>
      </c>
      <c r="N1000" s="83">
        <f t="shared" si="381"/>
        <v>17250</v>
      </c>
      <c r="O1000" s="83">
        <f t="shared" si="381"/>
        <v>70000</v>
      </c>
      <c r="P1000" s="83">
        <f t="shared" si="381"/>
        <v>70000</v>
      </c>
      <c r="Q1000" s="84"/>
    </row>
    <row r="1001" spans="1:17" ht="26.25" customHeight="1">
      <c r="A1001" s="175"/>
      <c r="B1001" s="176"/>
      <c r="C1001" s="176"/>
      <c r="D1001" s="141" t="s">
        <v>23</v>
      </c>
      <c r="E1001" s="82"/>
      <c r="F1001" s="82"/>
      <c r="G1001" s="82"/>
      <c r="H1001" s="82"/>
      <c r="I1001" s="83"/>
      <c r="J1001" s="83"/>
      <c r="K1001" s="83"/>
      <c r="L1001" s="83"/>
      <c r="M1001" s="83"/>
      <c r="N1001" s="83"/>
      <c r="O1001" s="83"/>
      <c r="P1001" s="83"/>
      <c r="Q1001" s="84"/>
    </row>
    <row r="1002" spans="1:17" ht="26.25" customHeight="1">
      <c r="A1002" s="175"/>
      <c r="B1002" s="176"/>
      <c r="C1002" s="176"/>
      <c r="D1002" s="141" t="s">
        <v>30</v>
      </c>
      <c r="E1002" s="82" t="s">
        <v>34</v>
      </c>
      <c r="F1002" s="82" t="s">
        <v>52</v>
      </c>
      <c r="G1002" s="82" t="s">
        <v>399</v>
      </c>
      <c r="H1002" s="82" t="s">
        <v>37</v>
      </c>
      <c r="I1002" s="83">
        <v>11500</v>
      </c>
      <c r="J1002" s="83">
        <v>10500</v>
      </c>
      <c r="K1002" s="68">
        <v>10000</v>
      </c>
      <c r="L1002" s="68">
        <v>10000</v>
      </c>
      <c r="M1002" s="68">
        <v>17250</v>
      </c>
      <c r="N1002" s="68">
        <v>17250</v>
      </c>
      <c r="O1002" s="68">
        <v>70000</v>
      </c>
      <c r="P1002" s="68">
        <v>70000</v>
      </c>
      <c r="Q1002" s="84"/>
    </row>
    <row r="1003" spans="1:17" ht="26.25" customHeight="1">
      <c r="A1003" s="175" t="s">
        <v>415</v>
      </c>
      <c r="B1003" s="176" t="s">
        <v>71</v>
      </c>
      <c r="C1003" s="176" t="s">
        <v>638</v>
      </c>
      <c r="D1003" s="141" t="s">
        <v>22</v>
      </c>
      <c r="E1003" s="82"/>
      <c r="F1003" s="82"/>
      <c r="G1003" s="82"/>
      <c r="H1003" s="82"/>
      <c r="I1003" s="83">
        <f t="shared" ref="I1003:J1003" si="382">I1005</f>
        <v>50209249.210000008</v>
      </c>
      <c r="J1003" s="83">
        <f t="shared" si="382"/>
        <v>49158680.100000001</v>
      </c>
      <c r="K1003" s="83">
        <f t="shared" ref="K1003:P1003" si="383">K1005</f>
        <v>0</v>
      </c>
      <c r="L1003" s="83">
        <f t="shared" si="383"/>
        <v>0</v>
      </c>
      <c r="M1003" s="83">
        <f t="shared" si="383"/>
        <v>0</v>
      </c>
      <c r="N1003" s="83">
        <f t="shared" si="383"/>
        <v>0</v>
      </c>
      <c r="O1003" s="83">
        <f t="shared" si="383"/>
        <v>0</v>
      </c>
      <c r="P1003" s="83">
        <f t="shared" si="383"/>
        <v>0</v>
      </c>
      <c r="Q1003" s="84"/>
    </row>
    <row r="1004" spans="1:17" ht="26.25" customHeight="1">
      <c r="A1004" s="175"/>
      <c r="B1004" s="176"/>
      <c r="C1004" s="176"/>
      <c r="D1004" s="141" t="s">
        <v>23</v>
      </c>
      <c r="E1004" s="82"/>
      <c r="F1004" s="82"/>
      <c r="G1004" s="82"/>
      <c r="H1004" s="82"/>
      <c r="I1004" s="83"/>
      <c r="J1004" s="83"/>
      <c r="K1004" s="83"/>
      <c r="L1004" s="83"/>
      <c r="M1004" s="83"/>
      <c r="N1004" s="83"/>
      <c r="O1004" s="83"/>
      <c r="P1004" s="83"/>
      <c r="Q1004" s="84"/>
    </row>
    <row r="1005" spans="1:17" ht="26.25" customHeight="1">
      <c r="A1005" s="175"/>
      <c r="B1005" s="176"/>
      <c r="C1005" s="176"/>
      <c r="D1005" s="141" t="s">
        <v>30</v>
      </c>
      <c r="E1005" s="82"/>
      <c r="F1005" s="82"/>
      <c r="G1005" s="82"/>
      <c r="H1005" s="82"/>
      <c r="I1005" s="83">
        <f t="shared" ref="I1005:P1005" si="384">I1006+I1010+I1014</f>
        <v>50209249.210000008</v>
      </c>
      <c r="J1005" s="83">
        <f t="shared" si="384"/>
        <v>49158680.100000001</v>
      </c>
      <c r="K1005" s="83">
        <f t="shared" si="384"/>
        <v>0</v>
      </c>
      <c r="L1005" s="83">
        <f t="shared" si="384"/>
        <v>0</v>
      </c>
      <c r="M1005" s="83">
        <f t="shared" si="384"/>
        <v>0</v>
      </c>
      <c r="N1005" s="83">
        <f t="shared" si="384"/>
        <v>0</v>
      </c>
      <c r="O1005" s="83">
        <f t="shared" si="384"/>
        <v>0</v>
      </c>
      <c r="P1005" s="83">
        <f t="shared" si="384"/>
        <v>0</v>
      </c>
      <c r="Q1005" s="84"/>
    </row>
    <row r="1006" spans="1:17" ht="26.25" customHeight="1">
      <c r="A1006" s="175" t="s">
        <v>416</v>
      </c>
      <c r="B1006" s="176" t="s">
        <v>643</v>
      </c>
      <c r="C1006" s="176" t="s">
        <v>973</v>
      </c>
      <c r="D1006" s="141" t="s">
        <v>22</v>
      </c>
      <c r="E1006" s="82"/>
      <c r="F1006" s="82"/>
      <c r="G1006" s="82"/>
      <c r="H1006" s="82"/>
      <c r="I1006" s="83">
        <f>I1008+I1009</f>
        <v>41780204.260000005</v>
      </c>
      <c r="J1006" s="83">
        <f t="shared" ref="J1006:P1006" si="385">J1008+J1009</f>
        <v>40729635.149999999</v>
      </c>
      <c r="K1006" s="83">
        <f t="shared" si="385"/>
        <v>0</v>
      </c>
      <c r="L1006" s="83">
        <f t="shared" si="385"/>
        <v>0</v>
      </c>
      <c r="M1006" s="83">
        <v>0</v>
      </c>
      <c r="N1006" s="83">
        <v>0</v>
      </c>
      <c r="O1006" s="83">
        <f t="shared" si="385"/>
        <v>0</v>
      </c>
      <c r="P1006" s="83">
        <f t="shared" si="385"/>
        <v>0</v>
      </c>
      <c r="Q1006" s="84"/>
    </row>
    <row r="1007" spans="1:17" ht="26.25" customHeight="1">
      <c r="A1007" s="175"/>
      <c r="B1007" s="176"/>
      <c r="C1007" s="176"/>
      <c r="D1007" s="141" t="s">
        <v>23</v>
      </c>
      <c r="E1007" s="82"/>
      <c r="F1007" s="82"/>
      <c r="G1007" s="82"/>
      <c r="H1007" s="82"/>
      <c r="I1007" s="83"/>
      <c r="J1007" s="83"/>
      <c r="K1007" s="83"/>
      <c r="L1007" s="83"/>
      <c r="M1007" s="83"/>
      <c r="N1007" s="83"/>
      <c r="O1007" s="83"/>
      <c r="P1007" s="83"/>
      <c r="Q1007" s="84"/>
    </row>
    <row r="1008" spans="1:17" ht="26.25" customHeight="1">
      <c r="A1008" s="175"/>
      <c r="B1008" s="176"/>
      <c r="C1008" s="176"/>
      <c r="D1008" s="176" t="s">
        <v>30</v>
      </c>
      <c r="E1008" s="82" t="s">
        <v>34</v>
      </c>
      <c r="F1008" s="82" t="s">
        <v>400</v>
      </c>
      <c r="G1008" s="89" t="s">
        <v>401</v>
      </c>
      <c r="H1008" s="82" t="s">
        <v>385</v>
      </c>
      <c r="I1008" s="83">
        <v>12961725.34</v>
      </c>
      <c r="J1008" s="83">
        <v>12961725.34</v>
      </c>
      <c r="K1008" s="83">
        <v>0</v>
      </c>
      <c r="L1008" s="83">
        <v>0</v>
      </c>
      <c r="M1008" s="83">
        <v>0</v>
      </c>
      <c r="N1008" s="83">
        <v>0</v>
      </c>
      <c r="O1008" s="83">
        <v>0</v>
      </c>
      <c r="P1008" s="83">
        <v>0</v>
      </c>
      <c r="Q1008" s="84"/>
    </row>
    <row r="1009" spans="1:17" ht="26.25" customHeight="1">
      <c r="A1009" s="175"/>
      <c r="B1009" s="176"/>
      <c r="C1009" s="176"/>
      <c r="D1009" s="176"/>
      <c r="E1009" s="82" t="s">
        <v>34</v>
      </c>
      <c r="F1009" s="82" t="s">
        <v>400</v>
      </c>
      <c r="G1009" s="89" t="s">
        <v>401</v>
      </c>
      <c r="H1009" s="82" t="s">
        <v>402</v>
      </c>
      <c r="I1009" s="83">
        <v>28818478.920000002</v>
      </c>
      <c r="J1009" s="83">
        <v>27767909.809999999</v>
      </c>
      <c r="K1009" s="83">
        <v>0</v>
      </c>
      <c r="L1009" s="83">
        <v>0</v>
      </c>
      <c r="M1009" s="83">
        <v>0</v>
      </c>
      <c r="N1009" s="83">
        <v>0</v>
      </c>
      <c r="O1009" s="83">
        <v>0</v>
      </c>
      <c r="P1009" s="83">
        <v>0</v>
      </c>
      <c r="Q1009" s="84"/>
    </row>
    <row r="1010" spans="1:17" ht="26.25" customHeight="1">
      <c r="A1010" s="177" t="s">
        <v>417</v>
      </c>
      <c r="B1010" s="178" t="s">
        <v>643</v>
      </c>
      <c r="C1010" s="169" t="s">
        <v>974</v>
      </c>
      <c r="D1010" s="141" t="s">
        <v>22</v>
      </c>
      <c r="E1010" s="82"/>
      <c r="F1010" s="82"/>
      <c r="G1010" s="82"/>
      <c r="H1010" s="82"/>
      <c r="I1010" s="83">
        <f>I1012+I1013</f>
        <v>7822966.3600000003</v>
      </c>
      <c r="J1010" s="83">
        <f t="shared" ref="J1010:P1010" si="386">J1012+J1013</f>
        <v>7822966.3600000003</v>
      </c>
      <c r="K1010" s="83">
        <f t="shared" si="386"/>
        <v>0</v>
      </c>
      <c r="L1010" s="83">
        <f t="shared" si="386"/>
        <v>0</v>
      </c>
      <c r="M1010" s="83">
        <v>0</v>
      </c>
      <c r="N1010" s="83">
        <f>Q1010</f>
        <v>0</v>
      </c>
      <c r="O1010" s="83">
        <f t="shared" si="386"/>
        <v>0</v>
      </c>
      <c r="P1010" s="83">
        <f t="shared" si="386"/>
        <v>0</v>
      </c>
      <c r="Q1010" s="84"/>
    </row>
    <row r="1011" spans="1:17" ht="26.25" customHeight="1">
      <c r="A1011" s="177"/>
      <c r="B1011" s="178"/>
      <c r="C1011" s="170"/>
      <c r="D1011" s="141" t="s">
        <v>23</v>
      </c>
      <c r="E1011" s="82"/>
      <c r="F1011" s="82"/>
      <c r="G1011" s="82"/>
      <c r="H1011" s="82"/>
      <c r="I1011" s="83"/>
      <c r="J1011" s="83"/>
      <c r="K1011" s="83"/>
      <c r="L1011" s="83"/>
      <c r="M1011" s="83"/>
      <c r="N1011" s="83"/>
      <c r="O1011" s="83"/>
      <c r="P1011" s="83"/>
      <c r="Q1011" s="84"/>
    </row>
    <row r="1012" spans="1:17" ht="26.25" customHeight="1">
      <c r="A1012" s="177"/>
      <c r="B1012" s="178"/>
      <c r="C1012" s="170"/>
      <c r="D1012" s="176" t="s">
        <v>30</v>
      </c>
      <c r="E1012" s="82" t="s">
        <v>34</v>
      </c>
      <c r="F1012" s="82" t="s">
        <v>400</v>
      </c>
      <c r="G1012" s="89" t="s">
        <v>403</v>
      </c>
      <c r="H1012" s="82" t="s">
        <v>385</v>
      </c>
      <c r="I1012" s="83">
        <v>682196.07</v>
      </c>
      <c r="J1012" s="83">
        <v>682196.07</v>
      </c>
      <c r="K1012" s="83">
        <v>0</v>
      </c>
      <c r="L1012" s="83">
        <v>0</v>
      </c>
      <c r="M1012" s="83">
        <v>0</v>
      </c>
      <c r="N1012" s="83">
        <v>0</v>
      </c>
      <c r="O1012" s="83">
        <v>0</v>
      </c>
      <c r="P1012" s="83">
        <v>0</v>
      </c>
      <c r="Q1012" s="84"/>
    </row>
    <row r="1013" spans="1:17" ht="26.25" customHeight="1">
      <c r="A1013" s="177"/>
      <c r="B1013" s="178"/>
      <c r="C1013" s="171"/>
      <c r="D1013" s="176"/>
      <c r="E1013" s="82" t="s">
        <v>34</v>
      </c>
      <c r="F1013" s="82" t="s">
        <v>400</v>
      </c>
      <c r="G1013" s="89" t="s">
        <v>403</v>
      </c>
      <c r="H1013" s="82" t="s">
        <v>402</v>
      </c>
      <c r="I1013" s="83">
        <v>7140770.29</v>
      </c>
      <c r="J1013" s="83">
        <v>7140770.29</v>
      </c>
      <c r="K1013" s="83">
        <v>0</v>
      </c>
      <c r="L1013" s="83">
        <v>0</v>
      </c>
      <c r="M1013" s="83">
        <v>0</v>
      </c>
      <c r="N1013" s="83">
        <v>0</v>
      </c>
      <c r="O1013" s="83">
        <v>0</v>
      </c>
      <c r="P1013" s="83">
        <v>0</v>
      </c>
      <c r="Q1013" s="84"/>
    </row>
    <row r="1014" spans="1:17" ht="26.25" customHeight="1">
      <c r="A1014" s="177" t="s">
        <v>418</v>
      </c>
      <c r="B1014" s="178" t="s">
        <v>643</v>
      </c>
      <c r="C1014" s="176" t="s">
        <v>975</v>
      </c>
      <c r="D1014" s="141" t="s">
        <v>22</v>
      </c>
      <c r="E1014" s="82"/>
      <c r="F1014" s="82"/>
      <c r="G1014" s="82"/>
      <c r="H1014" s="82"/>
      <c r="I1014" s="83">
        <f t="shared" ref="I1014:J1014" si="387">I1016</f>
        <v>606078.59</v>
      </c>
      <c r="J1014" s="83">
        <f t="shared" si="387"/>
        <v>606078.59</v>
      </c>
      <c r="K1014" s="83">
        <f t="shared" ref="K1014:P1014" si="388">K1016</f>
        <v>0</v>
      </c>
      <c r="L1014" s="83">
        <f t="shared" si="388"/>
        <v>0</v>
      </c>
      <c r="M1014" s="83">
        <f t="shared" si="388"/>
        <v>0</v>
      </c>
      <c r="N1014" s="83">
        <f t="shared" si="388"/>
        <v>0</v>
      </c>
      <c r="O1014" s="83">
        <f t="shared" si="388"/>
        <v>0</v>
      </c>
      <c r="P1014" s="83">
        <f t="shared" si="388"/>
        <v>0</v>
      </c>
      <c r="Q1014" s="84"/>
    </row>
    <row r="1015" spans="1:17" ht="26.25" customHeight="1">
      <c r="A1015" s="177"/>
      <c r="B1015" s="178"/>
      <c r="C1015" s="176"/>
      <c r="D1015" s="141" t="s">
        <v>23</v>
      </c>
      <c r="E1015" s="82"/>
      <c r="F1015" s="82"/>
      <c r="G1015" s="82"/>
      <c r="H1015" s="82"/>
      <c r="I1015" s="83"/>
      <c r="J1015" s="83"/>
      <c r="K1015" s="83"/>
      <c r="L1015" s="83"/>
      <c r="M1015" s="83"/>
      <c r="N1015" s="83"/>
      <c r="O1015" s="83"/>
      <c r="P1015" s="83"/>
      <c r="Q1015" s="84"/>
    </row>
    <row r="1016" spans="1:17" s="15" customFormat="1" ht="26.25" customHeight="1" thickBot="1">
      <c r="A1016" s="205"/>
      <c r="B1016" s="180"/>
      <c r="C1016" s="169"/>
      <c r="D1016" s="150" t="s">
        <v>30</v>
      </c>
      <c r="E1016" s="109" t="s">
        <v>34</v>
      </c>
      <c r="F1016" s="109" t="s">
        <v>400</v>
      </c>
      <c r="G1016" s="110" t="s">
        <v>404</v>
      </c>
      <c r="H1016" s="109" t="s">
        <v>385</v>
      </c>
      <c r="I1016" s="111">
        <v>606078.59</v>
      </c>
      <c r="J1016" s="111">
        <v>606078.59</v>
      </c>
      <c r="K1016" s="111">
        <v>0</v>
      </c>
      <c r="L1016" s="111">
        <v>0</v>
      </c>
      <c r="M1016" s="83">
        <v>0</v>
      </c>
      <c r="N1016" s="83">
        <v>0</v>
      </c>
      <c r="O1016" s="111">
        <v>0</v>
      </c>
      <c r="P1016" s="111">
        <v>0</v>
      </c>
      <c r="Q1016" s="112"/>
    </row>
    <row r="1017" spans="1:17" ht="27" customHeight="1">
      <c r="A1017" s="196"/>
      <c r="B1017" s="197"/>
      <c r="C1017" s="198"/>
      <c r="D1017" s="60" t="s">
        <v>22</v>
      </c>
      <c r="E1017" s="52"/>
      <c r="F1017" s="52"/>
      <c r="G1017" s="52"/>
      <c r="H1017" s="52"/>
      <c r="I1017" s="61">
        <f t="shared" ref="I1017:P1017" si="389">I976+I952+I906+I846+I370+I253+I223+I120+I101+I11</f>
        <v>985835970.02999997</v>
      </c>
      <c r="J1017" s="61">
        <f t="shared" si="389"/>
        <v>969275740.79999971</v>
      </c>
      <c r="K1017" s="61">
        <f t="shared" si="389"/>
        <v>449373094.91000003</v>
      </c>
      <c r="L1017" s="61">
        <f t="shared" si="389"/>
        <v>427842267.74000001</v>
      </c>
      <c r="M1017" s="61">
        <f t="shared" si="389"/>
        <v>1124168989.95</v>
      </c>
      <c r="N1017" s="61">
        <f t="shared" si="389"/>
        <v>1114638130.2299998</v>
      </c>
      <c r="O1017" s="61">
        <f t="shared" si="389"/>
        <v>810789436.88999999</v>
      </c>
      <c r="P1017" s="61">
        <f t="shared" si="389"/>
        <v>802456211.37</v>
      </c>
      <c r="Q1017" s="56"/>
    </row>
    <row r="1018" spans="1:17" ht="27" customHeight="1">
      <c r="A1018" s="199"/>
      <c r="B1018" s="200"/>
      <c r="C1018" s="201"/>
      <c r="D1018" s="53" t="s">
        <v>23</v>
      </c>
      <c r="E1018" s="54"/>
      <c r="F1018" s="54"/>
      <c r="G1018" s="54"/>
      <c r="H1018" s="54"/>
      <c r="I1018" s="57"/>
      <c r="J1018" s="57"/>
      <c r="K1018" s="57"/>
      <c r="L1018" s="57"/>
      <c r="M1018" s="57"/>
      <c r="N1018" s="57"/>
      <c r="O1018" s="57"/>
      <c r="P1018" s="57"/>
      <c r="Q1018" s="58"/>
    </row>
    <row r="1019" spans="1:17" ht="27" customHeight="1">
      <c r="A1019" s="199"/>
      <c r="B1019" s="200"/>
      <c r="C1019" s="201"/>
      <c r="D1019" s="166" t="s">
        <v>978</v>
      </c>
      <c r="E1019" s="54" t="s">
        <v>484</v>
      </c>
      <c r="F1019" s="54"/>
      <c r="G1019" s="54"/>
      <c r="H1019" s="54"/>
      <c r="I1019" s="57">
        <f>I13+I122+I255</f>
        <v>93148872.999999985</v>
      </c>
      <c r="J1019" s="57">
        <f t="shared" ref="J1019:P1019" si="390">J13+J122+J255</f>
        <v>93129532.269999996</v>
      </c>
      <c r="K1019" s="57">
        <f t="shared" si="390"/>
        <v>51417866.040000007</v>
      </c>
      <c r="L1019" s="57">
        <f t="shared" si="390"/>
        <v>47800123.860000007</v>
      </c>
      <c r="M1019" s="57">
        <f t="shared" si="390"/>
        <v>122022495.89</v>
      </c>
      <c r="N1019" s="57">
        <f t="shared" si="390"/>
        <v>121894319.31999999</v>
      </c>
      <c r="O1019" s="57">
        <f t="shared" si="390"/>
        <v>95247522.560000002</v>
      </c>
      <c r="P1019" s="57">
        <f t="shared" si="390"/>
        <v>93878697.040000007</v>
      </c>
      <c r="Q1019" s="58"/>
    </row>
    <row r="1020" spans="1:17" ht="27" customHeight="1">
      <c r="A1020" s="199"/>
      <c r="B1020" s="200"/>
      <c r="C1020" s="201"/>
      <c r="D1020" s="167" t="s">
        <v>979</v>
      </c>
      <c r="E1020" s="63" t="s">
        <v>419</v>
      </c>
      <c r="F1020" s="63"/>
      <c r="G1020" s="63"/>
      <c r="H1020" s="63"/>
      <c r="I1020" s="64">
        <f>I256</f>
        <v>25789556.620000001</v>
      </c>
      <c r="J1020" s="64">
        <f t="shared" ref="J1020:P1020" si="391">J256</f>
        <v>25412706.139999997</v>
      </c>
      <c r="K1020" s="64">
        <f t="shared" si="391"/>
        <v>13294030.510000002</v>
      </c>
      <c r="L1020" s="64">
        <f t="shared" si="391"/>
        <v>10175030.51</v>
      </c>
      <c r="M1020" s="64">
        <f t="shared" si="391"/>
        <v>30176277.230000004</v>
      </c>
      <c r="N1020" s="64">
        <f t="shared" si="391"/>
        <v>30062313.520000003</v>
      </c>
      <c r="O1020" s="64">
        <f t="shared" si="391"/>
        <v>18524578.329999998</v>
      </c>
      <c r="P1020" s="64">
        <f t="shared" si="391"/>
        <v>18524578.329999998</v>
      </c>
      <c r="Q1020" s="65"/>
    </row>
    <row r="1021" spans="1:17" ht="27" customHeight="1">
      <c r="A1021" s="199"/>
      <c r="B1021" s="200"/>
      <c r="C1021" s="201"/>
      <c r="D1021" s="62" t="s">
        <v>342</v>
      </c>
      <c r="E1021" s="63" t="s">
        <v>339</v>
      </c>
      <c r="F1021" s="63"/>
      <c r="G1021" s="63"/>
      <c r="H1021" s="63"/>
      <c r="I1021" s="64">
        <f>I123+I849</f>
        <v>549017962.11000001</v>
      </c>
      <c r="J1021" s="64">
        <f t="shared" ref="J1021:P1021" si="392">J123+J849</f>
        <v>538526976.03999984</v>
      </c>
      <c r="K1021" s="64">
        <f t="shared" si="392"/>
        <v>303336016.88999999</v>
      </c>
      <c r="L1021" s="64">
        <f t="shared" si="392"/>
        <v>301914548.77000004</v>
      </c>
      <c r="M1021" s="64">
        <f t="shared" si="392"/>
        <v>620023710.5</v>
      </c>
      <c r="N1021" s="64">
        <f t="shared" si="392"/>
        <v>617435956.14999986</v>
      </c>
      <c r="O1021" s="64">
        <f t="shared" si="392"/>
        <v>542488477</v>
      </c>
      <c r="P1021" s="64">
        <f t="shared" si="392"/>
        <v>544465077</v>
      </c>
      <c r="Q1021" s="65"/>
    </row>
    <row r="1022" spans="1:17" ht="27" customHeight="1">
      <c r="A1022" s="199"/>
      <c r="B1022" s="200"/>
      <c r="C1022" s="201"/>
      <c r="D1022" s="53" t="s">
        <v>386</v>
      </c>
      <c r="E1022" s="63" t="s">
        <v>387</v>
      </c>
      <c r="F1022" s="63"/>
      <c r="G1022" s="63"/>
      <c r="H1022" s="63"/>
      <c r="I1022" s="64">
        <f>I955</f>
        <v>15632434</v>
      </c>
      <c r="J1022" s="64">
        <f t="shared" ref="J1022:P1022" si="393">J955</f>
        <v>15592573.689999999</v>
      </c>
      <c r="K1022" s="64">
        <f t="shared" si="393"/>
        <v>6965720</v>
      </c>
      <c r="L1022" s="64">
        <f t="shared" si="393"/>
        <v>6965355.8699999992</v>
      </c>
      <c r="M1022" s="64">
        <f t="shared" si="393"/>
        <v>17562528</v>
      </c>
      <c r="N1022" s="64">
        <f t="shared" si="393"/>
        <v>17512107.600000001</v>
      </c>
      <c r="O1022" s="64">
        <f t="shared" si="393"/>
        <v>15348000</v>
      </c>
      <c r="P1022" s="64">
        <f t="shared" si="393"/>
        <v>15348000</v>
      </c>
      <c r="Q1022" s="65"/>
    </row>
    <row r="1023" spans="1:17" ht="27" customHeight="1" thickBot="1">
      <c r="A1023" s="202"/>
      <c r="B1023" s="203"/>
      <c r="C1023" s="204"/>
      <c r="D1023" s="55" t="s">
        <v>30</v>
      </c>
      <c r="E1023" s="59" t="s">
        <v>34</v>
      </c>
      <c r="F1023" s="59"/>
      <c r="G1023" s="59"/>
      <c r="H1023" s="59"/>
      <c r="I1023" s="66">
        <f>I103+I124+I225+I372+I848+I908+I954+I978</f>
        <v>302247144.29999995</v>
      </c>
      <c r="J1023" s="66">
        <f t="shared" ref="J1023:P1023" si="394">J103+J124+J225+J372+J848+J908+J954+J978</f>
        <v>296613952.66000003</v>
      </c>
      <c r="K1023" s="66">
        <f t="shared" si="394"/>
        <v>74359461.469999999</v>
      </c>
      <c r="L1023" s="66">
        <f t="shared" si="394"/>
        <v>60987208.730000004</v>
      </c>
      <c r="M1023" s="66">
        <f t="shared" si="394"/>
        <v>334383978.33000004</v>
      </c>
      <c r="N1023" s="66">
        <f t="shared" si="394"/>
        <v>327733433.63999993</v>
      </c>
      <c r="O1023" s="66">
        <f t="shared" si="394"/>
        <v>139180859</v>
      </c>
      <c r="P1023" s="66">
        <f t="shared" si="394"/>
        <v>130239859</v>
      </c>
      <c r="Q1023" s="67"/>
    </row>
    <row r="1024" spans="1:17">
      <c r="I1024" s="17"/>
      <c r="J1024" s="17"/>
      <c r="K1024" s="18"/>
      <c r="L1024" s="18"/>
      <c r="M1024" s="18"/>
      <c r="N1024" s="18"/>
      <c r="O1024" s="18"/>
      <c r="P1024" s="18"/>
    </row>
    <row r="1025" spans="9:16">
      <c r="I1025" s="17"/>
      <c r="J1025" s="17"/>
      <c r="K1025" s="18"/>
      <c r="L1025" s="18"/>
      <c r="M1025" s="18"/>
      <c r="N1025" s="18"/>
      <c r="O1025" s="18"/>
      <c r="P1025" s="18"/>
    </row>
    <row r="1026" spans="9:16">
      <c r="I1026" s="18"/>
      <c r="J1026" s="18"/>
      <c r="K1026" s="18"/>
      <c r="L1026" s="18"/>
      <c r="M1026" s="18"/>
      <c r="N1026" s="18"/>
      <c r="O1026" s="18"/>
      <c r="P1026" s="18"/>
    </row>
    <row r="1027" spans="9:16">
      <c r="I1027" s="17"/>
      <c r="J1027" s="17"/>
      <c r="K1027" s="18"/>
      <c r="L1027" s="18"/>
      <c r="M1027" s="18"/>
      <c r="N1027" s="18"/>
      <c r="O1027" s="18"/>
      <c r="P1027" s="18"/>
    </row>
    <row r="1028" spans="9:16">
      <c r="I1028" s="17"/>
      <c r="J1028" s="17"/>
      <c r="K1028" s="18"/>
      <c r="L1028" s="18"/>
      <c r="M1028" s="18"/>
      <c r="N1028" s="18"/>
      <c r="O1028" s="18"/>
      <c r="P1028" s="18"/>
    </row>
    <row r="1029" spans="9:16">
      <c r="I1029" s="17"/>
      <c r="J1029" s="17"/>
      <c r="K1029" s="18"/>
      <c r="L1029" s="18"/>
      <c r="M1029" s="18"/>
      <c r="N1029" s="18"/>
      <c r="O1029" s="18"/>
      <c r="P1029" s="18"/>
    </row>
    <row r="1030" spans="9:16">
      <c r="I1030" s="17"/>
      <c r="J1030" s="17"/>
      <c r="K1030" s="18"/>
      <c r="L1030" s="18"/>
      <c r="M1030" s="18"/>
      <c r="N1030" s="18"/>
      <c r="O1030" s="18"/>
      <c r="P1030" s="18"/>
    </row>
    <row r="1031" spans="9:16">
      <c r="I1031" s="17"/>
      <c r="J1031" s="17"/>
      <c r="K1031" s="18"/>
      <c r="L1031" s="18"/>
      <c r="M1031" s="18"/>
      <c r="N1031" s="18"/>
      <c r="O1031" s="18"/>
      <c r="P1031" s="18"/>
    </row>
    <row r="1032" spans="9:16">
      <c r="I1032" s="17"/>
      <c r="J1032" s="17"/>
      <c r="K1032" s="18"/>
      <c r="L1032" s="18"/>
      <c r="M1032" s="18"/>
      <c r="N1032" s="18"/>
      <c r="O1032" s="18"/>
      <c r="P1032" s="18"/>
    </row>
    <row r="1033" spans="9:16">
      <c r="I1033" s="17"/>
      <c r="J1033" s="17"/>
      <c r="K1033" s="18"/>
      <c r="L1033" s="18"/>
      <c r="M1033" s="18"/>
      <c r="N1033" s="18"/>
      <c r="O1033" s="18"/>
      <c r="P1033" s="18"/>
    </row>
    <row r="1034" spans="9:16">
      <c r="I1034" s="17"/>
      <c r="J1034" s="17"/>
      <c r="K1034" s="18"/>
      <c r="L1034" s="18"/>
      <c r="M1034" s="18"/>
      <c r="N1034" s="18"/>
      <c r="O1034" s="18"/>
      <c r="P1034" s="18"/>
    </row>
    <row r="1035" spans="9:16">
      <c r="I1035" s="17"/>
      <c r="J1035" s="17"/>
      <c r="K1035" s="18"/>
      <c r="L1035" s="18"/>
      <c r="M1035" s="18"/>
      <c r="N1035" s="18"/>
      <c r="O1035" s="18"/>
      <c r="P1035" s="18"/>
    </row>
    <row r="1036" spans="9:16">
      <c r="I1036" s="17"/>
      <c r="J1036" s="17"/>
      <c r="K1036" s="18"/>
      <c r="L1036" s="18"/>
      <c r="M1036" s="18"/>
      <c r="N1036" s="18"/>
      <c r="O1036" s="18"/>
      <c r="P1036" s="18"/>
    </row>
    <row r="1037" spans="9:16">
      <c r="I1037" s="17"/>
      <c r="J1037" s="17"/>
      <c r="K1037" s="18"/>
      <c r="L1037" s="18"/>
      <c r="M1037" s="18"/>
      <c r="N1037" s="18"/>
      <c r="O1037" s="18"/>
      <c r="P1037" s="18"/>
    </row>
    <row r="1038" spans="9:16">
      <c r="I1038" s="17"/>
      <c r="J1038" s="17"/>
      <c r="K1038" s="18"/>
      <c r="L1038" s="18"/>
      <c r="M1038" s="18"/>
      <c r="N1038" s="18"/>
      <c r="O1038" s="18"/>
      <c r="P1038" s="18"/>
    </row>
    <row r="1039" spans="9:16">
      <c r="I1039" s="17"/>
      <c r="J1039" s="17"/>
      <c r="K1039" s="18"/>
      <c r="L1039" s="18"/>
      <c r="M1039" s="18"/>
      <c r="N1039" s="18"/>
      <c r="O1039" s="18"/>
      <c r="P1039" s="18"/>
    </row>
    <row r="1040" spans="9:16">
      <c r="I1040" s="17"/>
      <c r="J1040" s="17"/>
      <c r="K1040" s="18"/>
      <c r="L1040" s="18"/>
      <c r="M1040" s="18"/>
      <c r="N1040" s="18"/>
      <c r="O1040" s="18"/>
      <c r="P1040" s="18"/>
    </row>
    <row r="1041" spans="9:16">
      <c r="I1041" s="17"/>
      <c r="J1041" s="17"/>
      <c r="K1041" s="18"/>
      <c r="L1041" s="18"/>
      <c r="M1041" s="18"/>
      <c r="N1041" s="18"/>
      <c r="O1041" s="18"/>
      <c r="P1041" s="18"/>
    </row>
    <row r="1042" spans="9:16">
      <c r="I1042" s="17"/>
      <c r="J1042" s="17"/>
      <c r="K1042" s="18"/>
      <c r="L1042" s="18"/>
      <c r="M1042" s="18"/>
      <c r="N1042" s="18"/>
      <c r="O1042" s="18"/>
      <c r="P1042" s="18"/>
    </row>
    <row r="1043" spans="9:16">
      <c r="I1043" s="17"/>
      <c r="J1043" s="17"/>
      <c r="K1043" s="18"/>
      <c r="L1043" s="18"/>
      <c r="M1043" s="18"/>
      <c r="N1043" s="18"/>
      <c r="O1043" s="18"/>
      <c r="P1043" s="18"/>
    </row>
    <row r="1044" spans="9:16">
      <c r="I1044" s="17"/>
      <c r="J1044" s="17"/>
      <c r="K1044" s="18"/>
      <c r="L1044" s="18"/>
      <c r="M1044" s="18"/>
      <c r="N1044" s="18"/>
      <c r="O1044" s="18"/>
      <c r="P1044" s="18"/>
    </row>
    <row r="1045" spans="9:16">
      <c r="I1045" s="17"/>
      <c r="J1045" s="17"/>
      <c r="K1045" s="18"/>
      <c r="L1045" s="18"/>
      <c r="M1045" s="18"/>
      <c r="N1045" s="18"/>
      <c r="O1045" s="18"/>
      <c r="P1045" s="18"/>
    </row>
    <row r="1046" spans="9:16">
      <c r="I1046" s="17"/>
      <c r="J1046" s="17"/>
      <c r="K1046" s="18"/>
      <c r="L1046" s="18"/>
      <c r="M1046" s="18"/>
      <c r="N1046" s="18"/>
      <c r="O1046" s="18"/>
      <c r="P1046" s="18"/>
    </row>
    <row r="1047" spans="9:16">
      <c r="I1047" s="17"/>
      <c r="J1047" s="17"/>
      <c r="K1047" s="18"/>
      <c r="L1047" s="18"/>
      <c r="M1047" s="18"/>
      <c r="N1047" s="18"/>
      <c r="O1047" s="18"/>
      <c r="P1047" s="18"/>
    </row>
    <row r="1048" spans="9:16">
      <c r="I1048" s="17"/>
      <c r="J1048" s="17"/>
      <c r="K1048" s="18"/>
      <c r="L1048" s="18"/>
      <c r="M1048" s="18"/>
      <c r="N1048" s="18"/>
      <c r="O1048" s="18"/>
      <c r="P1048" s="18"/>
    </row>
    <row r="1049" spans="9:16">
      <c r="I1049" s="17"/>
      <c r="J1049" s="17"/>
      <c r="K1049" s="18"/>
      <c r="L1049" s="18"/>
      <c r="M1049" s="18"/>
      <c r="N1049" s="18"/>
      <c r="O1049" s="18"/>
      <c r="P1049" s="18"/>
    </row>
    <row r="1050" spans="9:16">
      <c r="I1050" s="17"/>
      <c r="J1050" s="17"/>
      <c r="K1050" s="18"/>
      <c r="L1050" s="18"/>
      <c r="M1050" s="18"/>
      <c r="N1050" s="18"/>
      <c r="O1050" s="18"/>
      <c r="P1050" s="18"/>
    </row>
    <row r="1051" spans="9:16">
      <c r="I1051" s="17"/>
      <c r="J1051" s="17"/>
      <c r="K1051" s="18"/>
      <c r="L1051" s="18"/>
      <c r="M1051" s="18"/>
      <c r="N1051" s="18"/>
      <c r="O1051" s="18"/>
      <c r="P1051" s="18"/>
    </row>
    <row r="1052" spans="9:16">
      <c r="I1052" s="17"/>
      <c r="J1052" s="17"/>
      <c r="K1052" s="18"/>
      <c r="L1052" s="18"/>
      <c r="M1052" s="18"/>
      <c r="N1052" s="18"/>
      <c r="O1052" s="18"/>
      <c r="P1052" s="18"/>
    </row>
    <row r="1053" spans="9:16">
      <c r="I1053" s="17"/>
      <c r="J1053" s="17"/>
      <c r="K1053" s="18"/>
      <c r="L1053" s="18"/>
      <c r="M1053" s="18"/>
      <c r="N1053" s="18"/>
      <c r="O1053" s="18"/>
      <c r="P1053" s="18"/>
    </row>
    <row r="1054" spans="9:16">
      <c r="I1054" s="17"/>
      <c r="J1054" s="17"/>
      <c r="K1054" s="18"/>
      <c r="L1054" s="18"/>
      <c r="M1054" s="18"/>
      <c r="N1054" s="18"/>
      <c r="O1054" s="18"/>
      <c r="P1054" s="18"/>
    </row>
    <row r="1055" spans="9:16">
      <c r="I1055" s="17"/>
      <c r="J1055" s="17"/>
      <c r="K1055" s="18"/>
      <c r="L1055" s="18"/>
      <c r="M1055" s="18"/>
      <c r="N1055" s="18"/>
      <c r="O1055" s="18"/>
      <c r="P1055" s="18"/>
    </row>
    <row r="1056" spans="9:16">
      <c r="I1056" s="17"/>
      <c r="J1056" s="17"/>
      <c r="K1056" s="18"/>
      <c r="L1056" s="18"/>
      <c r="M1056" s="18"/>
      <c r="N1056" s="18"/>
      <c r="O1056" s="18"/>
      <c r="P1056" s="18"/>
    </row>
    <row r="1057" spans="9:16">
      <c r="I1057" s="17"/>
      <c r="J1057" s="17"/>
      <c r="K1057" s="18"/>
      <c r="L1057" s="18"/>
      <c r="M1057" s="18"/>
      <c r="N1057" s="18"/>
      <c r="O1057" s="18"/>
      <c r="P1057" s="18"/>
    </row>
    <row r="1058" spans="9:16">
      <c r="I1058" s="17"/>
      <c r="J1058" s="17"/>
      <c r="K1058" s="18"/>
      <c r="L1058" s="18"/>
      <c r="M1058" s="18"/>
      <c r="N1058" s="18"/>
      <c r="O1058" s="18"/>
      <c r="P1058" s="18"/>
    </row>
    <row r="1059" spans="9:16">
      <c r="I1059" s="17"/>
      <c r="J1059" s="17"/>
      <c r="K1059" s="18"/>
      <c r="L1059" s="18"/>
      <c r="M1059" s="18"/>
      <c r="N1059" s="18"/>
      <c r="O1059" s="18"/>
      <c r="P1059" s="18"/>
    </row>
    <row r="1060" spans="9:16">
      <c r="I1060" s="17"/>
      <c r="J1060" s="17"/>
      <c r="K1060" s="18"/>
      <c r="L1060" s="18"/>
      <c r="M1060" s="18"/>
      <c r="N1060" s="18"/>
      <c r="O1060" s="18"/>
      <c r="P1060" s="18"/>
    </row>
    <row r="1061" spans="9:16">
      <c r="I1061" s="17"/>
      <c r="J1061" s="17"/>
      <c r="K1061" s="18"/>
      <c r="L1061" s="18"/>
      <c r="M1061" s="18"/>
      <c r="N1061" s="18"/>
      <c r="O1061" s="18"/>
      <c r="P1061" s="18"/>
    </row>
    <row r="1062" spans="9:16">
      <c r="I1062" s="17"/>
      <c r="J1062" s="17"/>
      <c r="K1062" s="18"/>
      <c r="L1062" s="18"/>
      <c r="M1062" s="18"/>
      <c r="N1062" s="18"/>
      <c r="O1062" s="18"/>
      <c r="P1062" s="18"/>
    </row>
    <row r="1063" spans="9:16">
      <c r="I1063" s="17"/>
      <c r="J1063" s="17"/>
      <c r="K1063" s="18"/>
      <c r="L1063" s="18"/>
      <c r="M1063" s="18"/>
      <c r="N1063" s="18"/>
      <c r="O1063" s="18"/>
      <c r="P1063" s="18"/>
    </row>
    <row r="1064" spans="9:16">
      <c r="I1064" s="17"/>
      <c r="J1064" s="17"/>
      <c r="K1064" s="18"/>
      <c r="L1064" s="18"/>
      <c r="M1064" s="18"/>
      <c r="N1064" s="18"/>
      <c r="O1064" s="18"/>
      <c r="P1064" s="18"/>
    </row>
    <row r="1065" spans="9:16">
      <c r="I1065" s="17"/>
      <c r="J1065" s="17"/>
      <c r="K1065" s="18"/>
      <c r="L1065" s="18"/>
      <c r="M1065" s="18"/>
      <c r="N1065" s="18"/>
      <c r="O1065" s="18"/>
      <c r="P1065" s="18"/>
    </row>
    <row r="1066" spans="9:16">
      <c r="I1066" s="17"/>
      <c r="J1066" s="17"/>
      <c r="K1066" s="18"/>
      <c r="L1066" s="18"/>
      <c r="M1066" s="18"/>
      <c r="N1066" s="18"/>
      <c r="O1066" s="18"/>
      <c r="P1066" s="18"/>
    </row>
    <row r="1067" spans="9:16">
      <c r="I1067" s="17"/>
      <c r="J1067" s="17"/>
      <c r="K1067" s="18"/>
      <c r="L1067" s="18"/>
      <c r="M1067" s="18"/>
      <c r="N1067" s="18"/>
      <c r="O1067" s="18"/>
      <c r="P1067" s="18"/>
    </row>
    <row r="1068" spans="9:16">
      <c r="I1068" s="17"/>
      <c r="J1068" s="17"/>
      <c r="K1068" s="18"/>
      <c r="L1068" s="18"/>
      <c r="M1068" s="18"/>
      <c r="N1068" s="18"/>
      <c r="O1068" s="18"/>
      <c r="P1068" s="18"/>
    </row>
    <row r="1069" spans="9:16">
      <c r="I1069" s="17"/>
      <c r="J1069" s="17"/>
      <c r="K1069" s="18"/>
      <c r="L1069" s="18"/>
      <c r="M1069" s="18"/>
      <c r="N1069" s="18"/>
      <c r="O1069" s="18"/>
      <c r="P1069" s="18"/>
    </row>
    <row r="1070" spans="9:16">
      <c r="I1070" s="17"/>
      <c r="J1070" s="17"/>
      <c r="K1070" s="18"/>
      <c r="L1070" s="18"/>
      <c r="M1070" s="18"/>
      <c r="N1070" s="18"/>
      <c r="O1070" s="18"/>
      <c r="P1070" s="18"/>
    </row>
    <row r="1071" spans="9:16">
      <c r="I1071" s="17"/>
      <c r="J1071" s="17"/>
      <c r="K1071" s="18"/>
      <c r="L1071" s="18"/>
      <c r="M1071" s="18"/>
      <c r="N1071" s="18"/>
      <c r="O1071" s="18"/>
      <c r="P1071" s="18"/>
    </row>
    <row r="1072" spans="9:16">
      <c r="I1072" s="17"/>
      <c r="J1072" s="17"/>
      <c r="K1072" s="18"/>
      <c r="L1072" s="18"/>
      <c r="M1072" s="18"/>
      <c r="N1072" s="18"/>
      <c r="O1072" s="18"/>
      <c r="P1072" s="18"/>
    </row>
    <row r="1073" spans="9:16">
      <c r="I1073" s="17"/>
      <c r="J1073" s="17"/>
      <c r="K1073" s="18"/>
      <c r="L1073" s="18"/>
      <c r="M1073" s="18"/>
      <c r="N1073" s="18"/>
      <c r="O1073" s="18"/>
      <c r="P1073" s="18"/>
    </row>
    <row r="1074" spans="9:16">
      <c r="I1074" s="17"/>
      <c r="J1074" s="17"/>
      <c r="K1074" s="18"/>
      <c r="L1074" s="18"/>
      <c r="M1074" s="18"/>
      <c r="N1074" s="18"/>
      <c r="O1074" s="18"/>
      <c r="P1074" s="18"/>
    </row>
    <row r="1075" spans="9:16">
      <c r="I1075" s="17"/>
      <c r="J1075" s="17"/>
      <c r="K1075" s="18"/>
      <c r="L1075" s="18"/>
      <c r="M1075" s="18"/>
      <c r="N1075" s="18"/>
      <c r="O1075" s="18"/>
      <c r="P1075" s="18"/>
    </row>
    <row r="1076" spans="9:16">
      <c r="I1076" s="17"/>
      <c r="J1076" s="17"/>
      <c r="K1076" s="18"/>
      <c r="L1076" s="18"/>
      <c r="M1076" s="18"/>
      <c r="N1076" s="18"/>
      <c r="O1076" s="18"/>
      <c r="P1076" s="18"/>
    </row>
    <row r="1077" spans="9:16">
      <c r="I1077" s="17"/>
      <c r="J1077" s="17"/>
      <c r="K1077" s="18"/>
      <c r="L1077" s="18"/>
      <c r="M1077" s="18"/>
      <c r="N1077" s="18"/>
      <c r="O1077" s="18"/>
      <c r="P1077" s="18"/>
    </row>
    <row r="1078" spans="9:16">
      <c r="I1078" s="17"/>
      <c r="J1078" s="17"/>
      <c r="K1078" s="18"/>
      <c r="L1078" s="18"/>
      <c r="M1078" s="18"/>
      <c r="N1078" s="18"/>
      <c r="O1078" s="18"/>
      <c r="P1078" s="18"/>
    </row>
    <row r="1079" spans="9:16">
      <c r="I1079" s="17"/>
      <c r="J1079" s="17"/>
      <c r="K1079" s="18"/>
      <c r="L1079" s="18"/>
      <c r="M1079" s="18"/>
      <c r="N1079" s="18"/>
      <c r="O1079" s="18"/>
      <c r="P1079" s="18"/>
    </row>
    <row r="1080" spans="9:16">
      <c r="I1080" s="17"/>
      <c r="J1080" s="17"/>
      <c r="K1080" s="18"/>
      <c r="L1080" s="18"/>
      <c r="M1080" s="18"/>
      <c r="N1080" s="18"/>
      <c r="O1080" s="18"/>
      <c r="P1080" s="18"/>
    </row>
    <row r="1081" spans="9:16">
      <c r="I1081" s="17"/>
      <c r="J1081" s="17"/>
      <c r="K1081" s="18"/>
      <c r="L1081" s="18"/>
      <c r="M1081" s="18"/>
      <c r="N1081" s="18"/>
      <c r="O1081" s="18"/>
      <c r="P1081" s="18"/>
    </row>
    <row r="1082" spans="9:16">
      <c r="I1082" s="17"/>
      <c r="J1082" s="17"/>
      <c r="K1082" s="18"/>
      <c r="L1082" s="18"/>
      <c r="M1082" s="18"/>
      <c r="N1082" s="18"/>
      <c r="O1082" s="18"/>
      <c r="P1082" s="18"/>
    </row>
    <row r="1083" spans="9:16">
      <c r="I1083" s="17"/>
      <c r="J1083" s="17"/>
      <c r="K1083" s="18"/>
      <c r="L1083" s="18"/>
      <c r="M1083" s="18"/>
      <c r="N1083" s="18"/>
      <c r="O1083" s="18"/>
      <c r="P1083" s="18"/>
    </row>
    <row r="1084" spans="9:16">
      <c r="I1084" s="17"/>
      <c r="J1084" s="17"/>
      <c r="K1084" s="18"/>
      <c r="L1084" s="18"/>
      <c r="M1084" s="18"/>
      <c r="N1084" s="18"/>
      <c r="O1084" s="18"/>
      <c r="P1084" s="18"/>
    </row>
    <row r="1085" spans="9:16">
      <c r="I1085" s="17"/>
      <c r="J1085" s="17"/>
      <c r="K1085" s="18"/>
      <c r="L1085" s="18"/>
      <c r="M1085" s="18"/>
      <c r="N1085" s="18"/>
      <c r="O1085" s="18"/>
      <c r="P1085" s="18"/>
    </row>
    <row r="1086" spans="9:16">
      <c r="I1086" s="17"/>
      <c r="J1086" s="17"/>
      <c r="K1086" s="18"/>
      <c r="L1086" s="18"/>
      <c r="M1086" s="18"/>
      <c r="N1086" s="18"/>
      <c r="O1086" s="18"/>
      <c r="P1086" s="18"/>
    </row>
    <row r="1087" spans="9:16">
      <c r="I1087" s="17"/>
      <c r="J1087" s="17"/>
      <c r="K1087" s="18"/>
      <c r="L1087" s="18"/>
      <c r="M1087" s="18"/>
      <c r="N1087" s="18"/>
      <c r="O1087" s="18"/>
      <c r="P1087" s="18"/>
    </row>
    <row r="1088" spans="9:16">
      <c r="I1088" s="17"/>
      <c r="J1088" s="17"/>
      <c r="K1088" s="18"/>
      <c r="L1088" s="18"/>
      <c r="M1088" s="18"/>
      <c r="N1088" s="18"/>
      <c r="O1088" s="18"/>
      <c r="P1088" s="18"/>
    </row>
    <row r="1089" spans="9:16">
      <c r="I1089" s="17"/>
      <c r="J1089" s="17"/>
      <c r="K1089" s="18"/>
      <c r="L1089" s="18"/>
      <c r="M1089" s="18"/>
      <c r="N1089" s="18"/>
      <c r="O1089" s="18"/>
      <c r="P1089" s="18"/>
    </row>
    <row r="1090" spans="9:16">
      <c r="I1090" s="17"/>
      <c r="J1090" s="17"/>
      <c r="K1090" s="18"/>
      <c r="L1090" s="18"/>
      <c r="M1090" s="18"/>
      <c r="N1090" s="18"/>
      <c r="O1090" s="18"/>
      <c r="P1090" s="18"/>
    </row>
    <row r="1091" spans="9:16">
      <c r="I1091" s="17"/>
      <c r="J1091" s="17"/>
      <c r="K1091" s="18"/>
      <c r="L1091" s="18"/>
      <c r="M1091" s="18"/>
      <c r="N1091" s="18"/>
      <c r="O1091" s="18"/>
      <c r="P1091" s="18"/>
    </row>
    <row r="1092" spans="9:16">
      <c r="I1092" s="17"/>
      <c r="J1092" s="17"/>
      <c r="K1092" s="18"/>
      <c r="L1092" s="18"/>
      <c r="M1092" s="18"/>
      <c r="N1092" s="18"/>
      <c r="O1092" s="18"/>
      <c r="P1092" s="18"/>
    </row>
    <row r="1093" spans="9:16">
      <c r="I1093" s="17"/>
      <c r="J1093" s="17"/>
      <c r="K1093" s="18"/>
      <c r="L1093" s="18"/>
      <c r="M1093" s="18"/>
      <c r="N1093" s="18"/>
      <c r="O1093" s="18"/>
      <c r="P1093" s="18"/>
    </row>
    <row r="1094" spans="9:16">
      <c r="I1094" s="17"/>
      <c r="J1094" s="17"/>
      <c r="K1094" s="18"/>
      <c r="L1094" s="18"/>
      <c r="M1094" s="18"/>
      <c r="N1094" s="18"/>
      <c r="O1094" s="18"/>
      <c r="P1094" s="18"/>
    </row>
    <row r="1095" spans="9:16">
      <c r="I1095" s="17"/>
      <c r="J1095" s="17"/>
      <c r="K1095" s="18"/>
      <c r="L1095" s="18"/>
      <c r="M1095" s="18"/>
      <c r="N1095" s="18"/>
      <c r="O1095" s="18"/>
      <c r="P1095" s="18"/>
    </row>
    <row r="1096" spans="9:16">
      <c r="I1096" s="17"/>
      <c r="J1096" s="17"/>
      <c r="K1096" s="18"/>
      <c r="L1096" s="18"/>
      <c r="M1096" s="18"/>
      <c r="N1096" s="18"/>
      <c r="O1096" s="18"/>
      <c r="P1096" s="18"/>
    </row>
    <row r="1097" spans="9:16">
      <c r="I1097" s="17"/>
      <c r="J1097" s="17"/>
      <c r="K1097" s="18"/>
      <c r="L1097" s="18"/>
      <c r="M1097" s="18"/>
      <c r="N1097" s="18"/>
      <c r="O1097" s="18"/>
      <c r="P1097" s="18"/>
    </row>
    <row r="1098" spans="9:16">
      <c r="I1098" s="17"/>
      <c r="J1098" s="17"/>
      <c r="K1098" s="18"/>
      <c r="L1098" s="18"/>
      <c r="M1098" s="18"/>
      <c r="N1098" s="18"/>
      <c r="O1098" s="18"/>
      <c r="P1098" s="18"/>
    </row>
    <row r="1099" spans="9:16">
      <c r="I1099" s="17"/>
      <c r="J1099" s="17"/>
      <c r="K1099" s="18"/>
      <c r="L1099" s="18"/>
      <c r="M1099" s="18"/>
      <c r="N1099" s="18"/>
      <c r="O1099" s="18"/>
      <c r="P1099" s="18"/>
    </row>
    <row r="1100" spans="9:16">
      <c r="I1100" s="17"/>
      <c r="J1100" s="17"/>
      <c r="K1100" s="18"/>
      <c r="L1100" s="18"/>
      <c r="M1100" s="18"/>
      <c r="N1100" s="18"/>
      <c r="O1100" s="18"/>
      <c r="P1100" s="18"/>
    </row>
    <row r="1101" spans="9:16">
      <c r="I1101" s="17"/>
      <c r="J1101" s="17"/>
      <c r="K1101" s="18"/>
      <c r="L1101" s="18"/>
      <c r="M1101" s="18"/>
      <c r="N1101" s="18"/>
      <c r="O1101" s="18"/>
      <c r="P1101" s="18"/>
    </row>
    <row r="1102" spans="9:16">
      <c r="I1102" s="17"/>
      <c r="J1102" s="17"/>
      <c r="K1102" s="18"/>
      <c r="L1102" s="18"/>
      <c r="M1102" s="18"/>
      <c r="N1102" s="18"/>
      <c r="O1102" s="18"/>
      <c r="P1102" s="18"/>
    </row>
    <row r="1103" spans="9:16">
      <c r="I1103" s="17"/>
      <c r="J1103" s="17"/>
      <c r="K1103" s="18"/>
      <c r="L1103" s="18"/>
      <c r="M1103" s="18"/>
      <c r="N1103" s="18"/>
      <c r="O1103" s="18"/>
      <c r="P1103" s="18"/>
    </row>
    <row r="1104" spans="9:16">
      <c r="I1104" s="17"/>
      <c r="J1104" s="17"/>
      <c r="K1104" s="18"/>
      <c r="L1104" s="18"/>
      <c r="M1104" s="18"/>
      <c r="N1104" s="18"/>
      <c r="O1104" s="18"/>
      <c r="P1104" s="18"/>
    </row>
    <row r="1105" spans="9:16">
      <c r="I1105" s="17"/>
      <c r="J1105" s="17"/>
      <c r="K1105" s="18"/>
      <c r="L1105" s="18"/>
      <c r="M1105" s="18"/>
      <c r="N1105" s="18"/>
      <c r="O1105" s="18"/>
      <c r="P1105" s="18"/>
    </row>
    <row r="1106" spans="9:16">
      <c r="I1106" s="17"/>
      <c r="J1106" s="17"/>
      <c r="K1106" s="18"/>
      <c r="L1106" s="18"/>
      <c r="M1106" s="18"/>
      <c r="N1106" s="18"/>
      <c r="O1106" s="18"/>
      <c r="P1106" s="18"/>
    </row>
    <row r="1107" spans="9:16">
      <c r="I1107" s="17"/>
      <c r="J1107" s="17"/>
      <c r="K1107" s="18"/>
      <c r="L1107" s="18"/>
      <c r="M1107" s="18"/>
      <c r="N1107" s="18"/>
      <c r="O1107" s="18"/>
      <c r="P1107" s="18"/>
    </row>
    <row r="1108" spans="9:16">
      <c r="I1108" s="17"/>
      <c r="J1108" s="17"/>
      <c r="K1108" s="18"/>
      <c r="L1108" s="18"/>
      <c r="M1108" s="18"/>
      <c r="N1108" s="18"/>
      <c r="O1108" s="18"/>
      <c r="P1108" s="18"/>
    </row>
    <row r="1109" spans="9:16">
      <c r="I1109" s="17"/>
      <c r="J1109" s="17"/>
      <c r="K1109" s="18"/>
      <c r="L1109" s="18"/>
      <c r="M1109" s="18"/>
      <c r="N1109" s="18"/>
      <c r="O1109" s="18"/>
      <c r="P1109" s="18"/>
    </row>
    <row r="1110" spans="9:16">
      <c r="I1110" s="17"/>
      <c r="J1110" s="17"/>
      <c r="K1110" s="18"/>
      <c r="L1110" s="18"/>
      <c r="M1110" s="18"/>
      <c r="N1110" s="18"/>
      <c r="O1110" s="18"/>
      <c r="P1110" s="18"/>
    </row>
    <row r="1111" spans="9:16">
      <c r="I1111" s="17"/>
      <c r="J1111" s="17"/>
      <c r="K1111" s="18"/>
      <c r="L1111" s="18"/>
      <c r="M1111" s="18"/>
      <c r="N1111" s="18"/>
      <c r="O1111" s="18"/>
      <c r="P1111" s="18"/>
    </row>
    <row r="1112" spans="9:16">
      <c r="I1112" s="17"/>
      <c r="J1112" s="17"/>
      <c r="K1112" s="18"/>
      <c r="L1112" s="18"/>
      <c r="M1112" s="18"/>
      <c r="N1112" s="18"/>
      <c r="O1112" s="18"/>
      <c r="P1112" s="18"/>
    </row>
    <row r="1113" spans="9:16">
      <c r="I1113" s="17"/>
      <c r="J1113" s="17"/>
      <c r="K1113" s="18"/>
      <c r="L1113" s="18"/>
      <c r="M1113" s="18"/>
      <c r="N1113" s="18"/>
      <c r="O1113" s="18"/>
      <c r="P1113" s="18"/>
    </row>
    <row r="1114" spans="9:16">
      <c r="I1114" s="17"/>
      <c r="J1114" s="17"/>
      <c r="K1114" s="18"/>
      <c r="L1114" s="18"/>
      <c r="M1114" s="18"/>
      <c r="N1114" s="18"/>
      <c r="O1114" s="18"/>
      <c r="P1114" s="18"/>
    </row>
    <row r="1115" spans="9:16">
      <c r="I1115" s="17"/>
      <c r="J1115" s="17"/>
      <c r="K1115" s="18"/>
      <c r="L1115" s="18"/>
      <c r="M1115" s="18"/>
      <c r="N1115" s="18"/>
      <c r="O1115" s="18"/>
      <c r="P1115" s="18"/>
    </row>
    <row r="1116" spans="9:16">
      <c r="I1116" s="17"/>
      <c r="J1116" s="17"/>
      <c r="K1116" s="18"/>
      <c r="L1116" s="18"/>
      <c r="M1116" s="18"/>
      <c r="N1116" s="18"/>
      <c r="O1116" s="18"/>
      <c r="P1116" s="18"/>
    </row>
    <row r="1117" spans="9:16">
      <c r="I1117" s="17"/>
      <c r="J1117" s="17"/>
      <c r="K1117" s="18"/>
      <c r="L1117" s="18"/>
      <c r="M1117" s="18"/>
      <c r="N1117" s="18"/>
      <c r="O1117" s="18"/>
      <c r="P1117" s="18"/>
    </row>
    <row r="1118" spans="9:16">
      <c r="I1118" s="17"/>
      <c r="J1118" s="17"/>
      <c r="K1118" s="18"/>
      <c r="L1118" s="18"/>
      <c r="M1118" s="18"/>
      <c r="N1118" s="18"/>
      <c r="O1118" s="18"/>
      <c r="P1118" s="18"/>
    </row>
    <row r="1119" spans="9:16">
      <c r="I1119" s="17"/>
      <c r="J1119" s="17"/>
      <c r="K1119" s="18"/>
      <c r="L1119" s="18"/>
      <c r="M1119" s="18"/>
      <c r="N1119" s="18"/>
      <c r="O1119" s="18"/>
      <c r="P1119" s="18"/>
    </row>
    <row r="1120" spans="9:16">
      <c r="I1120" s="17"/>
      <c r="J1120" s="17"/>
      <c r="K1120" s="18"/>
      <c r="L1120" s="18"/>
      <c r="M1120" s="18"/>
      <c r="N1120" s="18"/>
      <c r="O1120" s="18"/>
      <c r="P1120" s="18"/>
    </row>
    <row r="1121" spans="9:16">
      <c r="I1121" s="17"/>
      <c r="J1121" s="17"/>
      <c r="K1121" s="18"/>
      <c r="L1121" s="18"/>
      <c r="M1121" s="18"/>
      <c r="N1121" s="18"/>
      <c r="O1121" s="18"/>
      <c r="P1121" s="18"/>
    </row>
    <row r="1122" spans="9:16">
      <c r="I1122" s="17"/>
      <c r="J1122" s="17"/>
      <c r="K1122" s="18"/>
      <c r="L1122" s="18"/>
      <c r="M1122" s="18"/>
      <c r="N1122" s="18"/>
      <c r="O1122" s="18"/>
      <c r="P1122" s="18"/>
    </row>
    <row r="1123" spans="9:16">
      <c r="I1123" s="17"/>
      <c r="J1123" s="17"/>
      <c r="K1123" s="18"/>
      <c r="L1123" s="18"/>
      <c r="M1123" s="18"/>
      <c r="N1123" s="18"/>
      <c r="O1123" s="18"/>
      <c r="P1123" s="18"/>
    </row>
    <row r="1124" spans="9:16">
      <c r="I1124" s="17"/>
      <c r="J1124" s="17"/>
      <c r="K1124" s="18"/>
      <c r="L1124" s="18"/>
      <c r="M1124" s="18"/>
      <c r="N1124" s="18"/>
      <c r="O1124" s="18"/>
      <c r="P1124" s="18"/>
    </row>
    <row r="1125" spans="9:16">
      <c r="I1125" s="17"/>
      <c r="J1125" s="17"/>
      <c r="K1125" s="18"/>
      <c r="L1125" s="18"/>
      <c r="M1125" s="18"/>
      <c r="N1125" s="18"/>
      <c r="O1125" s="18"/>
      <c r="P1125" s="18"/>
    </row>
    <row r="1126" spans="9:16">
      <c r="I1126" s="17"/>
      <c r="J1126" s="17"/>
      <c r="K1126" s="18"/>
      <c r="L1126" s="18"/>
      <c r="M1126" s="18"/>
      <c r="N1126" s="18"/>
      <c r="O1126" s="18"/>
      <c r="P1126" s="18"/>
    </row>
    <row r="1127" spans="9:16">
      <c r="I1127" s="17"/>
      <c r="J1127" s="17"/>
      <c r="K1127" s="18"/>
      <c r="L1127" s="18"/>
      <c r="M1127" s="18"/>
      <c r="N1127" s="18"/>
      <c r="O1127" s="18"/>
      <c r="P1127" s="18"/>
    </row>
    <row r="1128" spans="9:16">
      <c r="I1128" s="17"/>
      <c r="J1128" s="17"/>
      <c r="K1128" s="18"/>
      <c r="L1128" s="18"/>
      <c r="M1128" s="18"/>
      <c r="N1128" s="18"/>
      <c r="O1128" s="18"/>
      <c r="P1128" s="18"/>
    </row>
    <row r="1129" spans="9:16">
      <c r="I1129" s="17"/>
      <c r="J1129" s="17"/>
      <c r="K1129" s="18"/>
      <c r="L1129" s="18"/>
      <c r="M1129" s="18"/>
      <c r="N1129" s="18"/>
      <c r="O1129" s="18"/>
      <c r="P1129" s="18"/>
    </row>
    <row r="1130" spans="9:16">
      <c r="I1130" s="17"/>
      <c r="J1130" s="17"/>
      <c r="K1130" s="18"/>
      <c r="L1130" s="18"/>
      <c r="M1130" s="18"/>
      <c r="N1130" s="18"/>
      <c r="O1130" s="18"/>
      <c r="P1130" s="18"/>
    </row>
    <row r="1131" spans="9:16">
      <c r="I1131" s="17"/>
      <c r="J1131" s="17"/>
      <c r="K1131" s="18"/>
      <c r="L1131" s="18"/>
      <c r="M1131" s="18"/>
      <c r="N1131" s="18"/>
      <c r="O1131" s="18"/>
      <c r="P1131" s="18"/>
    </row>
    <row r="1132" spans="9:16">
      <c r="I1132" s="17"/>
      <c r="J1132" s="17"/>
      <c r="K1132" s="18"/>
      <c r="L1132" s="18"/>
      <c r="M1132" s="18"/>
      <c r="N1132" s="18"/>
      <c r="O1132" s="18"/>
      <c r="P1132" s="18"/>
    </row>
    <row r="1133" spans="9:16">
      <c r="I1133" s="17"/>
      <c r="J1133" s="17"/>
      <c r="K1133" s="18"/>
      <c r="L1133" s="18"/>
      <c r="M1133" s="18"/>
      <c r="N1133" s="18"/>
      <c r="O1133" s="18"/>
      <c r="P1133" s="18"/>
    </row>
    <row r="1134" spans="9:16">
      <c r="I1134" s="17"/>
      <c r="J1134" s="17"/>
      <c r="K1134" s="18"/>
      <c r="L1134" s="18"/>
      <c r="M1134" s="18"/>
      <c r="N1134" s="18"/>
      <c r="O1134" s="18"/>
      <c r="P1134" s="18"/>
    </row>
    <row r="1135" spans="9:16">
      <c r="I1135" s="17"/>
      <c r="J1135" s="17"/>
      <c r="K1135" s="18"/>
      <c r="L1135" s="18"/>
      <c r="M1135" s="18"/>
      <c r="N1135" s="18"/>
      <c r="O1135" s="18"/>
      <c r="P1135" s="18"/>
    </row>
    <row r="1136" spans="9:16">
      <c r="I1136" s="17"/>
      <c r="J1136" s="17"/>
      <c r="K1136" s="18"/>
      <c r="L1136" s="18"/>
      <c r="M1136" s="18"/>
      <c r="N1136" s="18"/>
      <c r="O1136" s="18"/>
      <c r="P1136" s="18"/>
    </row>
    <row r="1137" spans="9:16">
      <c r="I1137" s="17"/>
      <c r="J1137" s="17"/>
      <c r="K1137" s="18"/>
      <c r="L1137" s="18"/>
      <c r="M1137" s="18"/>
      <c r="N1137" s="18"/>
      <c r="O1137" s="18"/>
      <c r="P1137" s="18"/>
    </row>
    <row r="1138" spans="9:16">
      <c r="I1138" s="17"/>
      <c r="J1138" s="17"/>
      <c r="K1138" s="18"/>
      <c r="L1138" s="18"/>
      <c r="M1138" s="18"/>
      <c r="N1138" s="18"/>
      <c r="O1138" s="18"/>
      <c r="P1138" s="18"/>
    </row>
    <row r="1139" spans="9:16">
      <c r="I1139" s="17"/>
      <c r="J1139" s="17"/>
      <c r="K1139" s="18"/>
      <c r="L1139" s="18"/>
      <c r="M1139" s="18"/>
      <c r="N1139" s="18"/>
      <c r="O1139" s="18"/>
      <c r="P1139" s="18"/>
    </row>
    <row r="1140" spans="9:16">
      <c r="I1140" s="17"/>
      <c r="J1140" s="17"/>
      <c r="K1140" s="18"/>
      <c r="L1140" s="18"/>
      <c r="M1140" s="18"/>
      <c r="N1140" s="18"/>
      <c r="O1140" s="18"/>
      <c r="P1140" s="18"/>
    </row>
    <row r="1141" spans="9:16">
      <c r="I1141" s="17"/>
      <c r="J1141" s="17"/>
      <c r="K1141" s="18"/>
      <c r="L1141" s="18"/>
      <c r="M1141" s="18"/>
      <c r="N1141" s="18"/>
      <c r="O1141" s="18"/>
      <c r="P1141" s="18"/>
    </row>
    <row r="1142" spans="9:16">
      <c r="I1142" s="17"/>
      <c r="J1142" s="17"/>
      <c r="K1142" s="18"/>
      <c r="L1142" s="18"/>
      <c r="M1142" s="18"/>
      <c r="N1142" s="18"/>
      <c r="O1142" s="18"/>
      <c r="P1142" s="18"/>
    </row>
    <row r="1143" spans="9:16">
      <c r="I1143" s="17"/>
      <c r="J1143" s="17"/>
      <c r="K1143" s="18"/>
      <c r="L1143" s="18"/>
      <c r="M1143" s="18"/>
      <c r="N1143" s="18"/>
      <c r="O1143" s="18"/>
      <c r="P1143" s="18"/>
    </row>
    <row r="1144" spans="9:16">
      <c r="I1144" s="17"/>
      <c r="J1144" s="17"/>
      <c r="K1144" s="18"/>
      <c r="L1144" s="18"/>
      <c r="M1144" s="18"/>
      <c r="N1144" s="18"/>
      <c r="O1144" s="18"/>
      <c r="P1144" s="18"/>
    </row>
    <row r="1145" spans="9:16">
      <c r="I1145" s="17"/>
      <c r="J1145" s="17"/>
      <c r="K1145" s="18"/>
      <c r="L1145" s="18"/>
      <c r="M1145" s="18"/>
      <c r="N1145" s="18"/>
      <c r="O1145" s="18"/>
      <c r="P1145" s="18"/>
    </row>
    <row r="1146" spans="9:16">
      <c r="I1146" s="17"/>
      <c r="J1146" s="17"/>
      <c r="K1146" s="18"/>
      <c r="L1146" s="18"/>
      <c r="M1146" s="18"/>
      <c r="N1146" s="18"/>
      <c r="O1146" s="18"/>
      <c r="P1146" s="18"/>
    </row>
    <row r="1147" spans="9:16">
      <c r="I1147" s="17"/>
      <c r="J1147" s="17"/>
      <c r="K1147" s="18"/>
      <c r="L1147" s="18"/>
      <c r="M1147" s="18"/>
      <c r="N1147" s="18"/>
      <c r="O1147" s="18"/>
      <c r="P1147" s="18"/>
    </row>
    <row r="1148" spans="9:16">
      <c r="I1148" s="17"/>
      <c r="J1148" s="17"/>
      <c r="K1148" s="18"/>
      <c r="L1148" s="18"/>
      <c r="M1148" s="18"/>
      <c r="N1148" s="18"/>
      <c r="O1148" s="18"/>
      <c r="P1148" s="18"/>
    </row>
    <row r="1149" spans="9:16">
      <c r="I1149" s="17"/>
      <c r="J1149" s="17"/>
      <c r="K1149" s="18"/>
      <c r="L1149" s="18"/>
      <c r="M1149" s="18"/>
      <c r="N1149" s="18"/>
      <c r="O1149" s="18"/>
      <c r="P1149" s="18"/>
    </row>
    <row r="1150" spans="9:16">
      <c r="I1150" s="17"/>
      <c r="J1150" s="17"/>
      <c r="K1150" s="18"/>
      <c r="L1150" s="18"/>
      <c r="M1150" s="18"/>
      <c r="N1150" s="18"/>
      <c r="O1150" s="18"/>
      <c r="P1150" s="18"/>
    </row>
    <row r="1151" spans="9:16">
      <c r="I1151" s="17"/>
      <c r="J1151" s="17"/>
      <c r="K1151" s="18"/>
      <c r="L1151" s="18"/>
      <c r="M1151" s="18"/>
      <c r="N1151" s="18"/>
      <c r="O1151" s="18"/>
      <c r="P1151" s="18"/>
    </row>
    <row r="1152" spans="9:16">
      <c r="I1152" s="17"/>
      <c r="J1152" s="17"/>
      <c r="K1152" s="18"/>
      <c r="L1152" s="18"/>
      <c r="M1152" s="18"/>
      <c r="N1152" s="18"/>
      <c r="O1152" s="18"/>
      <c r="P1152" s="18"/>
    </row>
    <row r="1153" spans="9:16">
      <c r="I1153" s="17"/>
      <c r="J1153" s="17"/>
      <c r="K1153" s="18"/>
      <c r="L1153" s="18"/>
      <c r="M1153" s="18"/>
      <c r="N1153" s="18"/>
      <c r="O1153" s="18"/>
      <c r="P1153" s="18"/>
    </row>
    <row r="1154" spans="9:16">
      <c r="I1154" s="17"/>
      <c r="J1154" s="17"/>
      <c r="K1154" s="18"/>
      <c r="L1154" s="18"/>
      <c r="M1154" s="18"/>
      <c r="N1154" s="18"/>
      <c r="O1154" s="18"/>
      <c r="P1154" s="18"/>
    </row>
    <row r="1155" spans="9:16">
      <c r="I1155" s="17"/>
      <c r="J1155" s="17"/>
      <c r="K1155" s="18"/>
      <c r="L1155" s="18"/>
      <c r="M1155" s="18"/>
      <c r="N1155" s="18"/>
      <c r="O1155" s="18"/>
      <c r="P1155" s="18"/>
    </row>
    <row r="1156" spans="9:16">
      <c r="I1156" s="17"/>
      <c r="J1156" s="17"/>
      <c r="K1156" s="18"/>
      <c r="L1156" s="18"/>
      <c r="M1156" s="18"/>
      <c r="N1156" s="18"/>
      <c r="O1156" s="18"/>
      <c r="P1156" s="18"/>
    </row>
    <row r="1157" spans="9:16">
      <c r="I1157" s="17"/>
      <c r="J1157" s="17"/>
      <c r="K1157" s="18"/>
      <c r="L1157" s="18"/>
      <c r="M1157" s="18"/>
      <c r="N1157" s="18"/>
      <c r="O1157" s="18"/>
      <c r="P1157" s="18"/>
    </row>
    <row r="1158" spans="9:16">
      <c r="I1158" s="17"/>
      <c r="J1158" s="17"/>
      <c r="K1158" s="18"/>
      <c r="L1158" s="18"/>
      <c r="M1158" s="18"/>
      <c r="N1158" s="18"/>
      <c r="O1158" s="18"/>
      <c r="P1158" s="18"/>
    </row>
    <row r="1159" spans="9:16">
      <c r="I1159" s="17"/>
      <c r="J1159" s="17"/>
      <c r="K1159" s="18"/>
      <c r="L1159" s="18"/>
      <c r="M1159" s="18"/>
      <c r="N1159" s="18"/>
      <c r="O1159" s="18"/>
      <c r="P1159" s="18"/>
    </row>
    <row r="1160" spans="9:16">
      <c r="I1160" s="17"/>
      <c r="J1160" s="17"/>
      <c r="K1160" s="18"/>
      <c r="L1160" s="18"/>
      <c r="M1160" s="18"/>
      <c r="N1160" s="18"/>
      <c r="O1160" s="18"/>
      <c r="P1160" s="18"/>
    </row>
    <row r="1161" spans="9:16">
      <c r="I1161" s="17"/>
      <c r="J1161" s="17"/>
      <c r="K1161" s="18"/>
      <c r="L1161" s="18"/>
      <c r="M1161" s="18"/>
      <c r="N1161" s="18"/>
      <c r="O1161" s="18"/>
      <c r="P1161" s="18"/>
    </row>
    <row r="1162" spans="9:16">
      <c r="I1162" s="17"/>
      <c r="J1162" s="17"/>
      <c r="K1162" s="18"/>
      <c r="L1162" s="18"/>
      <c r="M1162" s="18"/>
      <c r="N1162" s="18"/>
      <c r="O1162" s="18"/>
      <c r="P1162" s="18"/>
    </row>
    <row r="1163" spans="9:16">
      <c r="I1163" s="17"/>
      <c r="J1163" s="17"/>
      <c r="K1163" s="18"/>
      <c r="L1163" s="18"/>
      <c r="M1163" s="18"/>
      <c r="N1163" s="18"/>
      <c r="O1163" s="18"/>
      <c r="P1163" s="18"/>
    </row>
    <row r="1164" spans="9:16">
      <c r="I1164" s="17"/>
      <c r="J1164" s="17"/>
      <c r="K1164" s="18"/>
      <c r="L1164" s="18"/>
      <c r="M1164" s="18"/>
      <c r="N1164" s="18"/>
      <c r="O1164" s="18"/>
      <c r="P1164" s="18"/>
    </row>
    <row r="1165" spans="9:16">
      <c r="I1165" s="17"/>
      <c r="J1165" s="17"/>
      <c r="K1165" s="18"/>
      <c r="L1165" s="18"/>
      <c r="M1165" s="18"/>
      <c r="N1165" s="18"/>
      <c r="O1165" s="18"/>
      <c r="P1165" s="18"/>
    </row>
    <row r="1166" spans="9:16">
      <c r="I1166" s="17"/>
      <c r="J1166" s="17"/>
      <c r="K1166" s="18"/>
      <c r="L1166" s="18"/>
      <c r="M1166" s="18"/>
      <c r="N1166" s="18"/>
      <c r="O1166" s="18"/>
      <c r="P1166" s="18"/>
    </row>
    <row r="1167" spans="9:16">
      <c r="I1167" s="17"/>
      <c r="J1167" s="17"/>
      <c r="K1167" s="18"/>
      <c r="L1167" s="18"/>
      <c r="M1167" s="18"/>
      <c r="N1167" s="18"/>
      <c r="O1167" s="18"/>
      <c r="P1167" s="18"/>
    </row>
    <row r="1168" spans="9:16">
      <c r="I1168" s="17"/>
      <c r="J1168" s="17"/>
      <c r="K1168" s="18"/>
      <c r="L1168" s="18"/>
      <c r="M1168" s="18"/>
      <c r="N1168" s="18"/>
      <c r="O1168" s="18"/>
      <c r="P1168" s="18"/>
    </row>
    <row r="1169" spans="9:16">
      <c r="I1169" s="17"/>
      <c r="J1169" s="17"/>
      <c r="K1169" s="18"/>
      <c r="L1169" s="18"/>
      <c r="M1169" s="18"/>
      <c r="N1169" s="18"/>
      <c r="O1169" s="18"/>
      <c r="P1169" s="18"/>
    </row>
    <row r="1170" spans="9:16">
      <c r="I1170" s="17"/>
      <c r="J1170" s="17"/>
      <c r="K1170" s="18"/>
      <c r="L1170" s="18"/>
      <c r="M1170" s="18"/>
      <c r="N1170" s="18"/>
      <c r="O1170" s="18"/>
      <c r="P1170" s="18"/>
    </row>
    <row r="1171" spans="9:16">
      <c r="I1171" s="17"/>
      <c r="J1171" s="17"/>
      <c r="K1171" s="18"/>
      <c r="L1171" s="18"/>
      <c r="M1171" s="18"/>
      <c r="N1171" s="18"/>
      <c r="O1171" s="18"/>
      <c r="P1171" s="18"/>
    </row>
    <row r="1172" spans="9:16">
      <c r="I1172" s="17"/>
      <c r="J1172" s="17"/>
      <c r="K1172" s="18"/>
      <c r="L1172" s="18"/>
      <c r="M1172" s="18"/>
      <c r="N1172" s="18"/>
      <c r="O1172" s="18"/>
      <c r="P1172" s="18"/>
    </row>
    <row r="1173" spans="9:16">
      <c r="I1173" s="17"/>
      <c r="J1173" s="17"/>
      <c r="K1173" s="18"/>
      <c r="L1173" s="18"/>
      <c r="M1173" s="18"/>
      <c r="N1173" s="18"/>
      <c r="O1173" s="18"/>
      <c r="P1173" s="18"/>
    </row>
    <row r="1174" spans="9:16">
      <c r="I1174" s="17"/>
      <c r="J1174" s="17"/>
      <c r="K1174" s="18"/>
      <c r="L1174" s="18"/>
      <c r="M1174" s="18"/>
      <c r="N1174" s="18"/>
      <c r="O1174" s="18"/>
      <c r="P1174" s="18"/>
    </row>
    <row r="1175" spans="9:16">
      <c r="I1175" s="17"/>
      <c r="J1175" s="17"/>
      <c r="K1175" s="18"/>
      <c r="L1175" s="18"/>
      <c r="M1175" s="18"/>
      <c r="N1175" s="18"/>
      <c r="O1175" s="18"/>
      <c r="P1175" s="18"/>
    </row>
    <row r="1176" spans="9:16">
      <c r="I1176" s="17"/>
      <c r="J1176" s="17"/>
      <c r="K1176" s="18"/>
      <c r="L1176" s="18"/>
      <c r="M1176" s="18"/>
      <c r="N1176" s="18"/>
      <c r="O1176" s="18"/>
      <c r="P1176" s="18"/>
    </row>
    <row r="1177" spans="9:16">
      <c r="I1177" s="17"/>
      <c r="J1177" s="17"/>
      <c r="K1177" s="18"/>
      <c r="L1177" s="18"/>
      <c r="M1177" s="18"/>
      <c r="N1177" s="18"/>
      <c r="O1177" s="18"/>
      <c r="P1177" s="18"/>
    </row>
    <row r="1178" spans="9:16">
      <c r="I1178" s="17"/>
      <c r="J1178" s="17"/>
      <c r="K1178" s="18"/>
      <c r="L1178" s="18"/>
      <c r="M1178" s="18"/>
      <c r="N1178" s="18"/>
      <c r="O1178" s="18"/>
      <c r="P1178" s="18"/>
    </row>
    <row r="1179" spans="9:16">
      <c r="I1179" s="17"/>
      <c r="J1179" s="17"/>
      <c r="K1179" s="18"/>
      <c r="L1179" s="18"/>
      <c r="M1179" s="18"/>
      <c r="N1179" s="18"/>
      <c r="O1179" s="18"/>
      <c r="P1179" s="18"/>
    </row>
    <row r="1180" spans="9:16">
      <c r="I1180" s="17"/>
      <c r="J1180" s="17"/>
      <c r="K1180" s="18"/>
      <c r="L1180" s="18"/>
      <c r="M1180" s="18"/>
      <c r="N1180" s="18"/>
      <c r="O1180" s="18"/>
      <c r="P1180" s="18"/>
    </row>
    <row r="1181" spans="9:16">
      <c r="I1181" s="17"/>
      <c r="J1181" s="17"/>
      <c r="K1181" s="18"/>
      <c r="L1181" s="18"/>
      <c r="M1181" s="18"/>
      <c r="N1181" s="18"/>
      <c r="O1181" s="18"/>
      <c r="P1181" s="18"/>
    </row>
    <row r="1182" spans="9:16">
      <c r="I1182" s="17"/>
      <c r="J1182" s="17"/>
      <c r="K1182" s="18"/>
      <c r="L1182" s="18"/>
      <c r="M1182" s="18"/>
      <c r="N1182" s="18"/>
      <c r="O1182" s="18"/>
      <c r="P1182" s="18"/>
    </row>
    <row r="1183" spans="9:16">
      <c r="I1183" s="17"/>
      <c r="J1183" s="17"/>
      <c r="K1183" s="18"/>
      <c r="L1183" s="18"/>
      <c r="M1183" s="18"/>
      <c r="N1183" s="18"/>
      <c r="O1183" s="18"/>
      <c r="P1183" s="18"/>
    </row>
    <row r="1184" spans="9:16">
      <c r="I1184" s="17"/>
      <c r="J1184" s="17"/>
      <c r="K1184" s="18"/>
      <c r="L1184" s="18"/>
      <c r="M1184" s="18"/>
      <c r="N1184" s="18"/>
      <c r="O1184" s="18"/>
      <c r="P1184" s="18"/>
    </row>
    <row r="1185" spans="9:16">
      <c r="I1185" s="17"/>
      <c r="J1185" s="17"/>
      <c r="K1185" s="18"/>
      <c r="L1185" s="18"/>
      <c r="M1185" s="18"/>
      <c r="N1185" s="18"/>
      <c r="O1185" s="18"/>
      <c r="P1185" s="18"/>
    </row>
    <row r="1186" spans="9:16">
      <c r="I1186" s="17"/>
      <c r="J1186" s="17"/>
      <c r="K1186" s="18"/>
      <c r="L1186" s="18"/>
      <c r="M1186" s="18"/>
      <c r="N1186" s="18"/>
      <c r="O1186" s="18"/>
      <c r="P1186" s="18"/>
    </row>
    <row r="1187" spans="9:16">
      <c r="I1187" s="17"/>
      <c r="J1187" s="17"/>
      <c r="K1187" s="18"/>
      <c r="L1187" s="18"/>
      <c r="M1187" s="18"/>
      <c r="N1187" s="18"/>
      <c r="O1187" s="18"/>
      <c r="P1187" s="18"/>
    </row>
    <row r="1188" spans="9:16">
      <c r="I1188" s="17"/>
      <c r="J1188" s="17"/>
      <c r="K1188" s="18"/>
      <c r="L1188" s="18"/>
      <c r="M1188" s="18"/>
      <c r="N1188" s="18"/>
      <c r="O1188" s="18"/>
      <c r="P1188" s="18"/>
    </row>
    <row r="1189" spans="9:16">
      <c r="I1189" s="17"/>
      <c r="J1189" s="17"/>
      <c r="K1189" s="18"/>
      <c r="L1189" s="18"/>
      <c r="M1189" s="18"/>
      <c r="N1189" s="18"/>
      <c r="O1189" s="18"/>
      <c r="P1189" s="18"/>
    </row>
    <row r="1190" spans="9:16">
      <c r="I1190" s="17"/>
      <c r="J1190" s="17"/>
      <c r="K1190" s="18"/>
      <c r="L1190" s="18"/>
      <c r="M1190" s="18"/>
      <c r="N1190" s="18"/>
      <c r="O1190" s="18"/>
      <c r="P1190" s="18"/>
    </row>
    <row r="1191" spans="9:16">
      <c r="I1191" s="17"/>
      <c r="J1191" s="17"/>
      <c r="K1191" s="18"/>
      <c r="L1191" s="18"/>
      <c r="M1191" s="18"/>
      <c r="N1191" s="18"/>
      <c r="O1191" s="18"/>
      <c r="P1191" s="18"/>
    </row>
    <row r="1192" spans="9:16">
      <c r="I1192" s="17"/>
      <c r="J1192" s="17"/>
      <c r="K1192" s="18"/>
      <c r="L1192" s="18"/>
      <c r="M1192" s="18"/>
      <c r="N1192" s="18"/>
      <c r="O1192" s="18"/>
      <c r="P1192" s="18"/>
    </row>
    <row r="1193" spans="9:16">
      <c r="I1193" s="17"/>
      <c r="J1193" s="17"/>
      <c r="K1193" s="18"/>
      <c r="L1193" s="18"/>
      <c r="M1193" s="18"/>
      <c r="N1193" s="18"/>
      <c r="O1193" s="18"/>
      <c r="P1193" s="18"/>
    </row>
    <row r="1194" spans="9:16">
      <c r="I1194" s="17"/>
      <c r="J1194" s="17"/>
      <c r="K1194" s="18"/>
      <c r="L1194" s="18"/>
      <c r="M1194" s="18"/>
      <c r="N1194" s="18"/>
      <c r="O1194" s="18"/>
      <c r="P1194" s="18"/>
    </row>
    <row r="1195" spans="9:16">
      <c r="I1195" s="17"/>
      <c r="J1195" s="17"/>
      <c r="K1195" s="18"/>
      <c r="L1195" s="18"/>
      <c r="M1195" s="18"/>
      <c r="N1195" s="18"/>
      <c r="O1195" s="18"/>
      <c r="P1195" s="18"/>
    </row>
    <row r="1196" spans="9:16">
      <c r="I1196" s="17"/>
      <c r="J1196" s="17"/>
      <c r="K1196" s="18"/>
      <c r="L1196" s="18"/>
      <c r="M1196" s="18"/>
      <c r="N1196" s="18"/>
      <c r="O1196" s="18"/>
      <c r="P1196" s="18"/>
    </row>
    <row r="1197" spans="9:16">
      <c r="I1197" s="17"/>
      <c r="J1197" s="17"/>
      <c r="K1197" s="18"/>
      <c r="L1197" s="18"/>
      <c r="M1197" s="18"/>
      <c r="N1197" s="18"/>
      <c r="O1197" s="18"/>
      <c r="P1197" s="18"/>
    </row>
    <row r="1198" spans="9:16">
      <c r="I1198" s="17"/>
      <c r="J1198" s="17"/>
      <c r="K1198" s="18"/>
      <c r="L1198" s="18"/>
      <c r="M1198" s="18"/>
      <c r="N1198" s="18"/>
      <c r="O1198" s="18"/>
      <c r="P1198" s="18"/>
    </row>
    <row r="1199" spans="9:16">
      <c r="I1199" s="17"/>
      <c r="J1199" s="17"/>
      <c r="K1199" s="18"/>
      <c r="L1199" s="18"/>
      <c r="M1199" s="18"/>
      <c r="N1199" s="18"/>
      <c r="O1199" s="18"/>
      <c r="P1199" s="18"/>
    </row>
    <row r="1200" spans="9:16">
      <c r="I1200" s="17"/>
      <c r="J1200" s="17"/>
      <c r="K1200" s="18"/>
      <c r="L1200" s="18"/>
      <c r="M1200" s="18"/>
      <c r="N1200" s="18"/>
      <c r="O1200" s="18"/>
      <c r="P1200" s="18"/>
    </row>
    <row r="1201" spans="9:16">
      <c r="I1201" s="17"/>
      <c r="J1201" s="17"/>
      <c r="K1201" s="18"/>
      <c r="L1201" s="18"/>
      <c r="M1201" s="18"/>
      <c r="N1201" s="18"/>
      <c r="O1201" s="18"/>
      <c r="P1201" s="18"/>
    </row>
    <row r="1202" spans="9:16">
      <c r="I1202" s="17"/>
      <c r="J1202" s="17"/>
      <c r="K1202" s="18"/>
      <c r="L1202" s="18"/>
      <c r="M1202" s="18"/>
      <c r="N1202" s="18"/>
      <c r="O1202" s="18"/>
      <c r="P1202" s="18"/>
    </row>
    <row r="1203" spans="9:16">
      <c r="I1203" s="17"/>
      <c r="J1203" s="17"/>
      <c r="K1203" s="18"/>
      <c r="L1203" s="18"/>
      <c r="M1203" s="18"/>
      <c r="N1203" s="18"/>
      <c r="O1203" s="18"/>
      <c r="P1203" s="18"/>
    </row>
    <row r="1204" spans="9:16">
      <c r="I1204" s="17"/>
      <c r="J1204" s="17"/>
      <c r="K1204" s="18"/>
      <c r="L1204" s="18"/>
      <c r="M1204" s="18"/>
      <c r="N1204" s="18"/>
      <c r="O1204" s="18"/>
      <c r="P1204" s="18"/>
    </row>
    <row r="1205" spans="9:16">
      <c r="I1205" s="17"/>
      <c r="J1205" s="17"/>
      <c r="K1205" s="18"/>
      <c r="L1205" s="18"/>
      <c r="M1205" s="18"/>
      <c r="N1205" s="18"/>
      <c r="O1205" s="18"/>
      <c r="P1205" s="18"/>
    </row>
    <row r="1206" spans="9:16">
      <c r="I1206" s="17"/>
      <c r="J1206" s="17"/>
      <c r="K1206" s="18"/>
      <c r="L1206" s="18"/>
      <c r="M1206" s="18"/>
      <c r="N1206" s="18"/>
      <c r="O1206" s="18"/>
      <c r="P1206" s="18"/>
    </row>
    <row r="1207" spans="9:16">
      <c r="I1207" s="17"/>
      <c r="J1207" s="17"/>
      <c r="K1207" s="18"/>
      <c r="L1207" s="18"/>
      <c r="M1207" s="18"/>
      <c r="N1207" s="18"/>
      <c r="O1207" s="18"/>
      <c r="P1207" s="18"/>
    </row>
    <row r="1208" spans="9:16">
      <c r="I1208" s="17"/>
      <c r="J1208" s="17"/>
      <c r="K1208" s="18"/>
      <c r="L1208" s="18"/>
      <c r="M1208" s="18"/>
      <c r="N1208" s="18"/>
      <c r="O1208" s="18"/>
      <c r="P1208" s="18"/>
    </row>
    <row r="1209" spans="9:16">
      <c r="I1209" s="17"/>
      <c r="J1209" s="17"/>
      <c r="K1209" s="18"/>
      <c r="L1209" s="18"/>
      <c r="M1209" s="18"/>
      <c r="N1209" s="18"/>
      <c r="O1209" s="18"/>
      <c r="P1209" s="18"/>
    </row>
    <row r="1210" spans="9:16">
      <c r="I1210" s="17"/>
      <c r="J1210" s="17"/>
      <c r="K1210" s="18"/>
      <c r="L1210" s="18"/>
      <c r="M1210" s="18"/>
      <c r="N1210" s="18"/>
      <c r="O1210" s="18"/>
      <c r="P1210" s="18"/>
    </row>
    <row r="1211" spans="9:16">
      <c r="I1211" s="17"/>
      <c r="J1211" s="17"/>
      <c r="K1211" s="18"/>
      <c r="L1211" s="18"/>
      <c r="M1211" s="18"/>
      <c r="N1211" s="18"/>
      <c r="O1211" s="18"/>
      <c r="P1211" s="18"/>
    </row>
    <row r="1212" spans="9:16">
      <c r="I1212" s="17"/>
      <c r="J1212" s="17"/>
      <c r="K1212" s="18"/>
      <c r="L1212" s="18"/>
      <c r="M1212" s="18"/>
      <c r="N1212" s="18"/>
      <c r="O1212" s="18"/>
      <c r="P1212" s="18"/>
    </row>
    <row r="1213" spans="9:16">
      <c r="I1213" s="17"/>
      <c r="J1213" s="17"/>
      <c r="K1213" s="18"/>
      <c r="L1213" s="18"/>
      <c r="M1213" s="18"/>
      <c r="N1213" s="18"/>
      <c r="O1213" s="18"/>
      <c r="P1213" s="18"/>
    </row>
    <row r="1214" spans="9:16">
      <c r="I1214" s="17"/>
      <c r="J1214" s="17"/>
      <c r="K1214" s="18"/>
      <c r="L1214" s="18"/>
      <c r="M1214" s="18"/>
      <c r="N1214" s="18"/>
      <c r="O1214" s="18"/>
      <c r="P1214" s="18"/>
    </row>
    <row r="1215" spans="9:16">
      <c r="I1215" s="17"/>
      <c r="J1215" s="17"/>
      <c r="K1215" s="18"/>
      <c r="L1215" s="18"/>
      <c r="M1215" s="18"/>
      <c r="N1215" s="18"/>
      <c r="O1215" s="18"/>
      <c r="P1215" s="18"/>
    </row>
    <row r="1216" spans="9:16">
      <c r="I1216" s="17"/>
      <c r="J1216" s="17"/>
      <c r="K1216" s="18"/>
      <c r="L1216" s="18"/>
      <c r="M1216" s="18"/>
      <c r="N1216" s="18"/>
      <c r="O1216" s="18"/>
      <c r="P1216" s="18"/>
    </row>
    <row r="1217" spans="9:16">
      <c r="I1217" s="17"/>
      <c r="J1217" s="17"/>
      <c r="K1217" s="18"/>
      <c r="L1217" s="18"/>
      <c r="M1217" s="18"/>
      <c r="N1217" s="18"/>
      <c r="O1217" s="18"/>
      <c r="P1217" s="18"/>
    </row>
    <row r="1218" spans="9:16">
      <c r="I1218" s="17"/>
      <c r="J1218" s="17"/>
      <c r="K1218" s="18"/>
      <c r="L1218" s="18"/>
      <c r="M1218" s="18"/>
      <c r="N1218" s="18"/>
      <c r="O1218" s="18"/>
      <c r="P1218" s="18"/>
    </row>
    <row r="1219" spans="9:16">
      <c r="I1219" s="17"/>
      <c r="J1219" s="17"/>
      <c r="K1219" s="18"/>
      <c r="L1219" s="18"/>
      <c r="M1219" s="18"/>
      <c r="N1219" s="18"/>
      <c r="O1219" s="18"/>
      <c r="P1219" s="18"/>
    </row>
    <row r="1220" spans="9:16">
      <c r="I1220" s="17"/>
      <c r="J1220" s="17"/>
      <c r="K1220" s="18"/>
      <c r="L1220" s="18"/>
      <c r="M1220" s="18"/>
      <c r="N1220" s="18"/>
      <c r="O1220" s="18"/>
      <c r="P1220" s="18"/>
    </row>
    <row r="1221" spans="9:16">
      <c r="I1221" s="17"/>
      <c r="J1221" s="17"/>
      <c r="K1221" s="18"/>
      <c r="L1221" s="18"/>
      <c r="M1221" s="18"/>
      <c r="N1221" s="18"/>
      <c r="O1221" s="18"/>
      <c r="P1221" s="18"/>
    </row>
    <row r="1222" spans="9:16">
      <c r="I1222" s="17"/>
      <c r="J1222" s="17"/>
      <c r="K1222" s="18"/>
      <c r="L1222" s="18"/>
      <c r="M1222" s="18"/>
      <c r="N1222" s="18"/>
      <c r="O1222" s="18"/>
      <c r="P1222" s="18"/>
    </row>
    <row r="1223" spans="9:16">
      <c r="I1223" s="17"/>
      <c r="J1223" s="17"/>
      <c r="K1223" s="18"/>
      <c r="L1223" s="18"/>
      <c r="M1223" s="18"/>
      <c r="N1223" s="18"/>
      <c r="O1223" s="18"/>
      <c r="P1223" s="18"/>
    </row>
    <row r="1224" spans="9:16">
      <c r="I1224" s="17"/>
      <c r="J1224" s="17"/>
      <c r="K1224" s="18"/>
      <c r="L1224" s="18"/>
      <c r="M1224" s="18"/>
      <c r="N1224" s="18"/>
      <c r="O1224" s="18"/>
      <c r="P1224" s="18"/>
    </row>
    <row r="1225" spans="9:16">
      <c r="I1225" s="17"/>
      <c r="J1225" s="17"/>
      <c r="K1225" s="18"/>
      <c r="L1225" s="18"/>
      <c r="M1225" s="18"/>
      <c r="N1225" s="18"/>
      <c r="O1225" s="18"/>
      <c r="P1225" s="18"/>
    </row>
    <row r="1226" spans="9:16">
      <c r="I1226" s="17"/>
      <c r="J1226" s="17"/>
      <c r="K1226" s="18"/>
      <c r="L1226" s="18"/>
      <c r="M1226" s="18"/>
      <c r="N1226" s="18"/>
      <c r="O1226" s="18"/>
      <c r="P1226" s="18"/>
    </row>
    <row r="1227" spans="9:16">
      <c r="I1227" s="17"/>
      <c r="J1227" s="17"/>
      <c r="K1227" s="18"/>
      <c r="L1227" s="18"/>
      <c r="M1227" s="18"/>
      <c r="N1227" s="18"/>
      <c r="O1227" s="18"/>
      <c r="P1227" s="18"/>
    </row>
    <row r="1228" spans="9:16">
      <c r="I1228" s="17"/>
      <c r="J1228" s="17"/>
      <c r="K1228" s="18"/>
      <c r="L1228" s="18"/>
      <c r="M1228" s="18"/>
      <c r="N1228" s="18"/>
      <c r="O1228" s="18"/>
      <c r="P1228" s="18"/>
    </row>
    <row r="1229" spans="9:16">
      <c r="I1229" s="17"/>
      <c r="J1229" s="17"/>
      <c r="K1229" s="18"/>
      <c r="L1229" s="18"/>
      <c r="M1229" s="18"/>
      <c r="N1229" s="18"/>
      <c r="O1229" s="18"/>
      <c r="P1229" s="18"/>
    </row>
    <row r="1230" spans="9:16">
      <c r="I1230" s="17"/>
      <c r="J1230" s="17"/>
      <c r="K1230" s="18"/>
      <c r="L1230" s="18"/>
      <c r="M1230" s="18"/>
      <c r="N1230" s="18"/>
      <c r="O1230" s="18"/>
      <c r="P1230" s="18"/>
    </row>
    <row r="1231" spans="9:16">
      <c r="I1231" s="17"/>
      <c r="J1231" s="17"/>
      <c r="K1231" s="18"/>
      <c r="L1231" s="18"/>
      <c r="M1231" s="18"/>
      <c r="N1231" s="18"/>
      <c r="O1231" s="18"/>
      <c r="P1231" s="18"/>
    </row>
    <row r="1232" spans="9:16">
      <c r="I1232" s="17"/>
      <c r="J1232" s="17"/>
      <c r="K1232" s="18"/>
      <c r="L1232" s="18"/>
      <c r="M1232" s="18"/>
      <c r="N1232" s="18"/>
      <c r="O1232" s="18"/>
      <c r="P1232" s="18"/>
    </row>
    <row r="1233" spans="9:16">
      <c r="I1233" s="17"/>
      <c r="J1233" s="17"/>
      <c r="K1233" s="18"/>
      <c r="L1233" s="18"/>
      <c r="M1233" s="18"/>
      <c r="N1233" s="18"/>
      <c r="O1233" s="18"/>
      <c r="P1233" s="18"/>
    </row>
    <row r="1234" spans="9:16">
      <c r="I1234" s="17"/>
      <c r="J1234" s="17"/>
      <c r="K1234" s="18"/>
      <c r="L1234" s="18"/>
      <c r="M1234" s="18"/>
      <c r="N1234" s="18"/>
      <c r="O1234" s="18"/>
      <c r="P1234" s="18"/>
    </row>
    <row r="1235" spans="9:16">
      <c r="I1235" s="17"/>
      <c r="J1235" s="17"/>
      <c r="K1235" s="18"/>
      <c r="L1235" s="18"/>
      <c r="M1235" s="18"/>
      <c r="N1235" s="18"/>
      <c r="O1235" s="18"/>
      <c r="P1235" s="18"/>
    </row>
    <row r="1236" spans="9:16">
      <c r="I1236" s="17"/>
      <c r="J1236" s="17"/>
      <c r="K1236" s="18"/>
      <c r="L1236" s="18"/>
      <c r="M1236" s="18"/>
      <c r="N1236" s="18"/>
      <c r="O1236" s="18"/>
      <c r="P1236" s="18"/>
    </row>
    <row r="1237" spans="9:16">
      <c r="I1237" s="17"/>
      <c r="J1237" s="17"/>
      <c r="K1237" s="18"/>
      <c r="L1237" s="18"/>
      <c r="M1237" s="18"/>
      <c r="N1237" s="18"/>
      <c r="O1237" s="18"/>
      <c r="P1237" s="18"/>
    </row>
    <row r="1238" spans="9:16">
      <c r="I1238" s="17"/>
      <c r="J1238" s="17"/>
      <c r="K1238" s="18"/>
      <c r="L1238" s="18"/>
      <c r="M1238" s="18"/>
      <c r="N1238" s="18"/>
      <c r="O1238" s="18"/>
      <c r="P1238" s="18"/>
    </row>
    <row r="1239" spans="9:16">
      <c r="I1239" s="17"/>
      <c r="J1239" s="17"/>
      <c r="K1239" s="18"/>
      <c r="L1239" s="18"/>
      <c r="M1239" s="18"/>
      <c r="N1239" s="18"/>
      <c r="O1239" s="18"/>
      <c r="P1239" s="18"/>
    </row>
    <row r="1240" spans="9:16">
      <c r="I1240" s="17"/>
      <c r="J1240" s="17"/>
      <c r="K1240" s="18"/>
      <c r="L1240" s="18"/>
      <c r="M1240" s="18"/>
      <c r="N1240" s="18"/>
      <c r="O1240" s="18"/>
      <c r="P1240" s="18"/>
    </row>
    <row r="1241" spans="9:16">
      <c r="I1241" s="17"/>
      <c r="J1241" s="17"/>
      <c r="K1241" s="18"/>
      <c r="L1241" s="18"/>
      <c r="M1241" s="18"/>
      <c r="N1241" s="18"/>
      <c r="O1241" s="18"/>
      <c r="P1241" s="18"/>
    </row>
    <row r="1242" spans="9:16">
      <c r="I1242" s="17"/>
      <c r="J1242" s="17"/>
      <c r="K1242" s="18"/>
      <c r="L1242" s="18"/>
      <c r="M1242" s="18"/>
      <c r="N1242" s="18"/>
      <c r="O1242" s="18"/>
      <c r="P1242" s="18"/>
    </row>
    <row r="1243" spans="9:16">
      <c r="I1243" s="17"/>
      <c r="J1243" s="17"/>
      <c r="K1243" s="18"/>
      <c r="L1243" s="18"/>
      <c r="M1243" s="18"/>
      <c r="N1243" s="18"/>
      <c r="O1243" s="18"/>
      <c r="P1243" s="18"/>
    </row>
    <row r="1244" spans="9:16">
      <c r="I1244" s="17"/>
      <c r="J1244" s="17"/>
      <c r="K1244" s="18"/>
      <c r="L1244" s="18"/>
      <c r="M1244" s="18"/>
      <c r="N1244" s="18"/>
      <c r="O1244" s="18"/>
      <c r="P1244" s="18"/>
    </row>
    <row r="1245" spans="9:16">
      <c r="I1245" s="17"/>
      <c r="J1245" s="17"/>
      <c r="K1245" s="18"/>
      <c r="L1245" s="18"/>
      <c r="M1245" s="18"/>
      <c r="N1245" s="18"/>
      <c r="O1245" s="18"/>
      <c r="P1245" s="18"/>
    </row>
    <row r="1246" spans="9:16">
      <c r="I1246" s="17"/>
      <c r="J1246" s="17"/>
      <c r="K1246" s="18"/>
      <c r="L1246" s="18"/>
      <c r="M1246" s="18"/>
      <c r="N1246" s="18"/>
      <c r="O1246" s="18"/>
      <c r="P1246" s="18"/>
    </row>
    <row r="1247" spans="9:16">
      <c r="I1247" s="17"/>
      <c r="J1247" s="17"/>
      <c r="K1247" s="18"/>
      <c r="L1247" s="18"/>
      <c r="M1247" s="18"/>
      <c r="N1247" s="18"/>
      <c r="O1247" s="18"/>
      <c r="P1247" s="18"/>
    </row>
    <row r="1248" spans="9:16">
      <c r="I1248" s="17"/>
      <c r="J1248" s="17"/>
      <c r="K1248" s="18"/>
      <c r="L1248" s="18"/>
      <c r="M1248" s="18"/>
      <c r="N1248" s="18"/>
      <c r="O1248" s="18"/>
      <c r="P1248" s="18"/>
    </row>
    <row r="1249" spans="9:16">
      <c r="I1249" s="17"/>
      <c r="J1249" s="17"/>
      <c r="K1249" s="18"/>
      <c r="L1249" s="18"/>
      <c r="M1249" s="18"/>
      <c r="N1249" s="18"/>
      <c r="O1249" s="18"/>
      <c r="P1249" s="18"/>
    </row>
    <row r="1250" spans="9:16">
      <c r="I1250" s="17"/>
      <c r="J1250" s="17"/>
      <c r="K1250" s="18"/>
      <c r="L1250" s="18"/>
      <c r="M1250" s="18"/>
      <c r="N1250" s="18"/>
      <c r="O1250" s="18"/>
      <c r="P1250" s="18"/>
    </row>
    <row r="1251" spans="9:16">
      <c r="I1251" s="17"/>
      <c r="J1251" s="17"/>
      <c r="K1251" s="18"/>
      <c r="L1251" s="18"/>
      <c r="M1251" s="18"/>
      <c r="N1251" s="18"/>
      <c r="O1251" s="18"/>
      <c r="P1251" s="18"/>
    </row>
    <row r="1252" spans="9:16">
      <c r="I1252" s="17"/>
      <c r="J1252" s="17"/>
      <c r="K1252" s="18"/>
      <c r="L1252" s="18"/>
      <c r="M1252" s="18"/>
      <c r="N1252" s="18"/>
      <c r="O1252" s="18"/>
      <c r="P1252" s="18"/>
    </row>
    <row r="1253" spans="9:16">
      <c r="I1253" s="17"/>
      <c r="J1253" s="17"/>
      <c r="K1253" s="18"/>
      <c r="L1253" s="18"/>
      <c r="M1253" s="18"/>
      <c r="N1253" s="18"/>
      <c r="O1253" s="18"/>
      <c r="P1253" s="18"/>
    </row>
    <row r="1254" spans="9:16">
      <c r="I1254" s="17"/>
      <c r="J1254" s="17"/>
      <c r="K1254" s="18"/>
      <c r="L1254" s="18"/>
      <c r="M1254" s="18"/>
      <c r="N1254" s="18"/>
      <c r="O1254" s="18"/>
      <c r="P1254" s="18"/>
    </row>
    <row r="1255" spans="9:16">
      <c r="I1255" s="17"/>
      <c r="J1255" s="17"/>
      <c r="K1255" s="18"/>
      <c r="L1255" s="18"/>
      <c r="M1255" s="18"/>
      <c r="N1255" s="18"/>
      <c r="O1255" s="18"/>
      <c r="P1255" s="18"/>
    </row>
    <row r="1256" spans="9:16">
      <c r="I1256" s="17"/>
      <c r="J1256" s="17"/>
      <c r="K1256" s="18"/>
      <c r="L1256" s="18"/>
      <c r="M1256" s="18"/>
      <c r="N1256" s="18"/>
      <c r="O1256" s="18"/>
      <c r="P1256" s="18"/>
    </row>
    <row r="1257" spans="9:16">
      <c r="I1257" s="17"/>
      <c r="J1257" s="17"/>
      <c r="K1257" s="18"/>
      <c r="L1257" s="18"/>
      <c r="M1257" s="18"/>
      <c r="N1257" s="18"/>
      <c r="O1257" s="18"/>
      <c r="P1257" s="18"/>
    </row>
    <row r="1258" spans="9:16">
      <c r="I1258" s="17"/>
      <c r="J1258" s="17"/>
      <c r="K1258" s="18"/>
      <c r="L1258" s="18"/>
      <c r="M1258" s="18"/>
      <c r="N1258" s="18"/>
      <c r="O1258" s="18"/>
      <c r="P1258" s="18"/>
    </row>
    <row r="1259" spans="9:16">
      <c r="I1259" s="17"/>
      <c r="J1259" s="17"/>
      <c r="K1259" s="18"/>
      <c r="L1259" s="18"/>
      <c r="M1259" s="18"/>
      <c r="N1259" s="18"/>
      <c r="O1259" s="18"/>
      <c r="P1259" s="18"/>
    </row>
    <row r="1260" spans="9:16">
      <c r="I1260" s="17"/>
      <c r="J1260" s="17"/>
      <c r="K1260" s="18"/>
      <c r="L1260" s="18"/>
      <c r="M1260" s="18"/>
      <c r="N1260" s="18"/>
      <c r="O1260" s="18"/>
      <c r="P1260" s="18"/>
    </row>
    <row r="1261" spans="9:16">
      <c r="I1261" s="17"/>
      <c r="J1261" s="17"/>
      <c r="K1261" s="18"/>
      <c r="L1261" s="18"/>
      <c r="M1261" s="18"/>
      <c r="N1261" s="18"/>
      <c r="O1261" s="18"/>
      <c r="P1261" s="18"/>
    </row>
    <row r="1262" spans="9:16">
      <c r="I1262" s="17"/>
      <c r="J1262" s="17"/>
      <c r="K1262" s="18"/>
      <c r="L1262" s="18"/>
      <c r="M1262" s="18"/>
      <c r="N1262" s="18"/>
      <c r="O1262" s="18"/>
      <c r="P1262" s="18"/>
    </row>
    <row r="1263" spans="9:16">
      <c r="I1263" s="17"/>
      <c r="J1263" s="17"/>
      <c r="K1263" s="18"/>
      <c r="L1263" s="18"/>
      <c r="M1263" s="18"/>
      <c r="N1263" s="18"/>
      <c r="O1263" s="18"/>
      <c r="P1263" s="18"/>
    </row>
    <row r="1264" spans="9:16">
      <c r="I1264" s="17"/>
      <c r="J1264" s="17"/>
      <c r="K1264" s="18"/>
      <c r="L1264" s="18"/>
      <c r="M1264" s="18"/>
      <c r="N1264" s="18"/>
      <c r="O1264" s="18"/>
      <c r="P1264" s="18"/>
    </row>
    <row r="1265" spans="9:16">
      <c r="I1265" s="17"/>
      <c r="J1265" s="17"/>
      <c r="K1265" s="18"/>
      <c r="L1265" s="18"/>
      <c r="M1265" s="18"/>
      <c r="N1265" s="18"/>
      <c r="O1265" s="18"/>
      <c r="P1265" s="18"/>
    </row>
    <row r="1266" spans="9:16">
      <c r="I1266" s="17"/>
      <c r="J1266" s="17"/>
      <c r="K1266" s="18"/>
      <c r="L1266" s="18"/>
      <c r="M1266" s="18"/>
      <c r="N1266" s="18"/>
      <c r="O1266" s="18"/>
      <c r="P1266" s="18"/>
    </row>
    <row r="1267" spans="9:16">
      <c r="I1267" s="17"/>
      <c r="J1267" s="17"/>
      <c r="K1267" s="18"/>
      <c r="L1267" s="18"/>
      <c r="M1267" s="18"/>
      <c r="N1267" s="18"/>
      <c r="O1267" s="18"/>
      <c r="P1267" s="18"/>
    </row>
    <row r="1268" spans="9:16">
      <c r="I1268" s="17"/>
      <c r="J1268" s="17"/>
      <c r="K1268" s="18"/>
      <c r="L1268" s="18"/>
      <c r="M1268" s="18"/>
      <c r="N1268" s="18"/>
      <c r="O1268" s="18"/>
      <c r="P1268" s="18"/>
    </row>
    <row r="1269" spans="9:16">
      <c r="I1269" s="17"/>
      <c r="J1269" s="17"/>
      <c r="K1269" s="18"/>
      <c r="L1269" s="18"/>
      <c r="M1269" s="18"/>
      <c r="N1269" s="18"/>
      <c r="O1269" s="18"/>
      <c r="P1269" s="18"/>
    </row>
    <row r="1270" spans="9:16">
      <c r="I1270" s="17"/>
      <c r="J1270" s="17"/>
      <c r="K1270" s="18"/>
      <c r="L1270" s="18"/>
      <c r="M1270" s="18"/>
      <c r="N1270" s="18"/>
      <c r="O1270" s="18"/>
      <c r="P1270" s="18"/>
    </row>
    <row r="1271" spans="9:16">
      <c r="I1271" s="17"/>
      <c r="J1271" s="17"/>
      <c r="K1271" s="18"/>
      <c r="L1271" s="18"/>
      <c r="M1271" s="18"/>
      <c r="N1271" s="18"/>
      <c r="O1271" s="18"/>
      <c r="P1271" s="18"/>
    </row>
    <row r="1272" spans="9:16">
      <c r="I1272" s="17"/>
      <c r="J1272" s="17"/>
      <c r="K1272" s="18"/>
      <c r="L1272" s="18"/>
      <c r="M1272" s="18"/>
      <c r="N1272" s="18"/>
      <c r="O1272" s="18"/>
      <c r="P1272" s="18"/>
    </row>
    <row r="1273" spans="9:16">
      <c r="I1273" s="17"/>
      <c r="J1273" s="17"/>
      <c r="K1273" s="18"/>
      <c r="L1273" s="18"/>
      <c r="M1273" s="18"/>
      <c r="N1273" s="18"/>
      <c r="O1273" s="18"/>
      <c r="P1273" s="18"/>
    </row>
    <row r="1274" spans="9:16">
      <c r="I1274" s="17"/>
      <c r="J1274" s="17"/>
      <c r="K1274" s="18"/>
      <c r="L1274" s="18"/>
      <c r="M1274" s="18"/>
      <c r="N1274" s="18"/>
      <c r="O1274" s="18"/>
      <c r="P1274" s="18"/>
    </row>
    <row r="1275" spans="9:16">
      <c r="I1275" s="17"/>
      <c r="J1275" s="17"/>
      <c r="K1275" s="18"/>
      <c r="L1275" s="18"/>
      <c r="M1275" s="18"/>
      <c r="N1275" s="18"/>
      <c r="O1275" s="18"/>
      <c r="P1275" s="18"/>
    </row>
    <row r="1276" spans="9:16">
      <c r="I1276" s="17"/>
      <c r="J1276" s="17"/>
      <c r="K1276" s="18"/>
      <c r="L1276" s="18"/>
      <c r="M1276" s="18"/>
      <c r="N1276" s="18"/>
      <c r="O1276" s="18"/>
      <c r="P1276" s="18"/>
    </row>
    <row r="1277" spans="9:16">
      <c r="I1277" s="17"/>
      <c r="J1277" s="17"/>
      <c r="K1277" s="18"/>
      <c r="L1277" s="18"/>
      <c r="M1277" s="18"/>
      <c r="N1277" s="18"/>
      <c r="O1277" s="18"/>
      <c r="P1277" s="18"/>
    </row>
    <row r="1278" spans="9:16">
      <c r="I1278" s="17"/>
      <c r="J1278" s="17"/>
      <c r="K1278" s="18"/>
      <c r="L1278" s="18"/>
      <c r="M1278" s="18"/>
      <c r="N1278" s="18"/>
      <c r="O1278" s="18"/>
      <c r="P1278" s="18"/>
    </row>
    <row r="1279" spans="9:16">
      <c r="I1279" s="17"/>
      <c r="J1279" s="17"/>
      <c r="K1279" s="18"/>
      <c r="L1279" s="18"/>
      <c r="M1279" s="18"/>
      <c r="N1279" s="18"/>
      <c r="O1279" s="18"/>
      <c r="P1279" s="18"/>
    </row>
    <row r="1280" spans="9:16">
      <c r="I1280" s="17"/>
      <c r="J1280" s="17"/>
      <c r="K1280" s="18"/>
      <c r="L1280" s="18"/>
      <c r="M1280" s="18"/>
      <c r="N1280" s="18"/>
      <c r="O1280" s="18"/>
      <c r="P1280" s="18"/>
    </row>
    <row r="1281" spans="9:16">
      <c r="I1281" s="17"/>
      <c r="J1281" s="17"/>
      <c r="K1281" s="18"/>
      <c r="L1281" s="18"/>
      <c r="M1281" s="18"/>
      <c r="N1281" s="18"/>
      <c r="O1281" s="18"/>
      <c r="P1281" s="18"/>
    </row>
    <row r="1282" spans="9:16">
      <c r="I1282" s="17"/>
      <c r="J1282" s="17"/>
      <c r="K1282" s="18"/>
      <c r="L1282" s="18"/>
      <c r="M1282" s="18"/>
      <c r="N1282" s="18"/>
      <c r="O1282" s="18"/>
      <c r="P1282" s="18"/>
    </row>
    <row r="1283" spans="9:16">
      <c r="I1283" s="17"/>
      <c r="J1283" s="17"/>
      <c r="K1283" s="18"/>
      <c r="L1283" s="18"/>
      <c r="M1283" s="18"/>
      <c r="N1283" s="18"/>
      <c r="O1283" s="18"/>
      <c r="P1283" s="18"/>
    </row>
    <row r="1284" spans="9:16">
      <c r="I1284" s="17"/>
      <c r="J1284" s="17"/>
      <c r="K1284" s="18"/>
      <c r="L1284" s="18"/>
      <c r="M1284" s="18"/>
      <c r="N1284" s="18"/>
      <c r="O1284" s="18"/>
      <c r="P1284" s="18"/>
    </row>
    <row r="1285" spans="9:16">
      <c r="I1285" s="17"/>
      <c r="J1285" s="17"/>
      <c r="K1285" s="18"/>
      <c r="L1285" s="18"/>
      <c r="M1285" s="18"/>
      <c r="N1285" s="18"/>
      <c r="O1285" s="18"/>
      <c r="P1285" s="18"/>
    </row>
    <row r="1286" spans="9:16">
      <c r="I1286" s="17"/>
      <c r="J1286" s="17"/>
      <c r="K1286" s="18"/>
      <c r="L1286" s="18"/>
      <c r="M1286" s="18"/>
      <c r="N1286" s="18"/>
      <c r="O1286" s="18"/>
      <c r="P1286" s="18"/>
    </row>
    <row r="1287" spans="9:16">
      <c r="I1287" s="17"/>
      <c r="J1287" s="17"/>
      <c r="K1287" s="18"/>
      <c r="L1287" s="18"/>
      <c r="M1287" s="18"/>
      <c r="N1287" s="18"/>
      <c r="O1287" s="18"/>
      <c r="P1287" s="18"/>
    </row>
    <row r="1288" spans="9:16">
      <c r="I1288" s="17"/>
      <c r="J1288" s="17"/>
      <c r="K1288" s="18"/>
      <c r="L1288" s="18"/>
      <c r="M1288" s="18"/>
      <c r="N1288" s="18"/>
      <c r="O1288" s="18"/>
      <c r="P1288" s="18"/>
    </row>
    <row r="1289" spans="9:16">
      <c r="I1289" s="17"/>
      <c r="J1289" s="17"/>
      <c r="K1289" s="18"/>
      <c r="L1289" s="18"/>
      <c r="M1289" s="18"/>
      <c r="N1289" s="18"/>
      <c r="O1289" s="18"/>
      <c r="P1289" s="18"/>
    </row>
    <row r="1290" spans="9:16">
      <c r="I1290" s="17"/>
      <c r="J1290" s="17"/>
      <c r="K1290" s="18"/>
      <c r="L1290" s="18"/>
      <c r="M1290" s="18"/>
      <c r="N1290" s="18"/>
      <c r="O1290" s="18"/>
      <c r="P1290" s="18"/>
    </row>
    <row r="1291" spans="9:16">
      <c r="I1291" s="17"/>
      <c r="J1291" s="17"/>
      <c r="K1291" s="18"/>
      <c r="L1291" s="18"/>
      <c r="M1291" s="18"/>
      <c r="N1291" s="18"/>
      <c r="O1291" s="18"/>
      <c r="P1291" s="18"/>
    </row>
    <row r="1292" spans="9:16">
      <c r="I1292" s="17"/>
      <c r="J1292" s="17"/>
      <c r="K1292" s="18"/>
      <c r="L1292" s="18"/>
      <c r="M1292" s="18"/>
      <c r="N1292" s="18"/>
      <c r="O1292" s="18"/>
      <c r="P1292" s="18"/>
    </row>
    <row r="1293" spans="9:16">
      <c r="I1293" s="17"/>
      <c r="J1293" s="17"/>
      <c r="K1293" s="18"/>
      <c r="L1293" s="18"/>
      <c r="M1293" s="18"/>
      <c r="N1293" s="18"/>
      <c r="O1293" s="18"/>
      <c r="P1293" s="18"/>
    </row>
    <row r="1294" spans="9:16">
      <c r="I1294" s="17"/>
      <c r="J1294" s="17"/>
      <c r="K1294" s="18"/>
      <c r="L1294" s="18"/>
      <c r="M1294" s="18"/>
      <c r="N1294" s="18"/>
      <c r="O1294" s="18"/>
      <c r="P1294" s="18"/>
    </row>
    <row r="1295" spans="9:16">
      <c r="I1295" s="17"/>
      <c r="J1295" s="17"/>
      <c r="K1295" s="18"/>
      <c r="L1295" s="18"/>
      <c r="M1295" s="18"/>
      <c r="N1295" s="18"/>
      <c r="O1295" s="18"/>
      <c r="P1295" s="18"/>
    </row>
    <row r="1296" spans="9:16">
      <c r="I1296" s="17"/>
      <c r="J1296" s="17"/>
      <c r="K1296" s="18"/>
      <c r="L1296" s="18"/>
      <c r="M1296" s="18"/>
      <c r="N1296" s="18"/>
      <c r="O1296" s="18"/>
      <c r="P1296" s="18"/>
    </row>
    <row r="1297" spans="9:16">
      <c r="I1297" s="17"/>
      <c r="J1297" s="17"/>
      <c r="K1297" s="18"/>
      <c r="L1297" s="18"/>
      <c r="M1297" s="18"/>
      <c r="N1297" s="18"/>
      <c r="O1297" s="18"/>
      <c r="P1297" s="18"/>
    </row>
    <row r="1298" spans="9:16">
      <c r="I1298" s="17"/>
      <c r="J1298" s="17"/>
      <c r="K1298" s="18"/>
      <c r="L1298" s="18"/>
      <c r="M1298" s="18"/>
      <c r="N1298" s="18"/>
      <c r="O1298" s="18"/>
      <c r="P1298" s="18"/>
    </row>
    <row r="1299" spans="9:16">
      <c r="I1299" s="17"/>
      <c r="J1299" s="17"/>
      <c r="K1299" s="18"/>
      <c r="L1299" s="18"/>
      <c r="M1299" s="18"/>
      <c r="N1299" s="18"/>
      <c r="O1299" s="18"/>
      <c r="P1299" s="18"/>
    </row>
    <row r="1300" spans="9:16">
      <c r="I1300" s="17"/>
      <c r="J1300" s="17"/>
      <c r="K1300" s="18"/>
      <c r="L1300" s="18"/>
      <c r="M1300" s="18"/>
      <c r="N1300" s="18"/>
      <c r="O1300" s="18"/>
      <c r="P1300" s="18"/>
    </row>
    <row r="1301" spans="9:16">
      <c r="I1301" s="17"/>
      <c r="J1301" s="17"/>
      <c r="K1301" s="18"/>
      <c r="L1301" s="18"/>
      <c r="M1301" s="18"/>
      <c r="N1301" s="18"/>
      <c r="O1301" s="18"/>
      <c r="P1301" s="18"/>
    </row>
    <row r="1302" spans="9:16">
      <c r="I1302" s="17"/>
      <c r="J1302" s="17"/>
      <c r="K1302" s="18"/>
      <c r="L1302" s="18"/>
      <c r="M1302" s="18"/>
      <c r="N1302" s="18"/>
      <c r="O1302" s="18"/>
      <c r="P1302" s="18"/>
    </row>
    <row r="1303" spans="9:16">
      <c r="I1303" s="17"/>
      <c r="J1303" s="17"/>
      <c r="K1303" s="18"/>
      <c r="L1303" s="18"/>
      <c r="M1303" s="18"/>
      <c r="N1303" s="18"/>
      <c r="O1303" s="18"/>
      <c r="P1303" s="18"/>
    </row>
    <row r="1304" spans="9:16">
      <c r="I1304" s="17"/>
      <c r="J1304" s="17"/>
      <c r="K1304" s="18"/>
      <c r="L1304" s="18"/>
      <c r="M1304" s="18"/>
      <c r="N1304" s="18"/>
      <c r="O1304" s="18"/>
      <c r="P1304" s="18"/>
    </row>
    <row r="1305" spans="9:16">
      <c r="I1305" s="17"/>
      <c r="J1305" s="17"/>
      <c r="K1305" s="18"/>
      <c r="L1305" s="18"/>
      <c r="M1305" s="18"/>
      <c r="N1305" s="18"/>
      <c r="O1305" s="18"/>
      <c r="P1305" s="18"/>
    </row>
    <row r="1306" spans="9:16">
      <c r="I1306" s="17"/>
      <c r="J1306" s="17"/>
      <c r="K1306" s="18"/>
      <c r="L1306" s="18"/>
      <c r="M1306" s="18"/>
      <c r="N1306" s="18"/>
      <c r="O1306" s="18"/>
      <c r="P1306" s="18"/>
    </row>
    <row r="1307" spans="9:16">
      <c r="I1307" s="17"/>
      <c r="J1307" s="17"/>
      <c r="K1307" s="18"/>
      <c r="L1307" s="18"/>
      <c r="M1307" s="18"/>
      <c r="N1307" s="18"/>
      <c r="O1307" s="18"/>
      <c r="P1307" s="18"/>
    </row>
    <row r="1308" spans="9:16">
      <c r="I1308" s="17"/>
      <c r="J1308" s="17"/>
      <c r="K1308" s="18"/>
      <c r="L1308" s="18"/>
      <c r="M1308" s="18"/>
      <c r="N1308" s="18"/>
      <c r="O1308" s="18"/>
      <c r="P1308" s="18"/>
    </row>
    <row r="1309" spans="9:16">
      <c r="I1309" s="17"/>
      <c r="J1309" s="17"/>
      <c r="K1309" s="18"/>
      <c r="L1309" s="18"/>
      <c r="M1309" s="18"/>
      <c r="N1309" s="18"/>
      <c r="O1309" s="18"/>
      <c r="P1309" s="18"/>
    </row>
    <row r="1310" spans="9:16">
      <c r="I1310" s="17"/>
      <c r="J1310" s="17"/>
      <c r="K1310" s="18"/>
      <c r="L1310" s="18"/>
      <c r="M1310" s="18"/>
      <c r="N1310" s="18"/>
      <c r="O1310" s="18"/>
      <c r="P1310" s="18"/>
    </row>
    <row r="1311" spans="9:16">
      <c r="I1311" s="17"/>
      <c r="J1311" s="17"/>
      <c r="K1311" s="18"/>
      <c r="L1311" s="18"/>
      <c r="M1311" s="18"/>
      <c r="N1311" s="18"/>
      <c r="O1311" s="18"/>
      <c r="P1311" s="18"/>
    </row>
    <row r="1312" spans="9:16">
      <c r="I1312" s="17"/>
      <c r="J1312" s="17"/>
      <c r="K1312" s="18"/>
      <c r="L1312" s="18"/>
      <c r="M1312" s="18"/>
      <c r="N1312" s="18"/>
      <c r="O1312" s="18"/>
      <c r="P1312" s="18"/>
    </row>
    <row r="1313" spans="9:16">
      <c r="I1313" s="17"/>
      <c r="J1313" s="17"/>
      <c r="K1313" s="18"/>
      <c r="L1313" s="18"/>
      <c r="M1313" s="18"/>
      <c r="N1313" s="18"/>
      <c r="O1313" s="18"/>
      <c r="P1313" s="18"/>
    </row>
    <row r="1314" spans="9:16">
      <c r="I1314" s="17"/>
      <c r="J1314" s="17"/>
      <c r="K1314" s="18"/>
      <c r="L1314" s="18"/>
      <c r="M1314" s="18"/>
      <c r="N1314" s="18"/>
      <c r="O1314" s="18"/>
      <c r="P1314" s="18"/>
    </row>
    <row r="1315" spans="9:16">
      <c r="I1315" s="17"/>
      <c r="J1315" s="17"/>
      <c r="K1315" s="18"/>
      <c r="L1315" s="18"/>
      <c r="M1315" s="18"/>
      <c r="N1315" s="18"/>
      <c r="O1315" s="18"/>
      <c r="P1315" s="18"/>
    </row>
    <row r="1316" spans="9:16">
      <c r="I1316" s="17"/>
      <c r="J1316" s="17"/>
      <c r="K1316" s="18"/>
      <c r="L1316" s="18"/>
      <c r="M1316" s="18"/>
      <c r="N1316" s="18"/>
      <c r="O1316" s="18"/>
      <c r="P1316" s="18"/>
    </row>
    <row r="1317" spans="9:16">
      <c r="I1317" s="17"/>
      <c r="J1317" s="17"/>
      <c r="K1317" s="18"/>
      <c r="L1317" s="18"/>
      <c r="M1317" s="18"/>
      <c r="N1317" s="18"/>
      <c r="O1317" s="18"/>
      <c r="P1317" s="18"/>
    </row>
    <row r="1318" spans="9:16">
      <c r="I1318" s="17"/>
      <c r="J1318" s="17"/>
      <c r="K1318" s="18"/>
      <c r="L1318" s="18"/>
      <c r="M1318" s="18"/>
      <c r="N1318" s="18"/>
      <c r="O1318" s="18"/>
      <c r="P1318" s="18"/>
    </row>
    <row r="1319" spans="9:16">
      <c r="I1319" s="17"/>
      <c r="J1319" s="17"/>
      <c r="K1319" s="18"/>
      <c r="L1319" s="18"/>
      <c r="M1319" s="18"/>
      <c r="N1319" s="18"/>
      <c r="O1319" s="18"/>
      <c r="P1319" s="18"/>
    </row>
    <row r="1320" spans="9:16">
      <c r="I1320" s="17"/>
      <c r="J1320" s="17"/>
      <c r="K1320" s="18"/>
      <c r="L1320" s="18"/>
      <c r="M1320" s="18"/>
      <c r="N1320" s="18"/>
      <c r="O1320" s="18"/>
      <c r="P1320" s="18"/>
    </row>
    <row r="1321" spans="9:16">
      <c r="I1321" s="17"/>
      <c r="J1321" s="17"/>
      <c r="K1321" s="18"/>
      <c r="L1321" s="18"/>
      <c r="M1321" s="18"/>
      <c r="N1321" s="18"/>
      <c r="O1321" s="18"/>
      <c r="P1321" s="18"/>
    </row>
    <row r="1322" spans="9:16">
      <c r="I1322" s="17"/>
      <c r="J1322" s="17"/>
      <c r="K1322" s="18"/>
      <c r="L1322" s="18"/>
      <c r="M1322" s="18"/>
      <c r="N1322" s="18"/>
      <c r="O1322" s="18"/>
      <c r="P1322" s="18"/>
    </row>
    <row r="1323" spans="9:16">
      <c r="I1323" s="17"/>
      <c r="J1323" s="17"/>
      <c r="K1323" s="18"/>
      <c r="L1323" s="18"/>
      <c r="M1323" s="18"/>
      <c r="N1323" s="18"/>
      <c r="O1323" s="18"/>
      <c r="P1323" s="18"/>
    </row>
    <row r="1324" spans="9:16">
      <c r="I1324" s="17"/>
      <c r="J1324" s="17"/>
      <c r="K1324" s="18"/>
      <c r="L1324" s="18"/>
      <c r="M1324" s="18"/>
      <c r="N1324" s="18"/>
      <c r="O1324" s="18"/>
      <c r="P1324" s="18"/>
    </row>
    <row r="1325" spans="9:16">
      <c r="I1325" s="17"/>
      <c r="J1325" s="17"/>
      <c r="K1325" s="18"/>
      <c r="L1325" s="18"/>
      <c r="M1325" s="18"/>
      <c r="N1325" s="18"/>
      <c r="O1325" s="18"/>
      <c r="P1325" s="18"/>
    </row>
    <row r="1326" spans="9:16">
      <c r="I1326" s="17"/>
      <c r="J1326" s="17"/>
      <c r="K1326" s="18"/>
      <c r="L1326" s="18"/>
      <c r="M1326" s="18"/>
      <c r="N1326" s="18"/>
      <c r="O1326" s="18"/>
      <c r="P1326" s="18"/>
    </row>
    <row r="1327" spans="9:16">
      <c r="I1327" s="17"/>
      <c r="J1327" s="17"/>
      <c r="K1327" s="18"/>
      <c r="L1327" s="18"/>
      <c r="M1327" s="18"/>
      <c r="N1327" s="18"/>
      <c r="O1327" s="18"/>
      <c r="P1327" s="18"/>
    </row>
    <row r="1328" spans="9:16">
      <c r="I1328" s="17"/>
      <c r="J1328" s="17"/>
      <c r="K1328" s="18"/>
      <c r="L1328" s="18"/>
      <c r="M1328" s="18"/>
      <c r="N1328" s="18"/>
      <c r="O1328" s="18"/>
      <c r="P1328" s="18"/>
    </row>
    <row r="1329" spans="9:16">
      <c r="I1329" s="17"/>
      <c r="J1329" s="17"/>
      <c r="K1329" s="18"/>
      <c r="L1329" s="18"/>
      <c r="M1329" s="18"/>
      <c r="N1329" s="18"/>
      <c r="O1329" s="18"/>
      <c r="P1329" s="18"/>
    </row>
    <row r="1330" spans="9:16">
      <c r="I1330" s="17"/>
      <c r="J1330" s="17"/>
      <c r="K1330" s="18"/>
      <c r="L1330" s="18"/>
      <c r="M1330" s="18"/>
      <c r="N1330" s="18"/>
      <c r="O1330" s="18"/>
      <c r="P1330" s="18"/>
    </row>
    <row r="1331" spans="9:16">
      <c r="I1331" s="17"/>
      <c r="J1331" s="17"/>
      <c r="K1331" s="18"/>
      <c r="L1331" s="18"/>
      <c r="M1331" s="18"/>
      <c r="N1331" s="18"/>
      <c r="O1331" s="18"/>
      <c r="P1331" s="18"/>
    </row>
    <row r="1332" spans="9:16">
      <c r="I1332" s="17"/>
      <c r="J1332" s="17"/>
      <c r="K1332" s="18"/>
      <c r="L1332" s="18"/>
      <c r="M1332" s="18"/>
      <c r="N1332" s="18"/>
      <c r="O1332" s="18"/>
      <c r="P1332" s="18"/>
    </row>
    <row r="1333" spans="9:16">
      <c r="I1333" s="17"/>
      <c r="J1333" s="17"/>
      <c r="K1333" s="18"/>
      <c r="L1333" s="18"/>
      <c r="M1333" s="18"/>
      <c r="N1333" s="18"/>
      <c r="O1333" s="18"/>
      <c r="P1333" s="18"/>
    </row>
    <row r="1334" spans="9:16">
      <c r="I1334" s="17"/>
      <c r="J1334" s="17"/>
      <c r="K1334" s="18"/>
      <c r="L1334" s="18"/>
      <c r="M1334" s="18"/>
      <c r="N1334" s="18"/>
      <c r="O1334" s="18"/>
      <c r="P1334" s="18"/>
    </row>
    <row r="1335" spans="9:16">
      <c r="I1335" s="17"/>
      <c r="J1335" s="17"/>
      <c r="K1335" s="18"/>
      <c r="L1335" s="18"/>
      <c r="M1335" s="18"/>
      <c r="N1335" s="18"/>
      <c r="O1335" s="18"/>
      <c r="P1335" s="18"/>
    </row>
    <row r="1336" spans="9:16">
      <c r="I1336" s="17"/>
      <c r="J1336" s="17"/>
      <c r="K1336" s="18"/>
      <c r="L1336" s="18"/>
      <c r="M1336" s="18"/>
      <c r="N1336" s="18"/>
      <c r="O1336" s="18"/>
      <c r="P1336" s="18"/>
    </row>
    <row r="1337" spans="9:16">
      <c r="I1337" s="17"/>
      <c r="J1337" s="17"/>
      <c r="K1337" s="18"/>
      <c r="L1337" s="18"/>
      <c r="M1337" s="18"/>
      <c r="N1337" s="18"/>
      <c r="O1337" s="18"/>
      <c r="P1337" s="18"/>
    </row>
    <row r="1338" spans="9:16">
      <c r="I1338" s="17"/>
      <c r="J1338" s="17"/>
      <c r="K1338" s="18"/>
      <c r="L1338" s="18"/>
      <c r="M1338" s="18"/>
      <c r="N1338" s="18"/>
      <c r="O1338" s="18"/>
      <c r="P1338" s="18"/>
    </row>
    <row r="1339" spans="9:16">
      <c r="I1339" s="17"/>
      <c r="J1339" s="17"/>
      <c r="K1339" s="18"/>
      <c r="L1339" s="18"/>
      <c r="M1339" s="18"/>
      <c r="N1339" s="18"/>
      <c r="O1339" s="18"/>
      <c r="P1339" s="18"/>
    </row>
    <row r="1340" spans="9:16">
      <c r="I1340" s="17"/>
      <c r="J1340" s="17"/>
      <c r="K1340" s="18"/>
      <c r="L1340" s="18"/>
      <c r="M1340" s="18"/>
      <c r="N1340" s="18"/>
      <c r="O1340" s="18"/>
      <c r="P1340" s="18"/>
    </row>
    <row r="1341" spans="9:16">
      <c r="I1341" s="17"/>
      <c r="J1341" s="17"/>
      <c r="K1341" s="18"/>
      <c r="L1341" s="18"/>
      <c r="M1341" s="18"/>
      <c r="N1341" s="18"/>
      <c r="O1341" s="18"/>
      <c r="P1341" s="18"/>
    </row>
    <row r="1342" spans="9:16">
      <c r="I1342" s="17"/>
      <c r="J1342" s="17"/>
      <c r="K1342" s="18"/>
      <c r="L1342" s="18"/>
      <c r="M1342" s="18"/>
      <c r="N1342" s="18"/>
      <c r="O1342" s="18"/>
      <c r="P1342" s="18"/>
    </row>
    <row r="1343" spans="9:16">
      <c r="I1343" s="17"/>
      <c r="J1343" s="17"/>
      <c r="K1343" s="18"/>
      <c r="L1343" s="18"/>
      <c r="M1343" s="18"/>
      <c r="N1343" s="18"/>
      <c r="O1343" s="18"/>
      <c r="P1343" s="18"/>
    </row>
    <row r="1344" spans="9:16">
      <c r="I1344" s="17"/>
      <c r="J1344" s="17"/>
      <c r="K1344" s="18"/>
      <c r="L1344" s="18"/>
      <c r="M1344" s="18"/>
      <c r="N1344" s="18"/>
      <c r="O1344" s="18"/>
      <c r="P1344" s="18"/>
    </row>
    <row r="1345" spans="9:16">
      <c r="I1345" s="17"/>
      <c r="J1345" s="17"/>
      <c r="K1345" s="18"/>
      <c r="L1345" s="18"/>
      <c r="M1345" s="18"/>
      <c r="N1345" s="18"/>
      <c r="O1345" s="18"/>
      <c r="P1345" s="18"/>
    </row>
    <row r="1346" spans="9:16">
      <c r="I1346" s="17"/>
      <c r="J1346" s="17"/>
      <c r="K1346" s="18"/>
      <c r="L1346" s="18"/>
      <c r="M1346" s="18"/>
      <c r="N1346" s="18"/>
      <c r="O1346" s="18"/>
      <c r="P1346" s="18"/>
    </row>
    <row r="1347" spans="9:16">
      <c r="I1347" s="17"/>
      <c r="J1347" s="17"/>
      <c r="K1347" s="18"/>
      <c r="L1347" s="18"/>
      <c r="M1347" s="18"/>
      <c r="N1347" s="18"/>
      <c r="O1347" s="18"/>
      <c r="P1347" s="18"/>
    </row>
    <row r="1348" spans="9:16">
      <c r="I1348" s="17"/>
      <c r="J1348" s="17"/>
      <c r="K1348" s="18"/>
      <c r="L1348" s="18"/>
      <c r="M1348" s="18"/>
      <c r="N1348" s="18"/>
      <c r="O1348" s="18"/>
      <c r="P1348" s="18"/>
    </row>
    <row r="1349" spans="9:16">
      <c r="I1349" s="17"/>
      <c r="J1349" s="17"/>
      <c r="K1349" s="18"/>
      <c r="L1349" s="18"/>
      <c r="M1349" s="18"/>
      <c r="N1349" s="18"/>
      <c r="O1349" s="18"/>
      <c r="P1349" s="18"/>
    </row>
    <row r="1350" spans="9:16">
      <c r="I1350" s="17"/>
      <c r="J1350" s="17"/>
      <c r="K1350" s="18"/>
      <c r="L1350" s="18"/>
      <c r="M1350" s="18"/>
      <c r="N1350" s="18"/>
      <c r="O1350" s="18"/>
      <c r="P1350" s="18"/>
    </row>
    <row r="1351" spans="9:16">
      <c r="I1351" s="17"/>
      <c r="J1351" s="17"/>
      <c r="K1351" s="18"/>
      <c r="L1351" s="18"/>
      <c r="M1351" s="18"/>
      <c r="N1351" s="18"/>
      <c r="O1351" s="18"/>
      <c r="P1351" s="18"/>
    </row>
    <row r="1352" spans="9:16">
      <c r="I1352" s="17"/>
      <c r="J1352" s="17"/>
      <c r="K1352" s="18"/>
      <c r="L1352" s="18"/>
      <c r="M1352" s="18"/>
      <c r="N1352" s="18"/>
      <c r="O1352" s="18"/>
      <c r="P1352" s="18"/>
    </row>
    <row r="1353" spans="9:16">
      <c r="I1353" s="17"/>
      <c r="J1353" s="17"/>
      <c r="K1353" s="18"/>
      <c r="L1353" s="18"/>
      <c r="M1353" s="18"/>
      <c r="N1353" s="18"/>
      <c r="O1353" s="18"/>
      <c r="P1353" s="18"/>
    </row>
    <row r="1354" spans="9:16">
      <c r="I1354" s="17"/>
      <c r="J1354" s="17"/>
      <c r="K1354" s="18"/>
      <c r="L1354" s="18"/>
      <c r="M1354" s="18"/>
      <c r="N1354" s="18"/>
      <c r="O1354" s="18"/>
      <c r="P1354" s="18"/>
    </row>
    <row r="1355" spans="9:16">
      <c r="I1355" s="17"/>
      <c r="J1355" s="17"/>
      <c r="K1355" s="18"/>
      <c r="L1355" s="18"/>
      <c r="M1355" s="18"/>
      <c r="N1355" s="18"/>
      <c r="O1355" s="18"/>
      <c r="P1355" s="18"/>
    </row>
    <row r="1356" spans="9:16">
      <c r="I1356" s="17"/>
      <c r="J1356" s="17"/>
      <c r="K1356" s="18"/>
      <c r="L1356" s="18"/>
      <c r="M1356" s="18"/>
      <c r="N1356" s="18"/>
      <c r="O1356" s="18"/>
      <c r="P1356" s="18"/>
    </row>
    <row r="1357" spans="9:16">
      <c r="I1357" s="17"/>
      <c r="J1357" s="17"/>
      <c r="K1357" s="18"/>
      <c r="L1357" s="18"/>
      <c r="M1357" s="18"/>
      <c r="N1357" s="18"/>
      <c r="O1357" s="18"/>
      <c r="P1357" s="18"/>
    </row>
    <row r="1358" spans="9:16">
      <c r="I1358" s="17"/>
      <c r="J1358" s="17"/>
      <c r="K1358" s="18"/>
      <c r="L1358" s="18"/>
      <c r="M1358" s="18"/>
      <c r="N1358" s="18"/>
      <c r="O1358" s="18"/>
      <c r="P1358" s="18"/>
    </row>
    <row r="1359" spans="9:16">
      <c r="I1359" s="17"/>
      <c r="J1359" s="17"/>
      <c r="K1359" s="18"/>
      <c r="L1359" s="18"/>
      <c r="M1359" s="18"/>
      <c r="N1359" s="18"/>
      <c r="O1359" s="18"/>
      <c r="P1359" s="18"/>
    </row>
    <row r="1360" spans="9:16">
      <c r="I1360" s="17"/>
      <c r="J1360" s="17"/>
      <c r="K1360" s="18"/>
      <c r="L1360" s="18"/>
      <c r="M1360" s="18"/>
      <c r="N1360" s="18"/>
      <c r="O1360" s="18"/>
      <c r="P1360" s="18"/>
    </row>
    <row r="1361" spans="9:16">
      <c r="I1361" s="17"/>
      <c r="J1361" s="17"/>
      <c r="K1361" s="18"/>
      <c r="L1361" s="18"/>
      <c r="M1361" s="18"/>
      <c r="N1361" s="18"/>
      <c r="O1361" s="18"/>
      <c r="P1361" s="18"/>
    </row>
    <row r="1362" spans="9:16">
      <c r="I1362" s="17"/>
      <c r="J1362" s="17"/>
      <c r="K1362" s="18"/>
      <c r="L1362" s="18"/>
      <c r="M1362" s="18"/>
      <c r="N1362" s="18"/>
      <c r="O1362" s="18"/>
      <c r="P1362" s="18"/>
    </row>
    <row r="1363" spans="9:16">
      <c r="I1363" s="17"/>
      <c r="J1363" s="17"/>
      <c r="K1363" s="18"/>
      <c r="L1363" s="18"/>
      <c r="M1363" s="18"/>
      <c r="N1363" s="18"/>
      <c r="O1363" s="18"/>
      <c r="P1363" s="18"/>
    </row>
    <row r="1364" spans="9:16">
      <c r="I1364" s="17"/>
      <c r="J1364" s="17"/>
      <c r="K1364" s="18"/>
      <c r="L1364" s="18"/>
      <c r="M1364" s="18"/>
      <c r="N1364" s="18"/>
      <c r="O1364" s="18"/>
      <c r="P1364" s="18"/>
    </row>
    <row r="1365" spans="9:16">
      <c r="I1365" s="17"/>
      <c r="J1365" s="17"/>
      <c r="K1365" s="18"/>
      <c r="L1365" s="18"/>
      <c r="M1365" s="18"/>
      <c r="N1365" s="18"/>
      <c r="O1365" s="18"/>
      <c r="P1365" s="18"/>
    </row>
    <row r="1366" spans="9:16">
      <c r="I1366" s="17"/>
      <c r="J1366" s="17"/>
      <c r="K1366" s="18"/>
      <c r="L1366" s="18"/>
      <c r="M1366" s="18"/>
      <c r="N1366" s="18"/>
      <c r="O1366" s="18"/>
      <c r="P1366" s="18"/>
    </row>
    <row r="1367" spans="9:16">
      <c r="I1367" s="17"/>
      <c r="J1367" s="17"/>
      <c r="K1367" s="18"/>
      <c r="L1367" s="18"/>
      <c r="M1367" s="18"/>
      <c r="N1367" s="18"/>
      <c r="O1367" s="18"/>
      <c r="P1367" s="18"/>
    </row>
    <row r="1368" spans="9:16">
      <c r="I1368" s="17"/>
      <c r="J1368" s="17"/>
      <c r="K1368" s="18"/>
      <c r="L1368" s="18"/>
      <c r="M1368" s="18"/>
      <c r="N1368" s="18"/>
      <c r="O1368" s="18"/>
      <c r="P1368" s="18"/>
    </row>
    <row r="1369" spans="9:16">
      <c r="I1369" s="17"/>
      <c r="J1369" s="17"/>
      <c r="K1369" s="18"/>
      <c r="L1369" s="18"/>
      <c r="M1369" s="18"/>
      <c r="N1369" s="18"/>
      <c r="O1369" s="18"/>
      <c r="P1369" s="18"/>
    </row>
    <row r="1370" spans="9:16">
      <c r="I1370" s="17"/>
      <c r="J1370" s="17"/>
      <c r="K1370" s="18"/>
      <c r="L1370" s="18"/>
      <c r="M1370" s="18"/>
      <c r="N1370" s="18"/>
      <c r="O1370" s="18"/>
      <c r="P1370" s="18"/>
    </row>
    <row r="1371" spans="9:16">
      <c r="I1371" s="17"/>
      <c r="J1371" s="17"/>
      <c r="K1371" s="18"/>
      <c r="L1371" s="18"/>
      <c r="M1371" s="18"/>
      <c r="N1371" s="18"/>
      <c r="O1371" s="18"/>
      <c r="P1371" s="18"/>
    </row>
    <row r="1372" spans="9:16">
      <c r="I1372" s="17"/>
      <c r="J1372" s="17"/>
      <c r="K1372" s="18"/>
      <c r="L1372" s="18"/>
      <c r="M1372" s="18"/>
      <c r="N1372" s="18"/>
      <c r="O1372" s="18"/>
      <c r="P1372" s="18"/>
    </row>
    <row r="1373" spans="9:16">
      <c r="I1373" s="17"/>
      <c r="J1373" s="17"/>
      <c r="K1373" s="18"/>
      <c r="L1373" s="18"/>
      <c r="M1373" s="18"/>
      <c r="N1373" s="18"/>
      <c r="O1373" s="18"/>
      <c r="P1373" s="18"/>
    </row>
    <row r="1374" spans="9:16">
      <c r="I1374" s="17"/>
      <c r="J1374" s="17"/>
      <c r="K1374" s="18"/>
      <c r="L1374" s="18"/>
      <c r="M1374" s="18"/>
      <c r="N1374" s="18"/>
      <c r="O1374" s="18"/>
      <c r="P1374" s="18"/>
    </row>
    <row r="1375" spans="9:16">
      <c r="I1375" s="17"/>
      <c r="J1375" s="17"/>
      <c r="K1375" s="18"/>
      <c r="L1375" s="18"/>
      <c r="M1375" s="18"/>
      <c r="N1375" s="18"/>
      <c r="O1375" s="18"/>
      <c r="P1375" s="18"/>
    </row>
    <row r="1376" spans="9:16">
      <c r="I1376" s="17"/>
      <c r="J1376" s="17"/>
      <c r="K1376" s="18"/>
      <c r="L1376" s="18"/>
      <c r="M1376" s="18"/>
      <c r="N1376" s="18"/>
      <c r="O1376" s="18"/>
      <c r="P1376" s="18"/>
    </row>
    <row r="1377" spans="9:16">
      <c r="I1377" s="17"/>
      <c r="J1377" s="17"/>
      <c r="K1377" s="18"/>
      <c r="L1377" s="18"/>
      <c r="M1377" s="18"/>
      <c r="N1377" s="18"/>
      <c r="O1377" s="18"/>
      <c r="P1377" s="18"/>
    </row>
    <row r="1378" spans="9:16">
      <c r="I1378" s="17"/>
      <c r="J1378" s="17"/>
      <c r="K1378" s="18"/>
      <c r="L1378" s="18"/>
      <c r="M1378" s="18"/>
      <c r="N1378" s="18"/>
      <c r="O1378" s="18"/>
      <c r="P1378" s="18"/>
    </row>
    <row r="1379" spans="9:16">
      <c r="I1379" s="17"/>
      <c r="J1379" s="17"/>
      <c r="K1379" s="18"/>
      <c r="L1379" s="18"/>
      <c r="M1379" s="18"/>
      <c r="N1379" s="18"/>
      <c r="O1379" s="18"/>
      <c r="P1379" s="18"/>
    </row>
    <row r="1380" spans="9:16">
      <c r="I1380" s="17"/>
      <c r="J1380" s="17"/>
      <c r="K1380" s="18"/>
      <c r="L1380" s="18"/>
      <c r="M1380" s="18"/>
      <c r="N1380" s="18"/>
      <c r="O1380" s="18"/>
      <c r="P1380" s="18"/>
    </row>
    <row r="1381" spans="9:16">
      <c r="I1381" s="17"/>
      <c r="J1381" s="17"/>
      <c r="K1381" s="18"/>
      <c r="L1381" s="18"/>
      <c r="M1381" s="18"/>
      <c r="N1381" s="18"/>
      <c r="O1381" s="18"/>
      <c r="P1381" s="18"/>
    </row>
    <row r="1382" spans="9:16">
      <c r="I1382" s="17"/>
      <c r="J1382" s="17"/>
      <c r="K1382" s="18"/>
      <c r="L1382" s="18"/>
      <c r="M1382" s="18"/>
      <c r="N1382" s="18"/>
      <c r="O1382" s="18"/>
      <c r="P1382" s="18"/>
    </row>
    <row r="1383" spans="9:16">
      <c r="I1383" s="17"/>
      <c r="J1383" s="17"/>
      <c r="K1383" s="18"/>
      <c r="L1383" s="18"/>
      <c r="M1383" s="18"/>
      <c r="N1383" s="18"/>
      <c r="O1383" s="18"/>
      <c r="P1383" s="18"/>
    </row>
    <row r="1384" spans="9:16">
      <c r="I1384" s="17"/>
      <c r="J1384" s="17"/>
      <c r="K1384" s="18"/>
      <c r="L1384" s="18"/>
      <c r="M1384" s="18"/>
      <c r="N1384" s="18"/>
      <c r="O1384" s="18"/>
      <c r="P1384" s="18"/>
    </row>
    <row r="1385" spans="9:16">
      <c r="I1385" s="17"/>
      <c r="J1385" s="17"/>
      <c r="K1385" s="18"/>
      <c r="L1385" s="18"/>
      <c r="M1385" s="18"/>
      <c r="N1385" s="18"/>
      <c r="O1385" s="18"/>
      <c r="P1385" s="18"/>
    </row>
    <row r="1386" spans="9:16">
      <c r="I1386" s="17"/>
      <c r="J1386" s="17"/>
      <c r="K1386" s="18"/>
      <c r="L1386" s="18"/>
      <c r="M1386" s="18"/>
      <c r="N1386" s="18"/>
      <c r="O1386" s="18"/>
      <c r="P1386" s="18"/>
    </row>
    <row r="1387" spans="9:16">
      <c r="I1387" s="17"/>
      <c r="J1387" s="17"/>
      <c r="K1387" s="18"/>
      <c r="L1387" s="18"/>
      <c r="M1387" s="18"/>
      <c r="N1387" s="18"/>
      <c r="O1387" s="18"/>
      <c r="P1387" s="18"/>
    </row>
    <row r="1388" spans="9:16">
      <c r="I1388" s="17"/>
      <c r="J1388" s="17"/>
      <c r="K1388" s="18"/>
      <c r="L1388" s="18"/>
      <c r="M1388" s="18"/>
      <c r="N1388" s="18"/>
      <c r="O1388" s="18"/>
      <c r="P1388" s="18"/>
    </row>
    <row r="1389" spans="9:16">
      <c r="I1389" s="17"/>
      <c r="J1389" s="17"/>
      <c r="K1389" s="18"/>
      <c r="L1389" s="18"/>
      <c r="M1389" s="18"/>
      <c r="N1389" s="18"/>
      <c r="O1389" s="18"/>
      <c r="P1389" s="18"/>
    </row>
    <row r="1390" spans="9:16">
      <c r="I1390" s="17"/>
      <c r="J1390" s="17"/>
      <c r="K1390" s="18"/>
      <c r="L1390" s="18"/>
      <c r="M1390" s="18"/>
      <c r="N1390" s="18"/>
      <c r="O1390" s="18"/>
      <c r="P1390" s="18"/>
    </row>
    <row r="1391" spans="9:16">
      <c r="I1391" s="17"/>
      <c r="J1391" s="17"/>
      <c r="K1391" s="18"/>
      <c r="L1391" s="18"/>
      <c r="M1391" s="18"/>
      <c r="N1391" s="18"/>
      <c r="O1391" s="18"/>
      <c r="P1391" s="18"/>
    </row>
    <row r="1392" spans="9:16">
      <c r="I1392" s="17"/>
      <c r="J1392" s="17"/>
      <c r="K1392" s="18"/>
      <c r="L1392" s="18"/>
      <c r="M1392" s="18"/>
      <c r="N1392" s="18"/>
      <c r="O1392" s="18"/>
      <c r="P1392" s="18"/>
    </row>
    <row r="1393" spans="9:16">
      <c r="I1393" s="17"/>
      <c r="J1393" s="17"/>
      <c r="K1393" s="18"/>
      <c r="L1393" s="18"/>
      <c r="M1393" s="18"/>
      <c r="N1393" s="18"/>
      <c r="O1393" s="18"/>
      <c r="P1393" s="18"/>
    </row>
    <row r="1394" spans="9:16">
      <c r="I1394" s="17"/>
      <c r="J1394" s="17"/>
      <c r="K1394" s="18"/>
      <c r="L1394" s="18"/>
      <c r="M1394" s="18"/>
      <c r="N1394" s="18"/>
      <c r="O1394" s="18"/>
      <c r="P1394" s="18"/>
    </row>
    <row r="1395" spans="9:16">
      <c r="I1395" s="17"/>
      <c r="J1395" s="17"/>
      <c r="K1395" s="18"/>
      <c r="L1395" s="18"/>
      <c r="M1395" s="18"/>
      <c r="N1395" s="18"/>
      <c r="O1395" s="18"/>
      <c r="P1395" s="18"/>
    </row>
    <row r="1396" spans="9:16">
      <c r="I1396" s="17"/>
      <c r="J1396" s="17"/>
      <c r="K1396" s="18"/>
      <c r="L1396" s="18"/>
      <c r="M1396" s="18"/>
      <c r="N1396" s="18"/>
      <c r="O1396" s="18"/>
      <c r="P1396" s="18"/>
    </row>
    <row r="1397" spans="9:16">
      <c r="I1397" s="17"/>
      <c r="J1397" s="17"/>
      <c r="K1397" s="18"/>
      <c r="L1397" s="18"/>
      <c r="M1397" s="18"/>
      <c r="N1397" s="18"/>
      <c r="O1397" s="18"/>
      <c r="P1397" s="18"/>
    </row>
    <row r="1398" spans="9:16">
      <c r="I1398" s="17"/>
      <c r="J1398" s="17"/>
      <c r="K1398" s="18"/>
      <c r="L1398" s="18"/>
      <c r="M1398" s="18"/>
      <c r="N1398" s="18"/>
      <c r="O1398" s="18"/>
      <c r="P1398" s="18"/>
    </row>
    <row r="1399" spans="9:16">
      <c r="I1399" s="17"/>
      <c r="J1399" s="17"/>
      <c r="K1399" s="18"/>
      <c r="L1399" s="18"/>
      <c r="M1399" s="18"/>
      <c r="N1399" s="18"/>
      <c r="O1399" s="18"/>
      <c r="P1399" s="18"/>
    </row>
    <row r="1400" spans="9:16">
      <c r="I1400" s="17"/>
      <c r="J1400" s="17"/>
      <c r="K1400" s="18"/>
      <c r="L1400" s="18"/>
      <c r="M1400" s="18"/>
      <c r="N1400" s="18"/>
      <c r="O1400" s="18"/>
      <c r="P1400" s="18"/>
    </row>
    <row r="1401" spans="9:16">
      <c r="I1401" s="17"/>
      <c r="J1401" s="17"/>
      <c r="K1401" s="18"/>
      <c r="L1401" s="18"/>
      <c r="M1401" s="18"/>
      <c r="N1401" s="18"/>
      <c r="O1401" s="18"/>
      <c r="P1401" s="18"/>
    </row>
    <row r="1402" spans="9:16">
      <c r="I1402" s="17"/>
      <c r="J1402" s="17"/>
      <c r="K1402" s="18"/>
      <c r="L1402" s="18"/>
      <c r="M1402" s="18"/>
      <c r="N1402" s="18"/>
      <c r="O1402" s="18"/>
      <c r="P1402" s="18"/>
    </row>
    <row r="1403" spans="9:16">
      <c r="I1403" s="17"/>
      <c r="J1403" s="17"/>
      <c r="K1403" s="18"/>
      <c r="L1403" s="18"/>
      <c r="M1403" s="18"/>
      <c r="N1403" s="18"/>
      <c r="O1403" s="18"/>
      <c r="P1403" s="18"/>
    </row>
    <row r="1404" spans="9:16">
      <c r="I1404" s="17"/>
      <c r="J1404" s="17"/>
      <c r="K1404" s="18"/>
      <c r="L1404" s="18"/>
      <c r="M1404" s="18"/>
      <c r="N1404" s="18"/>
      <c r="O1404" s="18"/>
      <c r="P1404" s="18"/>
    </row>
    <row r="1405" spans="9:16">
      <c r="I1405" s="17"/>
      <c r="J1405" s="17"/>
      <c r="K1405" s="18"/>
      <c r="L1405" s="18"/>
      <c r="M1405" s="18"/>
      <c r="N1405" s="18"/>
      <c r="O1405" s="18"/>
      <c r="P1405" s="18"/>
    </row>
    <row r="1406" spans="9:16">
      <c r="I1406" s="17"/>
      <c r="J1406" s="17"/>
      <c r="K1406" s="18"/>
      <c r="L1406" s="18"/>
      <c r="M1406" s="18"/>
      <c r="N1406" s="18"/>
      <c r="O1406" s="18"/>
      <c r="P1406" s="18"/>
    </row>
    <row r="1407" spans="9:16">
      <c r="I1407" s="17"/>
      <c r="J1407" s="17"/>
      <c r="K1407" s="18"/>
      <c r="L1407" s="18"/>
      <c r="M1407" s="18"/>
      <c r="N1407" s="18"/>
      <c r="O1407" s="18"/>
      <c r="P1407" s="18"/>
    </row>
    <row r="1408" spans="9:16">
      <c r="I1408" s="17"/>
      <c r="J1408" s="17"/>
      <c r="K1408" s="18"/>
      <c r="L1408" s="18"/>
      <c r="M1408" s="18"/>
      <c r="N1408" s="18"/>
      <c r="O1408" s="18"/>
      <c r="P1408" s="18"/>
    </row>
    <row r="1409" spans="9:16">
      <c r="I1409" s="17"/>
      <c r="J1409" s="17"/>
      <c r="K1409" s="18"/>
      <c r="L1409" s="18"/>
      <c r="M1409" s="18"/>
      <c r="N1409" s="18"/>
      <c r="O1409" s="18"/>
      <c r="P1409" s="18"/>
    </row>
    <row r="1410" spans="9:16">
      <c r="I1410" s="17"/>
      <c r="J1410" s="17"/>
      <c r="K1410" s="18"/>
      <c r="L1410" s="18"/>
      <c r="M1410" s="18"/>
      <c r="N1410" s="18"/>
      <c r="O1410" s="18"/>
      <c r="P1410" s="18"/>
    </row>
    <row r="1411" spans="9:16">
      <c r="I1411" s="17"/>
      <c r="J1411" s="17"/>
      <c r="K1411" s="18"/>
      <c r="L1411" s="18"/>
      <c r="M1411" s="18"/>
      <c r="N1411" s="18"/>
      <c r="O1411" s="18"/>
      <c r="P1411" s="18"/>
    </row>
    <row r="1412" spans="9:16">
      <c r="I1412" s="17"/>
      <c r="J1412" s="17"/>
      <c r="K1412" s="18"/>
      <c r="L1412" s="18"/>
      <c r="M1412" s="18"/>
      <c r="N1412" s="18"/>
      <c r="O1412" s="18"/>
      <c r="P1412" s="18"/>
    </row>
    <row r="1413" spans="9:16">
      <c r="I1413" s="17"/>
      <c r="J1413" s="17"/>
      <c r="K1413" s="18"/>
      <c r="L1413" s="18"/>
      <c r="M1413" s="18"/>
      <c r="N1413" s="18"/>
      <c r="O1413" s="18"/>
      <c r="P1413" s="18"/>
    </row>
    <row r="1414" spans="9:16">
      <c r="I1414" s="17"/>
      <c r="J1414" s="17"/>
      <c r="K1414" s="18"/>
      <c r="L1414" s="18"/>
      <c r="M1414" s="18"/>
      <c r="N1414" s="18"/>
      <c r="O1414" s="18"/>
      <c r="P1414" s="18"/>
    </row>
    <row r="1415" spans="9:16">
      <c r="I1415" s="17"/>
      <c r="J1415" s="17"/>
      <c r="K1415" s="18"/>
      <c r="L1415" s="18"/>
      <c r="M1415" s="18"/>
      <c r="N1415" s="18"/>
      <c r="O1415" s="18"/>
      <c r="P1415" s="18"/>
    </row>
    <row r="1416" spans="9:16">
      <c r="I1416" s="17"/>
      <c r="J1416" s="17"/>
      <c r="K1416" s="18"/>
      <c r="L1416" s="18"/>
      <c r="M1416" s="18"/>
      <c r="N1416" s="18"/>
      <c r="O1416" s="18"/>
      <c r="P1416" s="18"/>
    </row>
    <row r="1417" spans="9:16">
      <c r="I1417" s="17"/>
      <c r="J1417" s="17"/>
      <c r="K1417" s="18"/>
      <c r="L1417" s="18"/>
      <c r="M1417" s="18"/>
      <c r="N1417" s="18"/>
      <c r="O1417" s="18"/>
      <c r="P1417" s="18"/>
    </row>
    <row r="1418" spans="9:16">
      <c r="I1418" s="17"/>
      <c r="J1418" s="17"/>
      <c r="K1418" s="18"/>
      <c r="L1418" s="18"/>
      <c r="M1418" s="18"/>
      <c r="N1418" s="18"/>
      <c r="O1418" s="18"/>
      <c r="P1418" s="18"/>
    </row>
    <row r="1419" spans="9:16">
      <c r="I1419" s="17"/>
      <c r="J1419" s="17"/>
      <c r="K1419" s="18"/>
      <c r="L1419" s="18"/>
      <c r="M1419" s="18"/>
      <c r="N1419" s="18"/>
      <c r="O1419" s="18"/>
      <c r="P1419" s="18"/>
    </row>
    <row r="1420" spans="9:16">
      <c r="I1420" s="17"/>
      <c r="J1420" s="17"/>
      <c r="K1420" s="18"/>
      <c r="L1420" s="18"/>
      <c r="M1420" s="18"/>
      <c r="N1420" s="18"/>
      <c r="O1420" s="18"/>
      <c r="P1420" s="18"/>
    </row>
    <row r="1421" spans="9:16">
      <c r="I1421" s="17"/>
      <c r="J1421" s="17"/>
      <c r="K1421" s="18"/>
      <c r="L1421" s="18"/>
      <c r="M1421" s="18"/>
      <c r="N1421" s="18"/>
      <c r="O1421" s="18"/>
      <c r="P1421" s="18"/>
    </row>
    <row r="1422" spans="9:16">
      <c r="I1422" s="17"/>
      <c r="J1422" s="17"/>
      <c r="K1422" s="18"/>
      <c r="L1422" s="18"/>
      <c r="M1422" s="18"/>
      <c r="N1422" s="18"/>
      <c r="O1422" s="18"/>
      <c r="P1422" s="18"/>
    </row>
    <row r="1423" spans="9:16">
      <c r="I1423" s="17"/>
      <c r="J1423" s="17"/>
      <c r="K1423" s="18"/>
      <c r="L1423" s="18"/>
      <c r="M1423" s="18"/>
      <c r="N1423" s="18"/>
      <c r="O1423" s="18"/>
      <c r="P1423" s="18"/>
    </row>
    <row r="1424" spans="9:16">
      <c r="I1424" s="17"/>
      <c r="J1424" s="17"/>
      <c r="K1424" s="18"/>
      <c r="L1424" s="18"/>
      <c r="M1424" s="18"/>
      <c r="N1424" s="18"/>
      <c r="O1424" s="18"/>
      <c r="P1424" s="18"/>
    </row>
    <row r="1425" spans="9:16">
      <c r="I1425" s="17"/>
      <c r="J1425" s="17"/>
      <c r="K1425" s="18"/>
      <c r="L1425" s="18"/>
      <c r="M1425" s="18"/>
      <c r="N1425" s="18"/>
      <c r="O1425" s="18"/>
      <c r="P1425" s="18"/>
    </row>
    <row r="1426" spans="9:16">
      <c r="I1426" s="17"/>
      <c r="J1426" s="17"/>
      <c r="K1426" s="18"/>
      <c r="L1426" s="18"/>
      <c r="M1426" s="18"/>
      <c r="N1426" s="18"/>
      <c r="O1426" s="18"/>
      <c r="P1426" s="18"/>
    </row>
    <row r="1427" spans="9:16">
      <c r="I1427" s="17"/>
      <c r="J1427" s="17"/>
      <c r="K1427" s="18"/>
      <c r="L1427" s="18"/>
      <c r="M1427" s="18"/>
      <c r="N1427" s="18"/>
      <c r="O1427" s="18"/>
      <c r="P1427" s="18"/>
    </row>
    <row r="1428" spans="9:16">
      <c r="I1428" s="17"/>
      <c r="J1428" s="17"/>
      <c r="K1428" s="18"/>
      <c r="L1428" s="18"/>
      <c r="M1428" s="18"/>
      <c r="N1428" s="18"/>
      <c r="O1428" s="18"/>
      <c r="P1428" s="18"/>
    </row>
    <row r="1429" spans="9:16">
      <c r="I1429" s="17"/>
      <c r="J1429" s="17"/>
      <c r="K1429" s="18"/>
      <c r="L1429" s="18"/>
      <c r="M1429" s="18"/>
      <c r="N1429" s="18"/>
      <c r="O1429" s="18"/>
      <c r="P1429" s="18"/>
    </row>
    <row r="1430" spans="9:16">
      <c r="I1430" s="17"/>
      <c r="J1430" s="17"/>
      <c r="K1430" s="18"/>
      <c r="L1430" s="18"/>
      <c r="M1430" s="18"/>
      <c r="N1430" s="18"/>
      <c r="O1430" s="18"/>
      <c r="P1430" s="18"/>
    </row>
    <row r="1431" spans="9:16">
      <c r="I1431" s="17"/>
      <c r="J1431" s="17"/>
      <c r="K1431" s="18"/>
      <c r="L1431" s="18"/>
      <c r="M1431" s="18"/>
      <c r="N1431" s="18"/>
      <c r="O1431" s="18"/>
      <c r="P1431" s="18"/>
    </row>
    <row r="1432" spans="9:16">
      <c r="I1432" s="17"/>
      <c r="J1432" s="17"/>
      <c r="K1432" s="18"/>
      <c r="L1432" s="18"/>
      <c r="M1432" s="18"/>
      <c r="N1432" s="18"/>
      <c r="O1432" s="18"/>
      <c r="P1432" s="18"/>
    </row>
    <row r="1433" spans="9:16">
      <c r="I1433" s="17"/>
      <c r="J1433" s="17"/>
      <c r="K1433" s="18"/>
      <c r="L1433" s="18"/>
      <c r="M1433" s="18"/>
      <c r="N1433" s="18"/>
      <c r="O1433" s="18"/>
      <c r="P1433" s="18"/>
    </row>
    <row r="1434" spans="9:16">
      <c r="I1434" s="17"/>
      <c r="J1434" s="17"/>
      <c r="K1434" s="18"/>
      <c r="L1434" s="18"/>
      <c r="M1434" s="18"/>
      <c r="N1434" s="18"/>
      <c r="O1434" s="18"/>
      <c r="P1434" s="18"/>
    </row>
    <row r="1435" spans="9:16">
      <c r="I1435" s="17"/>
      <c r="J1435" s="17"/>
      <c r="K1435" s="18"/>
      <c r="L1435" s="18"/>
      <c r="M1435" s="18"/>
      <c r="N1435" s="18"/>
      <c r="O1435" s="18"/>
      <c r="P1435" s="18"/>
    </row>
    <row r="1436" spans="9:16">
      <c r="I1436" s="17"/>
      <c r="J1436" s="17"/>
      <c r="K1436" s="18"/>
      <c r="L1436" s="18"/>
      <c r="M1436" s="18"/>
      <c r="N1436" s="18"/>
      <c r="O1436" s="18"/>
      <c r="P1436" s="18"/>
    </row>
    <row r="1437" spans="9:16">
      <c r="I1437" s="17"/>
      <c r="J1437" s="17"/>
      <c r="K1437" s="18"/>
      <c r="L1437" s="18"/>
      <c r="M1437" s="18"/>
      <c r="N1437" s="18"/>
      <c r="O1437" s="18"/>
      <c r="P1437" s="18"/>
    </row>
    <row r="1438" spans="9:16">
      <c r="I1438" s="17"/>
      <c r="J1438" s="17"/>
      <c r="K1438" s="18"/>
      <c r="L1438" s="18"/>
      <c r="M1438" s="18"/>
      <c r="N1438" s="18"/>
      <c r="O1438" s="18"/>
      <c r="P1438" s="18"/>
    </row>
    <row r="1439" spans="9:16">
      <c r="I1439" s="17"/>
      <c r="J1439" s="17"/>
      <c r="K1439" s="18"/>
      <c r="L1439" s="18"/>
      <c r="M1439" s="18"/>
      <c r="N1439" s="18"/>
      <c r="O1439" s="18"/>
      <c r="P1439" s="18"/>
    </row>
    <row r="1440" spans="9:16">
      <c r="I1440" s="17"/>
      <c r="J1440" s="17"/>
      <c r="K1440" s="18"/>
      <c r="L1440" s="18"/>
      <c r="M1440" s="18"/>
      <c r="N1440" s="18"/>
      <c r="O1440" s="18"/>
      <c r="P1440" s="18"/>
    </row>
    <row r="1441" spans="9:16">
      <c r="I1441" s="17"/>
      <c r="J1441" s="17"/>
      <c r="K1441" s="18"/>
      <c r="L1441" s="18"/>
      <c r="M1441" s="18"/>
      <c r="N1441" s="18"/>
      <c r="O1441" s="18"/>
      <c r="P1441" s="18"/>
    </row>
    <row r="1442" spans="9:16">
      <c r="I1442" s="17"/>
      <c r="J1442" s="17"/>
      <c r="K1442" s="18"/>
      <c r="L1442" s="18"/>
      <c r="M1442" s="18"/>
      <c r="N1442" s="18"/>
      <c r="O1442" s="18"/>
      <c r="P1442" s="18"/>
    </row>
    <row r="1443" spans="9:16">
      <c r="I1443" s="17"/>
      <c r="J1443" s="17"/>
      <c r="K1443" s="18"/>
      <c r="L1443" s="18"/>
      <c r="M1443" s="18"/>
      <c r="N1443" s="18"/>
      <c r="O1443" s="18"/>
      <c r="P1443" s="18"/>
    </row>
    <row r="1444" spans="9:16">
      <c r="I1444" s="17"/>
      <c r="J1444" s="17"/>
      <c r="K1444" s="18"/>
      <c r="L1444" s="18"/>
      <c r="M1444" s="18"/>
      <c r="N1444" s="18"/>
      <c r="O1444" s="18"/>
      <c r="P1444" s="18"/>
    </row>
    <row r="1445" spans="9:16">
      <c r="I1445" s="17"/>
      <c r="J1445" s="17"/>
      <c r="K1445" s="18"/>
      <c r="L1445" s="18"/>
      <c r="M1445" s="18"/>
      <c r="N1445" s="18"/>
      <c r="O1445" s="18"/>
      <c r="P1445" s="18"/>
    </row>
    <row r="1446" spans="9:16">
      <c r="I1446" s="17"/>
      <c r="J1446" s="17"/>
      <c r="K1446" s="18"/>
      <c r="L1446" s="18"/>
      <c r="M1446" s="18"/>
      <c r="N1446" s="18"/>
      <c r="O1446" s="18"/>
      <c r="P1446" s="18"/>
    </row>
    <row r="1447" spans="9:16">
      <c r="I1447" s="17"/>
      <c r="J1447" s="17"/>
      <c r="K1447" s="18"/>
      <c r="L1447" s="18"/>
      <c r="M1447" s="18"/>
      <c r="N1447" s="18"/>
      <c r="O1447" s="18"/>
      <c r="P1447" s="18"/>
    </row>
    <row r="1448" spans="9:16">
      <c r="I1448" s="17"/>
      <c r="J1448" s="17"/>
      <c r="K1448" s="18"/>
      <c r="L1448" s="18"/>
      <c r="M1448" s="18"/>
      <c r="N1448" s="18"/>
      <c r="O1448" s="18"/>
      <c r="P1448" s="18"/>
    </row>
    <row r="1449" spans="9:16">
      <c r="I1449" s="17"/>
      <c r="J1449" s="17"/>
      <c r="K1449" s="18"/>
      <c r="L1449" s="18"/>
      <c r="M1449" s="18"/>
      <c r="N1449" s="18"/>
      <c r="O1449" s="18"/>
      <c r="P1449" s="18"/>
    </row>
    <row r="1450" spans="9:16">
      <c r="I1450" s="17"/>
      <c r="J1450" s="17"/>
      <c r="K1450" s="18"/>
      <c r="L1450" s="18"/>
      <c r="M1450" s="18"/>
      <c r="N1450" s="18"/>
      <c r="O1450" s="18"/>
      <c r="P1450" s="18"/>
    </row>
    <row r="1451" spans="9:16">
      <c r="I1451" s="17"/>
      <c r="J1451" s="17"/>
      <c r="K1451" s="18"/>
      <c r="L1451" s="18"/>
      <c r="M1451" s="18"/>
      <c r="N1451" s="18"/>
      <c r="O1451" s="18"/>
      <c r="P1451" s="18"/>
    </row>
    <row r="1452" spans="9:16">
      <c r="I1452" s="17"/>
      <c r="J1452" s="17"/>
      <c r="K1452" s="18"/>
      <c r="L1452" s="18"/>
      <c r="M1452" s="18"/>
      <c r="N1452" s="18"/>
      <c r="O1452" s="18"/>
      <c r="P1452" s="18"/>
    </row>
    <row r="1453" spans="9:16">
      <c r="I1453" s="17"/>
      <c r="J1453" s="17"/>
      <c r="K1453" s="18"/>
      <c r="L1453" s="18"/>
      <c r="M1453" s="18"/>
      <c r="N1453" s="18"/>
      <c r="O1453" s="18"/>
      <c r="P1453" s="18"/>
    </row>
    <row r="1454" spans="9:16">
      <c r="I1454" s="17"/>
      <c r="J1454" s="17"/>
      <c r="K1454" s="18"/>
      <c r="L1454" s="18"/>
      <c r="M1454" s="18"/>
      <c r="N1454" s="18"/>
      <c r="O1454" s="18"/>
      <c r="P1454" s="18"/>
    </row>
    <row r="1455" spans="9:16">
      <c r="I1455" s="17"/>
      <c r="J1455" s="17"/>
      <c r="K1455" s="18"/>
      <c r="L1455" s="18"/>
      <c r="M1455" s="18"/>
      <c r="N1455" s="18"/>
      <c r="O1455" s="18"/>
      <c r="P1455" s="18"/>
    </row>
    <row r="1456" spans="9:16">
      <c r="I1456" s="17"/>
      <c r="J1456" s="17"/>
      <c r="K1456" s="18"/>
      <c r="L1456" s="18"/>
      <c r="M1456" s="18"/>
      <c r="N1456" s="18"/>
      <c r="O1456" s="18"/>
      <c r="P1456" s="18"/>
    </row>
    <row r="1457" spans="9:16">
      <c r="I1457" s="17"/>
      <c r="J1457" s="17"/>
      <c r="K1457" s="18"/>
      <c r="L1457" s="18"/>
      <c r="M1457" s="18"/>
      <c r="N1457" s="18"/>
      <c r="O1457" s="18"/>
      <c r="P1457" s="18"/>
    </row>
    <row r="1458" spans="9:16">
      <c r="I1458" s="17"/>
      <c r="J1458" s="17"/>
      <c r="K1458" s="18"/>
      <c r="L1458" s="18"/>
      <c r="M1458" s="18"/>
      <c r="N1458" s="18"/>
      <c r="O1458" s="18"/>
      <c r="P1458" s="18"/>
    </row>
    <row r="1459" spans="9:16">
      <c r="I1459" s="17"/>
      <c r="J1459" s="17"/>
      <c r="K1459" s="18"/>
      <c r="L1459" s="18"/>
      <c r="M1459" s="18"/>
      <c r="N1459" s="18"/>
      <c r="O1459" s="18"/>
      <c r="P1459" s="18"/>
    </row>
    <row r="1460" spans="9:16">
      <c r="I1460" s="17"/>
      <c r="J1460" s="17"/>
      <c r="K1460" s="18"/>
      <c r="L1460" s="18"/>
      <c r="M1460" s="18"/>
      <c r="N1460" s="18"/>
      <c r="O1460" s="18"/>
      <c r="P1460" s="18"/>
    </row>
    <row r="1461" spans="9:16">
      <c r="I1461" s="17"/>
      <c r="J1461" s="17"/>
      <c r="K1461" s="18"/>
      <c r="L1461" s="18"/>
      <c r="M1461" s="18"/>
      <c r="N1461" s="18"/>
      <c r="O1461" s="18"/>
      <c r="P1461" s="18"/>
    </row>
    <row r="1462" spans="9:16">
      <c r="I1462" s="17"/>
      <c r="J1462" s="17"/>
      <c r="K1462" s="18"/>
      <c r="L1462" s="18"/>
      <c r="M1462" s="18"/>
      <c r="N1462" s="18"/>
      <c r="O1462" s="18"/>
      <c r="P1462" s="18"/>
    </row>
    <row r="1463" spans="9:16">
      <c r="I1463" s="17"/>
      <c r="J1463" s="17"/>
      <c r="K1463" s="18"/>
      <c r="L1463" s="18"/>
      <c r="M1463" s="18"/>
      <c r="N1463" s="18"/>
      <c r="O1463" s="18"/>
      <c r="P1463" s="18"/>
    </row>
    <row r="1464" spans="9:16">
      <c r="I1464" s="17"/>
      <c r="J1464" s="17"/>
      <c r="K1464" s="18"/>
      <c r="L1464" s="18"/>
      <c r="M1464" s="18"/>
      <c r="N1464" s="18"/>
      <c r="O1464" s="18"/>
      <c r="P1464" s="18"/>
    </row>
    <row r="1465" spans="9:16">
      <c r="I1465" s="17"/>
      <c r="J1465" s="17"/>
      <c r="K1465" s="18"/>
      <c r="L1465" s="18"/>
      <c r="M1465" s="18"/>
      <c r="N1465" s="18"/>
      <c r="O1465" s="18"/>
      <c r="P1465" s="18"/>
    </row>
    <row r="1466" spans="9:16">
      <c r="I1466" s="17"/>
      <c r="J1466" s="17"/>
      <c r="K1466" s="18"/>
      <c r="L1466" s="18"/>
      <c r="M1466" s="18"/>
      <c r="N1466" s="18"/>
      <c r="O1466" s="18"/>
      <c r="P1466" s="18"/>
    </row>
    <row r="1467" spans="9:16">
      <c r="I1467" s="17"/>
      <c r="J1467" s="17"/>
      <c r="K1467" s="18"/>
      <c r="L1467" s="18"/>
      <c r="M1467" s="18"/>
      <c r="N1467" s="18"/>
      <c r="O1467" s="18"/>
      <c r="P1467" s="18"/>
    </row>
    <row r="1468" spans="9:16">
      <c r="I1468" s="17"/>
      <c r="J1468" s="17"/>
      <c r="K1468" s="18"/>
      <c r="L1468" s="18"/>
      <c r="M1468" s="18"/>
      <c r="N1468" s="18"/>
      <c r="O1468" s="18"/>
      <c r="P1468" s="18"/>
    </row>
    <row r="1469" spans="9:16">
      <c r="I1469" s="17"/>
      <c r="J1469" s="17"/>
      <c r="K1469" s="18"/>
      <c r="L1469" s="18"/>
      <c r="M1469" s="18"/>
      <c r="N1469" s="18"/>
      <c r="O1469" s="18"/>
      <c r="P1469" s="18"/>
    </row>
    <row r="1470" spans="9:16">
      <c r="I1470" s="17"/>
      <c r="J1470" s="17"/>
      <c r="K1470" s="18"/>
      <c r="L1470" s="18"/>
      <c r="M1470" s="18"/>
      <c r="N1470" s="18"/>
      <c r="O1470" s="18"/>
      <c r="P1470" s="18"/>
    </row>
    <row r="1471" spans="9:16">
      <c r="I1471" s="17"/>
      <c r="J1471" s="17"/>
      <c r="K1471" s="18"/>
      <c r="L1471" s="18"/>
      <c r="M1471" s="18"/>
      <c r="N1471" s="18"/>
      <c r="O1471" s="18"/>
      <c r="P1471" s="18"/>
    </row>
    <row r="1472" spans="9:16">
      <c r="I1472" s="17"/>
      <c r="J1472" s="17"/>
      <c r="K1472" s="18"/>
      <c r="L1472" s="18"/>
      <c r="M1472" s="18"/>
      <c r="N1472" s="18"/>
      <c r="O1472" s="18"/>
      <c r="P1472" s="18"/>
    </row>
    <row r="1473" spans="9:16">
      <c r="I1473" s="17"/>
      <c r="J1473" s="17"/>
      <c r="K1473" s="18"/>
      <c r="L1473" s="18"/>
      <c r="M1473" s="18"/>
      <c r="N1473" s="18"/>
      <c r="O1473" s="18"/>
      <c r="P1473" s="18"/>
    </row>
    <row r="1474" spans="9:16">
      <c r="I1474" s="17"/>
      <c r="J1474" s="17"/>
      <c r="K1474" s="18"/>
      <c r="L1474" s="18"/>
      <c r="M1474" s="18"/>
      <c r="N1474" s="18"/>
      <c r="O1474" s="18"/>
      <c r="P1474" s="18"/>
    </row>
    <row r="1475" spans="9:16">
      <c r="I1475" s="17"/>
      <c r="J1475" s="17"/>
      <c r="K1475" s="18"/>
      <c r="L1475" s="18"/>
      <c r="M1475" s="18"/>
      <c r="N1475" s="18"/>
      <c r="O1475" s="18"/>
      <c r="P1475" s="18"/>
    </row>
    <row r="1476" spans="9:16">
      <c r="I1476" s="17"/>
      <c r="J1476" s="17"/>
      <c r="K1476" s="18"/>
      <c r="L1476" s="18"/>
      <c r="M1476" s="18"/>
      <c r="N1476" s="18"/>
      <c r="O1476" s="18"/>
      <c r="P1476" s="18"/>
    </row>
    <row r="1477" spans="9:16">
      <c r="I1477" s="17"/>
      <c r="J1477" s="17"/>
      <c r="K1477" s="18"/>
      <c r="L1477" s="18"/>
      <c r="M1477" s="18"/>
      <c r="N1477" s="18"/>
      <c r="O1477" s="18"/>
      <c r="P1477" s="18"/>
    </row>
    <row r="1478" spans="9:16">
      <c r="I1478" s="17"/>
      <c r="J1478" s="17"/>
      <c r="K1478" s="18"/>
      <c r="L1478" s="18"/>
      <c r="M1478" s="18"/>
      <c r="N1478" s="18"/>
      <c r="O1478" s="18"/>
      <c r="P1478" s="18"/>
    </row>
    <row r="1479" spans="9:16">
      <c r="I1479" s="17"/>
      <c r="J1479" s="17"/>
      <c r="K1479" s="18"/>
      <c r="L1479" s="18"/>
      <c r="M1479" s="18"/>
      <c r="N1479" s="18"/>
      <c r="O1479" s="18"/>
      <c r="P1479" s="18"/>
    </row>
    <row r="1480" spans="9:16">
      <c r="I1480" s="17"/>
      <c r="J1480" s="17"/>
      <c r="K1480" s="18"/>
      <c r="L1480" s="18"/>
      <c r="M1480" s="18"/>
      <c r="N1480" s="18"/>
      <c r="O1480" s="18"/>
      <c r="P1480" s="18"/>
    </row>
    <row r="1481" spans="9:16">
      <c r="I1481" s="17"/>
      <c r="J1481" s="17"/>
      <c r="K1481" s="18"/>
      <c r="L1481" s="18"/>
      <c r="M1481" s="18"/>
      <c r="N1481" s="18"/>
      <c r="O1481" s="18"/>
      <c r="P1481" s="18"/>
    </row>
    <row r="1482" spans="9:16">
      <c r="I1482" s="17"/>
      <c r="J1482" s="17"/>
      <c r="K1482" s="18"/>
      <c r="L1482" s="18"/>
      <c r="M1482" s="18"/>
      <c r="N1482" s="18"/>
      <c r="O1482" s="18"/>
      <c r="P1482" s="18"/>
    </row>
    <row r="1483" spans="9:16">
      <c r="I1483" s="17"/>
      <c r="J1483" s="17"/>
      <c r="K1483" s="18"/>
      <c r="L1483" s="18"/>
      <c r="M1483" s="18"/>
      <c r="N1483" s="18"/>
      <c r="O1483" s="18"/>
      <c r="P1483" s="18"/>
    </row>
    <row r="1484" spans="9:16">
      <c r="I1484" s="17"/>
      <c r="J1484" s="17"/>
      <c r="K1484" s="18"/>
      <c r="L1484" s="18"/>
      <c r="M1484" s="18"/>
      <c r="N1484" s="18"/>
      <c r="O1484" s="18"/>
      <c r="P1484" s="18"/>
    </row>
    <row r="1485" spans="9:16">
      <c r="I1485" s="17"/>
      <c r="J1485" s="17"/>
      <c r="K1485" s="18"/>
      <c r="L1485" s="18"/>
      <c r="M1485" s="18"/>
      <c r="N1485" s="18"/>
      <c r="O1485" s="18"/>
      <c r="P1485" s="18"/>
    </row>
    <row r="1486" spans="9:16">
      <c r="I1486" s="17"/>
      <c r="J1486" s="17"/>
      <c r="K1486" s="18"/>
      <c r="L1486" s="18"/>
      <c r="M1486" s="18"/>
      <c r="N1486" s="18"/>
      <c r="O1486" s="18"/>
      <c r="P1486" s="18"/>
    </row>
    <row r="1487" spans="9:16">
      <c r="I1487" s="17"/>
      <c r="J1487" s="17"/>
      <c r="K1487" s="18"/>
      <c r="L1487" s="18"/>
      <c r="M1487" s="18"/>
      <c r="N1487" s="18"/>
      <c r="O1487" s="18"/>
      <c r="P1487" s="18"/>
    </row>
    <row r="1488" spans="9:16">
      <c r="I1488" s="17"/>
      <c r="J1488" s="17"/>
      <c r="K1488" s="18"/>
      <c r="L1488" s="18"/>
      <c r="M1488" s="18"/>
      <c r="N1488" s="18"/>
      <c r="O1488" s="18"/>
      <c r="P1488" s="18"/>
    </row>
    <row r="1489" spans="9:16">
      <c r="I1489" s="17"/>
      <c r="J1489" s="17"/>
      <c r="K1489" s="18"/>
      <c r="L1489" s="18"/>
      <c r="M1489" s="18"/>
      <c r="N1489" s="18"/>
      <c r="O1489" s="18"/>
      <c r="P1489" s="18"/>
    </row>
    <row r="1490" spans="9:16">
      <c r="I1490" s="17"/>
      <c r="J1490" s="17"/>
      <c r="K1490" s="18"/>
      <c r="L1490" s="18"/>
      <c r="M1490" s="18"/>
      <c r="N1490" s="18"/>
      <c r="O1490" s="18"/>
      <c r="P1490" s="18"/>
    </row>
    <row r="1491" spans="9:16">
      <c r="I1491" s="17"/>
      <c r="J1491" s="17"/>
      <c r="K1491" s="18"/>
      <c r="L1491" s="18"/>
      <c r="M1491" s="18"/>
      <c r="N1491" s="18"/>
      <c r="O1491" s="18"/>
      <c r="P1491" s="18"/>
    </row>
    <row r="1492" spans="9:16">
      <c r="I1492" s="17"/>
      <c r="J1492" s="17"/>
      <c r="K1492" s="18"/>
      <c r="L1492" s="18"/>
      <c r="M1492" s="18"/>
      <c r="N1492" s="18"/>
      <c r="O1492" s="18"/>
      <c r="P1492" s="18"/>
    </row>
    <row r="1493" spans="9:16">
      <c r="I1493" s="17"/>
      <c r="J1493" s="17"/>
      <c r="K1493" s="18"/>
      <c r="L1493" s="18"/>
      <c r="M1493" s="18"/>
      <c r="N1493" s="18"/>
      <c r="O1493" s="18"/>
      <c r="P1493" s="18"/>
    </row>
    <row r="1494" spans="9:16">
      <c r="I1494" s="17"/>
      <c r="J1494" s="17"/>
      <c r="K1494" s="18"/>
      <c r="L1494" s="18"/>
      <c r="M1494" s="18"/>
      <c r="N1494" s="18"/>
      <c r="O1494" s="18"/>
      <c r="P1494" s="18"/>
    </row>
    <row r="1495" spans="9:16">
      <c r="I1495" s="17"/>
      <c r="J1495" s="17"/>
      <c r="K1495" s="18"/>
      <c r="L1495" s="18"/>
      <c r="M1495" s="18"/>
      <c r="N1495" s="18"/>
      <c r="O1495" s="18"/>
      <c r="P1495" s="18"/>
    </row>
    <row r="1496" spans="9:16">
      <c r="I1496" s="17"/>
      <c r="J1496" s="17"/>
      <c r="K1496" s="18"/>
      <c r="L1496" s="18"/>
      <c r="M1496" s="18"/>
      <c r="N1496" s="18"/>
      <c r="O1496" s="18"/>
      <c r="P1496" s="18"/>
    </row>
    <row r="1497" spans="9:16">
      <c r="I1497" s="17"/>
      <c r="J1497" s="17"/>
      <c r="K1497" s="18"/>
      <c r="L1497" s="18"/>
      <c r="M1497" s="18"/>
      <c r="N1497" s="18"/>
      <c r="O1497" s="18"/>
      <c r="P1497" s="18"/>
    </row>
    <row r="1498" spans="9:16">
      <c r="I1498" s="17"/>
      <c r="J1498" s="17"/>
      <c r="K1498" s="18"/>
      <c r="L1498" s="18"/>
      <c r="M1498" s="18"/>
      <c r="N1498" s="18"/>
      <c r="O1498" s="18"/>
      <c r="P1498" s="18"/>
    </row>
    <row r="1499" spans="9:16">
      <c r="I1499" s="17"/>
      <c r="J1499" s="17"/>
      <c r="K1499" s="18"/>
      <c r="L1499" s="18"/>
      <c r="M1499" s="18"/>
      <c r="N1499" s="18"/>
      <c r="O1499" s="18"/>
      <c r="P1499" s="18"/>
    </row>
    <row r="1500" spans="9:16">
      <c r="I1500" s="17"/>
      <c r="J1500" s="17"/>
      <c r="K1500" s="18"/>
      <c r="L1500" s="18"/>
      <c r="M1500" s="18"/>
      <c r="N1500" s="18"/>
      <c r="O1500" s="18"/>
      <c r="P1500" s="18"/>
    </row>
    <row r="1501" spans="9:16">
      <c r="I1501" s="17"/>
      <c r="J1501" s="17"/>
      <c r="K1501" s="18"/>
      <c r="L1501" s="18"/>
      <c r="M1501" s="18"/>
      <c r="N1501" s="18"/>
      <c r="O1501" s="18"/>
      <c r="P1501" s="18"/>
    </row>
    <row r="1502" spans="9:16">
      <c r="I1502" s="17"/>
      <c r="J1502" s="17"/>
      <c r="K1502" s="18"/>
      <c r="L1502" s="18"/>
      <c r="M1502" s="18"/>
      <c r="N1502" s="18"/>
      <c r="O1502" s="18"/>
      <c r="P1502" s="18"/>
    </row>
    <row r="1503" spans="9:16">
      <c r="I1503" s="17"/>
      <c r="J1503" s="17"/>
      <c r="K1503" s="18"/>
      <c r="L1503" s="18"/>
      <c r="M1503" s="18"/>
      <c r="N1503" s="18"/>
      <c r="O1503" s="18"/>
      <c r="P1503" s="18"/>
    </row>
    <row r="1504" spans="9:16">
      <c r="I1504" s="17"/>
      <c r="J1504" s="17"/>
      <c r="K1504" s="18"/>
      <c r="L1504" s="18"/>
      <c r="M1504" s="18"/>
      <c r="N1504" s="18"/>
      <c r="O1504" s="18"/>
      <c r="P1504" s="18"/>
    </row>
    <row r="1505" spans="9:16">
      <c r="I1505" s="17"/>
      <c r="J1505" s="17"/>
      <c r="K1505" s="18"/>
      <c r="L1505" s="18"/>
      <c r="M1505" s="18"/>
      <c r="N1505" s="18"/>
      <c r="O1505" s="18"/>
      <c r="P1505" s="18"/>
    </row>
    <row r="1506" spans="9:16">
      <c r="I1506" s="17"/>
      <c r="J1506" s="17"/>
      <c r="K1506" s="18"/>
      <c r="L1506" s="18"/>
      <c r="M1506" s="18"/>
      <c r="N1506" s="18"/>
      <c r="O1506" s="18"/>
      <c r="P1506" s="18"/>
    </row>
    <row r="1507" spans="9:16">
      <c r="I1507" s="17"/>
      <c r="J1507" s="17"/>
      <c r="K1507" s="18"/>
      <c r="L1507" s="18"/>
      <c r="M1507" s="18"/>
      <c r="N1507" s="18"/>
      <c r="O1507" s="18"/>
      <c r="P1507" s="18"/>
    </row>
    <row r="1508" spans="9:16">
      <c r="I1508" s="17"/>
      <c r="J1508" s="17"/>
      <c r="K1508" s="18"/>
      <c r="L1508" s="18"/>
      <c r="M1508" s="18"/>
      <c r="N1508" s="18"/>
      <c r="O1508" s="18"/>
      <c r="P1508" s="18"/>
    </row>
    <row r="1509" spans="9:16">
      <c r="I1509" s="17"/>
      <c r="J1509" s="17"/>
      <c r="K1509" s="18"/>
      <c r="L1509" s="18"/>
      <c r="M1509" s="18"/>
      <c r="N1509" s="18"/>
      <c r="O1509" s="18"/>
      <c r="P1509" s="18"/>
    </row>
    <row r="1510" spans="9:16">
      <c r="I1510" s="17"/>
      <c r="J1510" s="17"/>
      <c r="K1510" s="18"/>
      <c r="L1510" s="18"/>
      <c r="M1510" s="18"/>
      <c r="N1510" s="18"/>
      <c r="O1510" s="18"/>
      <c r="P1510" s="18"/>
    </row>
    <row r="1511" spans="9:16">
      <c r="I1511" s="17"/>
      <c r="J1511" s="17"/>
      <c r="K1511" s="18"/>
      <c r="L1511" s="18"/>
      <c r="M1511" s="18"/>
      <c r="N1511" s="18"/>
      <c r="O1511" s="18"/>
      <c r="P1511" s="18"/>
    </row>
    <row r="1512" spans="9:16">
      <c r="I1512" s="17"/>
      <c r="J1512" s="17"/>
      <c r="K1512" s="18"/>
      <c r="L1512" s="18"/>
      <c r="M1512" s="18"/>
      <c r="N1512" s="18"/>
      <c r="O1512" s="18"/>
      <c r="P1512" s="18"/>
    </row>
    <row r="1513" spans="9:16">
      <c r="I1513" s="17"/>
      <c r="J1513" s="17"/>
      <c r="K1513" s="18"/>
      <c r="L1513" s="18"/>
      <c r="M1513" s="18"/>
      <c r="N1513" s="18"/>
      <c r="O1513" s="18"/>
      <c r="P1513" s="18"/>
    </row>
    <row r="1514" spans="9:16">
      <c r="I1514" s="17"/>
      <c r="J1514" s="17"/>
      <c r="K1514" s="18"/>
      <c r="L1514" s="18"/>
      <c r="M1514" s="18"/>
      <c r="N1514" s="18"/>
      <c r="O1514" s="18"/>
      <c r="P1514" s="18"/>
    </row>
    <row r="1515" spans="9:16">
      <c r="I1515" s="17"/>
      <c r="J1515" s="17"/>
      <c r="K1515" s="18"/>
      <c r="L1515" s="18"/>
      <c r="M1515" s="18"/>
      <c r="N1515" s="18"/>
      <c r="O1515" s="18"/>
      <c r="P1515" s="18"/>
    </row>
    <row r="1516" spans="9:16">
      <c r="I1516" s="17"/>
      <c r="J1516" s="17"/>
      <c r="K1516" s="18"/>
      <c r="L1516" s="18"/>
      <c r="M1516" s="18"/>
      <c r="N1516" s="18"/>
      <c r="O1516" s="18"/>
      <c r="P1516" s="18"/>
    </row>
    <row r="1517" spans="9:16">
      <c r="I1517" s="17"/>
      <c r="J1517" s="17"/>
      <c r="K1517" s="18"/>
      <c r="L1517" s="18"/>
      <c r="M1517" s="18"/>
      <c r="N1517" s="18"/>
      <c r="O1517" s="18"/>
      <c r="P1517" s="18"/>
    </row>
    <row r="1518" spans="9:16">
      <c r="I1518" s="17"/>
      <c r="J1518" s="17"/>
      <c r="K1518" s="18"/>
      <c r="L1518" s="18"/>
      <c r="M1518" s="18"/>
      <c r="N1518" s="18"/>
      <c r="O1518" s="18"/>
      <c r="P1518" s="18"/>
    </row>
    <row r="1519" spans="9:16">
      <c r="I1519" s="17"/>
      <c r="J1519" s="17"/>
      <c r="K1519" s="18"/>
      <c r="L1519" s="18"/>
      <c r="M1519" s="18"/>
      <c r="N1519" s="18"/>
      <c r="O1519" s="18"/>
      <c r="P1519" s="18"/>
    </row>
    <row r="1520" spans="9:16">
      <c r="I1520" s="17"/>
      <c r="J1520" s="17"/>
      <c r="K1520" s="18"/>
      <c r="L1520" s="18"/>
      <c r="M1520" s="18"/>
      <c r="N1520" s="18"/>
      <c r="O1520" s="18"/>
      <c r="P1520" s="18"/>
    </row>
    <row r="1521" spans="9:16">
      <c r="I1521" s="17"/>
      <c r="J1521" s="17"/>
      <c r="K1521" s="18"/>
      <c r="L1521" s="18"/>
      <c r="M1521" s="18"/>
      <c r="N1521" s="18"/>
      <c r="O1521" s="18"/>
      <c r="P1521" s="18"/>
    </row>
    <row r="1522" spans="9:16">
      <c r="I1522" s="17"/>
      <c r="J1522" s="17"/>
      <c r="K1522" s="18"/>
      <c r="L1522" s="18"/>
      <c r="M1522" s="18"/>
      <c r="N1522" s="18"/>
      <c r="O1522" s="18"/>
      <c r="P1522" s="18"/>
    </row>
    <row r="1523" spans="9:16">
      <c r="I1523" s="17"/>
      <c r="J1523" s="17"/>
      <c r="K1523" s="18"/>
      <c r="L1523" s="18"/>
      <c r="M1523" s="18"/>
      <c r="N1523" s="18"/>
      <c r="O1523" s="18"/>
      <c r="P1523" s="18"/>
    </row>
    <row r="1524" spans="9:16">
      <c r="I1524" s="17"/>
      <c r="J1524" s="17"/>
      <c r="K1524" s="18"/>
      <c r="L1524" s="18"/>
      <c r="M1524" s="18"/>
      <c r="N1524" s="18"/>
      <c r="O1524" s="18"/>
      <c r="P1524" s="18"/>
    </row>
    <row r="1525" spans="9:16">
      <c r="I1525" s="17"/>
      <c r="J1525" s="17"/>
      <c r="K1525" s="18"/>
      <c r="L1525" s="18"/>
      <c r="M1525" s="18"/>
      <c r="N1525" s="18"/>
      <c r="O1525" s="18"/>
      <c r="P1525" s="18"/>
    </row>
    <row r="1526" spans="9:16">
      <c r="I1526" s="17"/>
      <c r="J1526" s="17"/>
      <c r="K1526" s="18"/>
      <c r="L1526" s="18"/>
      <c r="M1526" s="18"/>
      <c r="N1526" s="18"/>
      <c r="O1526" s="18"/>
      <c r="P1526" s="18"/>
    </row>
    <row r="1527" spans="9:16">
      <c r="I1527" s="17"/>
      <c r="J1527" s="17"/>
      <c r="K1527" s="18"/>
      <c r="L1527" s="18"/>
      <c r="M1527" s="18"/>
      <c r="N1527" s="18"/>
      <c r="O1527" s="18"/>
      <c r="P1527" s="18"/>
    </row>
    <row r="1528" spans="9:16">
      <c r="I1528" s="17"/>
      <c r="J1528" s="17"/>
      <c r="K1528" s="18"/>
      <c r="L1528" s="18"/>
      <c r="M1528" s="18"/>
      <c r="N1528" s="18"/>
      <c r="O1528" s="18"/>
      <c r="P1528" s="18"/>
    </row>
    <row r="1529" spans="9:16">
      <c r="I1529" s="17"/>
      <c r="J1529" s="17"/>
      <c r="K1529" s="18"/>
      <c r="L1529" s="18"/>
      <c r="M1529" s="18"/>
      <c r="N1529" s="18"/>
      <c r="O1529" s="18"/>
      <c r="P1529" s="18"/>
    </row>
    <row r="1530" spans="9:16">
      <c r="I1530" s="17"/>
      <c r="J1530" s="17"/>
      <c r="K1530" s="18"/>
      <c r="L1530" s="18"/>
      <c r="M1530" s="18"/>
      <c r="N1530" s="18"/>
      <c r="O1530" s="18"/>
      <c r="P1530" s="18"/>
    </row>
    <row r="1531" spans="9:16">
      <c r="I1531" s="17"/>
      <c r="J1531" s="17"/>
      <c r="K1531" s="18"/>
      <c r="L1531" s="18"/>
      <c r="M1531" s="18"/>
      <c r="N1531" s="18"/>
      <c r="O1531" s="18"/>
      <c r="P1531" s="18"/>
    </row>
    <row r="1532" spans="9:16">
      <c r="I1532" s="17"/>
      <c r="J1532" s="17"/>
      <c r="K1532" s="18"/>
      <c r="L1532" s="18"/>
      <c r="M1532" s="18"/>
      <c r="N1532" s="18"/>
      <c r="O1532" s="18"/>
      <c r="P1532" s="18"/>
    </row>
    <row r="1533" spans="9:16">
      <c r="I1533" s="17"/>
      <c r="J1533" s="17"/>
      <c r="K1533" s="18"/>
      <c r="L1533" s="18"/>
      <c r="M1533" s="18"/>
      <c r="N1533" s="18"/>
      <c r="O1533" s="18"/>
      <c r="P1533" s="18"/>
    </row>
    <row r="1534" spans="9:16">
      <c r="I1534" s="17"/>
      <c r="J1534" s="17"/>
      <c r="K1534" s="18"/>
      <c r="L1534" s="18"/>
      <c r="M1534" s="18"/>
      <c r="N1534" s="18"/>
      <c r="O1534" s="18"/>
      <c r="P1534" s="18"/>
    </row>
    <row r="1535" spans="9:16">
      <c r="I1535" s="17"/>
      <c r="J1535" s="17"/>
      <c r="K1535" s="18"/>
      <c r="L1535" s="18"/>
      <c r="M1535" s="18"/>
      <c r="N1535" s="18"/>
      <c r="O1535" s="18"/>
      <c r="P1535" s="18"/>
    </row>
    <row r="1536" spans="9:16">
      <c r="I1536" s="17"/>
      <c r="J1536" s="17"/>
      <c r="K1536" s="18"/>
      <c r="L1536" s="18"/>
      <c r="M1536" s="18"/>
      <c r="N1536" s="18"/>
      <c r="O1536" s="18"/>
      <c r="P1536" s="18"/>
    </row>
    <row r="1537" spans="9:16">
      <c r="I1537" s="17"/>
      <c r="J1537" s="17"/>
      <c r="K1537" s="18"/>
      <c r="L1537" s="18"/>
      <c r="M1537" s="18"/>
      <c r="N1537" s="18"/>
      <c r="O1537" s="18"/>
      <c r="P1537" s="18"/>
    </row>
    <row r="1538" spans="9:16">
      <c r="I1538" s="17"/>
      <c r="J1538" s="17"/>
      <c r="K1538" s="18"/>
      <c r="L1538" s="18"/>
      <c r="M1538" s="18"/>
      <c r="N1538" s="18"/>
      <c r="O1538" s="18"/>
      <c r="P1538" s="18"/>
    </row>
    <row r="1539" spans="9:16">
      <c r="I1539" s="17"/>
      <c r="J1539" s="17"/>
      <c r="K1539" s="18"/>
      <c r="L1539" s="18"/>
      <c r="M1539" s="18"/>
      <c r="N1539" s="18"/>
      <c r="O1539" s="18"/>
      <c r="P1539" s="18"/>
    </row>
    <row r="1540" spans="9:16">
      <c r="I1540" s="17"/>
      <c r="J1540" s="17"/>
      <c r="K1540" s="18"/>
      <c r="L1540" s="18"/>
      <c r="M1540" s="18"/>
      <c r="N1540" s="18"/>
      <c r="O1540" s="18"/>
      <c r="P1540" s="18"/>
    </row>
    <row r="1541" spans="9:16">
      <c r="I1541" s="17"/>
      <c r="J1541" s="17"/>
      <c r="K1541" s="18"/>
      <c r="L1541" s="18"/>
      <c r="M1541" s="18"/>
      <c r="N1541" s="18"/>
      <c r="O1541" s="18"/>
      <c r="P1541" s="18"/>
    </row>
    <row r="1542" spans="9:16">
      <c r="I1542" s="17"/>
      <c r="J1542" s="17"/>
      <c r="K1542" s="18"/>
      <c r="L1542" s="18"/>
      <c r="M1542" s="18"/>
      <c r="N1542" s="18"/>
      <c r="O1542" s="18"/>
      <c r="P1542" s="18"/>
    </row>
    <row r="1543" spans="9:16">
      <c r="I1543" s="17"/>
      <c r="J1543" s="17"/>
      <c r="K1543" s="18"/>
      <c r="L1543" s="18"/>
      <c r="M1543" s="18"/>
      <c r="N1543" s="18"/>
      <c r="O1543" s="18"/>
      <c r="P1543" s="18"/>
    </row>
    <row r="1544" spans="9:16">
      <c r="I1544" s="17"/>
      <c r="J1544" s="17"/>
      <c r="K1544" s="18"/>
      <c r="L1544" s="18"/>
      <c r="M1544" s="18"/>
      <c r="N1544" s="18"/>
      <c r="O1544" s="18"/>
      <c r="P1544" s="18"/>
    </row>
    <row r="1545" spans="9:16">
      <c r="I1545" s="17"/>
      <c r="J1545" s="17"/>
      <c r="K1545" s="18"/>
      <c r="L1545" s="18"/>
      <c r="M1545" s="18"/>
      <c r="N1545" s="18"/>
      <c r="O1545" s="18"/>
      <c r="P1545" s="18"/>
    </row>
    <row r="1546" spans="9:16">
      <c r="I1546" s="17"/>
      <c r="J1546" s="17"/>
      <c r="K1546" s="18"/>
      <c r="L1546" s="18"/>
      <c r="M1546" s="18"/>
      <c r="N1546" s="18"/>
      <c r="O1546" s="18"/>
      <c r="P1546" s="18"/>
    </row>
    <row r="1547" spans="9:16">
      <c r="I1547" s="17"/>
      <c r="J1547" s="17"/>
      <c r="K1547" s="18"/>
      <c r="L1547" s="18"/>
      <c r="M1547" s="18"/>
      <c r="N1547" s="18"/>
      <c r="O1547" s="18"/>
      <c r="P1547" s="18"/>
    </row>
    <row r="1548" spans="9:16">
      <c r="I1548" s="17"/>
      <c r="J1548" s="17"/>
      <c r="K1548" s="18"/>
      <c r="L1548" s="18"/>
      <c r="M1548" s="18"/>
      <c r="N1548" s="18"/>
      <c r="O1548" s="18"/>
      <c r="P1548" s="18"/>
    </row>
    <row r="1549" spans="9:16">
      <c r="I1549" s="17"/>
      <c r="J1549" s="17"/>
      <c r="K1549" s="18"/>
      <c r="L1549" s="18"/>
      <c r="M1549" s="18"/>
      <c r="N1549" s="18"/>
      <c r="O1549" s="18"/>
      <c r="P1549" s="18"/>
    </row>
    <row r="1550" spans="9:16">
      <c r="I1550" s="17"/>
      <c r="J1550" s="17"/>
      <c r="K1550" s="18"/>
      <c r="L1550" s="18"/>
      <c r="M1550" s="18"/>
      <c r="N1550" s="18"/>
      <c r="O1550" s="18"/>
      <c r="P1550" s="18"/>
    </row>
    <row r="1551" spans="9:16">
      <c r="I1551" s="17"/>
      <c r="J1551" s="17"/>
      <c r="K1551" s="18"/>
      <c r="L1551" s="18"/>
      <c r="M1551" s="18"/>
      <c r="N1551" s="18"/>
      <c r="O1551" s="18"/>
      <c r="P1551" s="18"/>
    </row>
    <row r="1552" spans="9:16">
      <c r="I1552" s="17"/>
      <c r="J1552" s="17"/>
      <c r="K1552" s="18"/>
      <c r="L1552" s="18"/>
      <c r="M1552" s="18"/>
      <c r="N1552" s="18"/>
      <c r="O1552" s="18"/>
      <c r="P1552" s="18"/>
    </row>
    <row r="1553" spans="9:16">
      <c r="I1553" s="17"/>
      <c r="J1553" s="17"/>
      <c r="K1553" s="18"/>
      <c r="L1553" s="18"/>
      <c r="M1553" s="18"/>
      <c r="N1553" s="18"/>
      <c r="O1553" s="18"/>
      <c r="P1553" s="18"/>
    </row>
    <row r="1554" spans="9:16">
      <c r="I1554" s="17"/>
      <c r="J1554" s="17"/>
      <c r="K1554" s="18"/>
      <c r="L1554" s="18"/>
      <c r="M1554" s="18"/>
      <c r="N1554" s="18"/>
      <c r="O1554" s="18"/>
      <c r="P1554" s="18"/>
    </row>
    <row r="1555" spans="9:16">
      <c r="I1555" s="17"/>
      <c r="J1555" s="17"/>
      <c r="K1555" s="18"/>
      <c r="L1555" s="18"/>
      <c r="M1555" s="18"/>
      <c r="N1555" s="18"/>
      <c r="O1555" s="18"/>
      <c r="P1555" s="18"/>
    </row>
    <row r="1556" spans="9:16">
      <c r="I1556" s="17"/>
      <c r="J1556" s="17"/>
      <c r="K1556" s="18"/>
      <c r="L1556" s="18"/>
      <c r="M1556" s="18"/>
      <c r="N1556" s="18"/>
      <c r="O1556" s="18"/>
      <c r="P1556" s="18"/>
    </row>
    <row r="1557" spans="9:16">
      <c r="I1557" s="17"/>
      <c r="J1557" s="17"/>
      <c r="K1557" s="18"/>
      <c r="L1557" s="18"/>
      <c r="M1557" s="18"/>
      <c r="N1557" s="18"/>
      <c r="O1557" s="18"/>
      <c r="P1557" s="18"/>
    </row>
    <row r="1558" spans="9:16">
      <c r="I1558" s="17"/>
      <c r="J1558" s="17"/>
      <c r="K1558" s="18"/>
      <c r="L1558" s="18"/>
      <c r="M1558" s="18"/>
      <c r="N1558" s="18"/>
      <c r="O1558" s="18"/>
      <c r="P1558" s="18"/>
    </row>
    <row r="1559" spans="9:16">
      <c r="I1559" s="17"/>
      <c r="J1559" s="17"/>
      <c r="K1559" s="18"/>
      <c r="L1559" s="18"/>
      <c r="M1559" s="18"/>
      <c r="N1559" s="18"/>
      <c r="O1559" s="18"/>
      <c r="P1559" s="18"/>
    </row>
    <row r="1560" spans="9:16">
      <c r="I1560" s="17"/>
      <c r="J1560" s="17"/>
      <c r="K1560" s="18"/>
      <c r="L1560" s="18"/>
      <c r="M1560" s="18"/>
      <c r="N1560" s="18"/>
      <c r="O1560" s="18"/>
      <c r="P1560" s="18"/>
    </row>
    <row r="1561" spans="9:16">
      <c r="I1561" s="17"/>
      <c r="J1561" s="17"/>
      <c r="K1561" s="18"/>
      <c r="L1561" s="18"/>
      <c r="M1561" s="18"/>
      <c r="N1561" s="18"/>
      <c r="O1561" s="18"/>
      <c r="P1561" s="18"/>
    </row>
    <row r="1562" spans="9:16">
      <c r="I1562" s="17"/>
      <c r="J1562" s="17"/>
      <c r="K1562" s="18"/>
      <c r="L1562" s="18"/>
      <c r="M1562" s="18"/>
      <c r="N1562" s="18"/>
      <c r="O1562" s="18"/>
      <c r="P1562" s="18"/>
    </row>
    <row r="1563" spans="9:16">
      <c r="I1563" s="17"/>
      <c r="J1563" s="17"/>
      <c r="K1563" s="18"/>
      <c r="L1563" s="18"/>
      <c r="M1563" s="18"/>
      <c r="N1563" s="18"/>
      <c r="O1563" s="18"/>
      <c r="P1563" s="18"/>
    </row>
    <row r="1564" spans="9:16">
      <c r="I1564" s="17"/>
      <c r="J1564" s="17"/>
      <c r="K1564" s="18"/>
      <c r="L1564" s="18"/>
      <c r="M1564" s="18"/>
      <c r="N1564" s="18"/>
      <c r="O1564" s="18"/>
      <c r="P1564" s="18"/>
    </row>
    <row r="1565" spans="9:16">
      <c r="I1565" s="17"/>
      <c r="J1565" s="17"/>
      <c r="K1565" s="18"/>
      <c r="L1565" s="18"/>
      <c r="M1565" s="18"/>
      <c r="N1565" s="18"/>
      <c r="O1565" s="18"/>
      <c r="P1565" s="18"/>
    </row>
    <row r="1566" spans="9:16">
      <c r="I1566" s="17"/>
      <c r="J1566" s="17"/>
      <c r="K1566" s="18"/>
      <c r="L1566" s="18"/>
      <c r="M1566" s="18"/>
      <c r="N1566" s="18"/>
      <c r="O1566" s="18"/>
      <c r="P1566" s="18"/>
    </row>
    <row r="1567" spans="9:16">
      <c r="I1567" s="17"/>
      <c r="J1567" s="17"/>
      <c r="K1567" s="18"/>
      <c r="L1567" s="18"/>
      <c r="M1567" s="18"/>
      <c r="N1567" s="18"/>
      <c r="O1567" s="18"/>
      <c r="P1567" s="18"/>
    </row>
    <row r="1568" spans="9:16">
      <c r="I1568" s="17"/>
      <c r="J1568" s="17"/>
      <c r="K1568" s="18"/>
      <c r="L1568" s="18"/>
      <c r="M1568" s="18"/>
      <c r="N1568" s="18"/>
      <c r="O1568" s="18"/>
      <c r="P1568" s="18"/>
    </row>
    <row r="1569" spans="9:16">
      <c r="I1569" s="17"/>
      <c r="J1569" s="17"/>
      <c r="K1569" s="18"/>
      <c r="L1569" s="18"/>
      <c r="M1569" s="18"/>
      <c r="N1569" s="18"/>
      <c r="O1569" s="18"/>
      <c r="P1569" s="18"/>
    </row>
    <row r="1570" spans="9:16">
      <c r="I1570" s="17"/>
      <c r="J1570" s="17"/>
      <c r="K1570" s="18"/>
      <c r="L1570" s="18"/>
      <c r="M1570" s="18"/>
      <c r="N1570" s="18"/>
      <c r="O1570" s="18"/>
      <c r="P1570" s="18"/>
    </row>
    <row r="1571" spans="9:16">
      <c r="I1571" s="17"/>
      <c r="J1571" s="17"/>
      <c r="K1571" s="18"/>
      <c r="L1571" s="18"/>
      <c r="M1571" s="18"/>
      <c r="N1571" s="18"/>
      <c r="O1571" s="18"/>
      <c r="P1571" s="18"/>
    </row>
    <row r="1572" spans="9:16">
      <c r="I1572" s="17"/>
      <c r="J1572" s="17"/>
      <c r="K1572" s="18"/>
      <c r="L1572" s="18"/>
      <c r="M1572" s="18"/>
      <c r="N1572" s="18"/>
      <c r="O1572" s="18"/>
      <c r="P1572" s="18"/>
    </row>
    <row r="1573" spans="9:16">
      <c r="I1573" s="17"/>
      <c r="J1573" s="17"/>
      <c r="K1573" s="18"/>
      <c r="L1573" s="18"/>
      <c r="M1573" s="18"/>
      <c r="N1573" s="18"/>
      <c r="O1573" s="18"/>
      <c r="P1573" s="18"/>
    </row>
    <row r="1574" spans="9:16">
      <c r="I1574" s="17"/>
      <c r="J1574" s="17"/>
      <c r="K1574" s="18"/>
      <c r="L1574" s="18"/>
      <c r="M1574" s="18"/>
      <c r="N1574" s="18"/>
      <c r="O1574" s="18"/>
      <c r="P1574" s="18"/>
    </row>
    <row r="1575" spans="9:16">
      <c r="I1575" s="17"/>
      <c r="J1575" s="17"/>
      <c r="K1575" s="18"/>
      <c r="L1575" s="18"/>
      <c r="M1575" s="18"/>
      <c r="N1575" s="18"/>
      <c r="O1575" s="18"/>
      <c r="P1575" s="18"/>
    </row>
    <row r="1576" spans="9:16">
      <c r="I1576" s="17"/>
      <c r="J1576" s="17"/>
      <c r="K1576" s="18"/>
      <c r="L1576" s="18"/>
      <c r="M1576" s="18"/>
      <c r="N1576" s="18"/>
      <c r="O1576" s="18"/>
      <c r="P1576" s="18"/>
    </row>
    <row r="1577" spans="9:16">
      <c r="I1577" s="17"/>
      <c r="J1577" s="17"/>
      <c r="K1577" s="18"/>
      <c r="L1577" s="18"/>
      <c r="M1577" s="18"/>
      <c r="N1577" s="18"/>
      <c r="O1577" s="18"/>
      <c r="P1577" s="18"/>
    </row>
    <row r="1578" spans="9:16">
      <c r="I1578" s="17"/>
      <c r="J1578" s="17"/>
      <c r="K1578" s="18"/>
      <c r="L1578" s="18"/>
      <c r="M1578" s="18"/>
      <c r="N1578" s="18"/>
      <c r="O1578" s="18"/>
      <c r="P1578" s="18"/>
    </row>
    <row r="1579" spans="9:16">
      <c r="I1579" s="17"/>
      <c r="J1579" s="17"/>
      <c r="K1579" s="18"/>
      <c r="L1579" s="18"/>
      <c r="M1579" s="18"/>
      <c r="N1579" s="18"/>
      <c r="O1579" s="18"/>
      <c r="P1579" s="18"/>
    </row>
    <row r="1580" spans="9:16">
      <c r="I1580" s="17"/>
      <c r="J1580" s="17"/>
      <c r="K1580" s="18"/>
      <c r="L1580" s="18"/>
      <c r="M1580" s="18"/>
      <c r="N1580" s="18"/>
      <c r="O1580" s="18"/>
      <c r="P1580" s="18"/>
    </row>
    <row r="1581" spans="9:16">
      <c r="I1581" s="17"/>
      <c r="J1581" s="17"/>
      <c r="K1581" s="18"/>
      <c r="L1581" s="18"/>
      <c r="M1581" s="18"/>
      <c r="N1581" s="18"/>
      <c r="O1581" s="18"/>
      <c r="P1581" s="18"/>
    </row>
    <row r="1582" spans="9:16">
      <c r="I1582" s="17"/>
      <c r="J1582" s="17"/>
      <c r="K1582" s="18"/>
      <c r="L1582" s="18"/>
      <c r="M1582" s="18"/>
      <c r="N1582" s="18"/>
      <c r="O1582" s="18"/>
      <c r="P1582" s="18"/>
    </row>
    <row r="1583" spans="9:16">
      <c r="I1583" s="17"/>
      <c r="J1583" s="17"/>
      <c r="K1583" s="18"/>
      <c r="L1583" s="18"/>
      <c r="M1583" s="18"/>
      <c r="N1583" s="18"/>
      <c r="O1583" s="18"/>
      <c r="P1583" s="18"/>
    </row>
    <row r="1584" spans="9:16">
      <c r="I1584" s="17"/>
      <c r="J1584" s="17"/>
      <c r="K1584" s="18"/>
      <c r="L1584" s="18"/>
      <c r="M1584" s="18"/>
      <c r="N1584" s="18"/>
      <c r="O1584" s="18"/>
      <c r="P1584" s="18"/>
    </row>
    <row r="1585" spans="9:16">
      <c r="I1585" s="17"/>
      <c r="J1585" s="17"/>
      <c r="K1585" s="18"/>
      <c r="L1585" s="18"/>
      <c r="M1585" s="18"/>
      <c r="N1585" s="18"/>
      <c r="O1585" s="18"/>
      <c r="P1585" s="18"/>
    </row>
    <row r="1586" spans="9:16">
      <c r="I1586" s="17"/>
      <c r="J1586" s="17"/>
      <c r="K1586" s="18"/>
      <c r="L1586" s="18"/>
      <c r="M1586" s="18"/>
      <c r="N1586" s="18"/>
      <c r="O1586" s="18"/>
      <c r="P1586" s="18"/>
    </row>
    <row r="1587" spans="9:16">
      <c r="I1587" s="17"/>
      <c r="J1587" s="17"/>
      <c r="K1587" s="18"/>
      <c r="L1587" s="18"/>
      <c r="M1587" s="18"/>
      <c r="N1587" s="18"/>
      <c r="O1587" s="18"/>
      <c r="P1587" s="18"/>
    </row>
    <row r="1588" spans="9:16">
      <c r="I1588" s="17"/>
      <c r="J1588" s="17"/>
      <c r="K1588" s="18"/>
      <c r="L1588" s="18"/>
      <c r="M1588" s="18"/>
      <c r="N1588" s="18"/>
      <c r="O1588" s="18"/>
      <c r="P1588" s="18"/>
    </row>
    <row r="1589" spans="9:16">
      <c r="I1589" s="17"/>
      <c r="J1589" s="17"/>
      <c r="K1589" s="18"/>
      <c r="L1589" s="18"/>
      <c r="M1589" s="18"/>
      <c r="N1589" s="18"/>
      <c r="O1589" s="18"/>
      <c r="P1589" s="18"/>
    </row>
    <row r="1590" spans="9:16">
      <c r="I1590" s="17"/>
      <c r="J1590" s="17"/>
      <c r="K1590" s="18"/>
      <c r="L1590" s="18"/>
      <c r="M1590" s="18"/>
      <c r="N1590" s="18"/>
      <c r="O1590" s="18"/>
      <c r="P1590" s="18"/>
    </row>
    <row r="1591" spans="9:16">
      <c r="I1591" s="17"/>
      <c r="J1591" s="17"/>
      <c r="K1591" s="18"/>
      <c r="L1591" s="18"/>
      <c r="M1591" s="18"/>
      <c r="N1591" s="18"/>
      <c r="O1591" s="18"/>
      <c r="P1591" s="18"/>
    </row>
    <row r="1592" spans="9:16">
      <c r="I1592" s="17"/>
      <c r="J1592" s="17"/>
      <c r="K1592" s="18"/>
      <c r="L1592" s="18"/>
      <c r="M1592" s="18"/>
      <c r="N1592" s="18"/>
      <c r="O1592" s="18"/>
      <c r="P1592" s="18"/>
    </row>
    <row r="1593" spans="9:16">
      <c r="I1593" s="17"/>
      <c r="J1593" s="17"/>
      <c r="K1593" s="18"/>
      <c r="L1593" s="18"/>
      <c r="M1593" s="18"/>
      <c r="N1593" s="18"/>
      <c r="O1593" s="18"/>
      <c r="P1593" s="18"/>
    </row>
    <row r="1594" spans="9:16">
      <c r="I1594" s="17"/>
      <c r="J1594" s="17"/>
      <c r="K1594" s="18"/>
      <c r="L1594" s="18"/>
      <c r="M1594" s="18"/>
      <c r="N1594" s="18"/>
      <c r="O1594" s="18"/>
      <c r="P1594" s="18"/>
    </row>
    <row r="1595" spans="9:16">
      <c r="I1595" s="17"/>
      <c r="J1595" s="17"/>
      <c r="K1595" s="18"/>
      <c r="L1595" s="18"/>
      <c r="M1595" s="18"/>
      <c r="N1595" s="18"/>
      <c r="O1595" s="18"/>
      <c r="P1595" s="18"/>
    </row>
    <row r="1596" spans="9:16">
      <c r="I1596" s="17"/>
      <c r="J1596" s="17"/>
      <c r="K1596" s="18"/>
      <c r="L1596" s="18"/>
      <c r="M1596" s="18"/>
      <c r="N1596" s="18"/>
      <c r="O1596" s="18"/>
      <c r="P1596" s="18"/>
    </row>
    <row r="1597" spans="9:16">
      <c r="I1597" s="17"/>
      <c r="J1597" s="17"/>
      <c r="K1597" s="18"/>
      <c r="L1597" s="18"/>
      <c r="M1597" s="18"/>
      <c r="N1597" s="18"/>
      <c r="O1597" s="18"/>
      <c r="P1597" s="18"/>
    </row>
    <row r="1598" spans="9:16">
      <c r="I1598" s="17"/>
      <c r="J1598" s="17"/>
      <c r="K1598" s="18"/>
      <c r="L1598" s="18"/>
      <c r="M1598" s="18"/>
      <c r="N1598" s="18"/>
      <c r="O1598" s="18"/>
      <c r="P1598" s="18"/>
    </row>
    <row r="1599" spans="9:16">
      <c r="I1599" s="17"/>
      <c r="J1599" s="17"/>
      <c r="K1599" s="18"/>
      <c r="L1599" s="18"/>
      <c r="M1599" s="18"/>
      <c r="N1599" s="18"/>
      <c r="O1599" s="18"/>
      <c r="P1599" s="18"/>
    </row>
    <row r="1600" spans="9:16">
      <c r="I1600" s="17"/>
      <c r="J1600" s="17"/>
      <c r="K1600" s="18"/>
      <c r="L1600" s="18"/>
      <c r="M1600" s="18"/>
      <c r="N1600" s="18"/>
      <c r="O1600" s="18"/>
      <c r="P1600" s="18"/>
    </row>
    <row r="1601" spans="9:16">
      <c r="I1601" s="17"/>
      <c r="J1601" s="17"/>
      <c r="K1601" s="18"/>
      <c r="L1601" s="18"/>
      <c r="M1601" s="18"/>
      <c r="N1601" s="18"/>
      <c r="O1601" s="18"/>
      <c r="P1601" s="18"/>
    </row>
    <row r="1602" spans="9:16">
      <c r="I1602" s="17"/>
      <c r="J1602" s="17"/>
      <c r="K1602" s="18"/>
      <c r="L1602" s="18"/>
      <c r="M1602" s="18"/>
      <c r="N1602" s="18"/>
      <c r="O1602" s="18"/>
      <c r="P1602" s="18"/>
    </row>
    <row r="1603" spans="9:16">
      <c r="I1603" s="17"/>
      <c r="J1603" s="17"/>
      <c r="K1603" s="18"/>
      <c r="L1603" s="18"/>
      <c r="M1603" s="18"/>
      <c r="N1603" s="18"/>
      <c r="O1603" s="18"/>
      <c r="P1603" s="18"/>
    </row>
    <row r="1604" spans="9:16">
      <c r="I1604" s="17"/>
      <c r="J1604" s="17"/>
      <c r="K1604" s="18"/>
      <c r="L1604" s="18"/>
      <c r="M1604" s="18"/>
      <c r="N1604" s="18"/>
      <c r="O1604" s="18"/>
      <c r="P1604" s="18"/>
    </row>
    <row r="1605" spans="9:16">
      <c r="I1605" s="17"/>
      <c r="J1605" s="17"/>
      <c r="K1605" s="18"/>
      <c r="L1605" s="18"/>
      <c r="M1605" s="18"/>
      <c r="N1605" s="18"/>
      <c r="O1605" s="18"/>
      <c r="P1605" s="18"/>
    </row>
    <row r="1606" spans="9:16">
      <c r="I1606" s="17"/>
      <c r="J1606" s="17"/>
      <c r="K1606" s="18"/>
      <c r="L1606" s="18"/>
      <c r="M1606" s="18"/>
      <c r="N1606" s="18"/>
      <c r="O1606" s="18"/>
      <c r="P1606" s="18"/>
    </row>
    <row r="1607" spans="9:16">
      <c r="I1607" s="17"/>
      <c r="J1607" s="17"/>
      <c r="K1607" s="18"/>
      <c r="L1607" s="18"/>
      <c r="M1607" s="18"/>
      <c r="N1607" s="18"/>
      <c r="O1607" s="18"/>
      <c r="P1607" s="18"/>
    </row>
    <row r="1608" spans="9:16">
      <c r="I1608" s="17"/>
      <c r="J1608" s="17"/>
      <c r="K1608" s="18"/>
      <c r="L1608" s="18"/>
      <c r="M1608" s="18"/>
      <c r="N1608" s="18"/>
      <c r="O1608" s="18"/>
      <c r="P1608" s="18"/>
    </row>
    <row r="1609" spans="9:16">
      <c r="I1609" s="17"/>
      <c r="J1609" s="17"/>
      <c r="K1609" s="18"/>
      <c r="L1609" s="18"/>
      <c r="M1609" s="18"/>
      <c r="N1609" s="18"/>
      <c r="O1609" s="18"/>
      <c r="P1609" s="18"/>
    </row>
    <row r="1610" spans="9:16">
      <c r="I1610" s="17"/>
      <c r="J1610" s="17"/>
      <c r="K1610" s="18"/>
      <c r="L1610" s="18"/>
      <c r="M1610" s="18"/>
      <c r="N1610" s="18"/>
      <c r="O1610" s="18"/>
      <c r="P1610" s="18"/>
    </row>
    <row r="1611" spans="9:16">
      <c r="I1611" s="17"/>
      <c r="J1611" s="17"/>
      <c r="K1611" s="18"/>
      <c r="L1611" s="18"/>
      <c r="M1611" s="18"/>
      <c r="N1611" s="18"/>
      <c r="O1611" s="18"/>
      <c r="P1611" s="18"/>
    </row>
    <row r="1612" spans="9:16">
      <c r="I1612" s="17"/>
      <c r="J1612" s="17"/>
      <c r="K1612" s="18"/>
      <c r="L1612" s="18"/>
      <c r="M1612" s="18"/>
      <c r="N1612" s="18"/>
      <c r="O1612" s="18"/>
      <c r="P1612" s="18"/>
    </row>
    <row r="1613" spans="9:16">
      <c r="I1613" s="17"/>
      <c r="J1613" s="17"/>
      <c r="K1613" s="18"/>
      <c r="L1613" s="18"/>
      <c r="M1613" s="18"/>
      <c r="N1613" s="18"/>
      <c r="O1613" s="18"/>
      <c r="P1613" s="18"/>
    </row>
    <row r="1614" spans="9:16">
      <c r="I1614" s="17"/>
      <c r="J1614" s="17"/>
      <c r="K1614" s="18"/>
      <c r="L1614" s="18"/>
      <c r="M1614" s="18"/>
      <c r="N1614" s="18"/>
      <c r="O1614" s="18"/>
      <c r="P1614" s="18"/>
    </row>
    <row r="1615" spans="9:16">
      <c r="I1615" s="17"/>
      <c r="J1615" s="17"/>
      <c r="K1615" s="18"/>
      <c r="L1615" s="18"/>
      <c r="M1615" s="18"/>
      <c r="N1615" s="18"/>
      <c r="O1615" s="18"/>
      <c r="P1615" s="18"/>
    </row>
    <row r="1616" spans="9:16">
      <c r="I1616" s="17"/>
      <c r="J1616" s="17"/>
      <c r="K1616" s="18"/>
      <c r="L1616" s="18"/>
      <c r="M1616" s="18"/>
      <c r="N1616" s="18"/>
      <c r="O1616" s="18"/>
      <c r="P1616" s="18"/>
    </row>
    <row r="1617" spans="9:16">
      <c r="I1617" s="17"/>
      <c r="J1617" s="17"/>
      <c r="K1617" s="18"/>
      <c r="L1617" s="18"/>
      <c r="M1617" s="18"/>
      <c r="N1617" s="18"/>
      <c r="O1617" s="18"/>
      <c r="P1617" s="18"/>
    </row>
    <row r="1618" spans="9:16">
      <c r="I1618" s="17"/>
      <c r="J1618" s="17"/>
      <c r="K1618" s="18"/>
      <c r="L1618" s="18"/>
      <c r="M1618" s="18"/>
      <c r="N1618" s="18"/>
      <c r="O1618" s="18"/>
      <c r="P1618" s="18"/>
    </row>
    <row r="1619" spans="9:16">
      <c r="I1619" s="17"/>
      <c r="J1619" s="17"/>
      <c r="K1619" s="18"/>
      <c r="L1619" s="18"/>
      <c r="M1619" s="18"/>
      <c r="N1619" s="18"/>
      <c r="O1619" s="18"/>
      <c r="P1619" s="18"/>
    </row>
    <row r="1620" spans="9:16">
      <c r="I1620" s="17"/>
      <c r="J1620" s="17"/>
      <c r="K1620" s="18"/>
      <c r="L1620" s="18"/>
      <c r="M1620" s="18"/>
      <c r="N1620" s="18"/>
      <c r="O1620" s="18"/>
      <c r="P1620" s="18"/>
    </row>
    <row r="1621" spans="9:16">
      <c r="I1621" s="17"/>
      <c r="J1621" s="17"/>
      <c r="K1621" s="18"/>
      <c r="L1621" s="18"/>
      <c r="M1621" s="18"/>
      <c r="N1621" s="18"/>
      <c r="O1621" s="18"/>
      <c r="P1621" s="18"/>
    </row>
    <row r="1622" spans="9:16">
      <c r="I1622" s="17"/>
      <c r="J1622" s="17"/>
      <c r="K1622" s="18"/>
      <c r="L1622" s="18"/>
      <c r="M1622" s="18"/>
      <c r="N1622" s="18"/>
      <c r="O1622" s="18"/>
      <c r="P1622" s="18"/>
    </row>
    <row r="1623" spans="9:16">
      <c r="I1623" s="17"/>
      <c r="J1623" s="17"/>
      <c r="K1623" s="18"/>
      <c r="L1623" s="18"/>
      <c r="M1623" s="18"/>
      <c r="N1623" s="18"/>
      <c r="O1623" s="18"/>
      <c r="P1623" s="18"/>
    </row>
    <row r="1624" spans="9:16">
      <c r="I1624" s="17"/>
      <c r="J1624" s="17"/>
      <c r="K1624" s="18"/>
      <c r="L1624" s="18"/>
      <c r="M1624" s="18"/>
      <c r="N1624" s="18"/>
      <c r="O1624" s="18"/>
      <c r="P1624" s="18"/>
    </row>
    <row r="1625" spans="9:16">
      <c r="I1625" s="17"/>
      <c r="J1625" s="17"/>
      <c r="K1625" s="18"/>
      <c r="L1625" s="18"/>
      <c r="M1625" s="18"/>
      <c r="N1625" s="18"/>
      <c r="O1625" s="18"/>
      <c r="P1625" s="18"/>
    </row>
    <row r="1626" spans="9:16">
      <c r="I1626" s="17"/>
      <c r="J1626" s="17"/>
      <c r="K1626" s="18"/>
      <c r="L1626" s="18"/>
      <c r="M1626" s="18"/>
      <c r="N1626" s="18"/>
      <c r="O1626" s="18"/>
      <c r="P1626" s="18"/>
    </row>
    <row r="1627" spans="9:16">
      <c r="I1627" s="17"/>
      <c r="J1627" s="17"/>
      <c r="K1627" s="18"/>
      <c r="L1627" s="18"/>
      <c r="M1627" s="18"/>
      <c r="N1627" s="18"/>
      <c r="O1627" s="18"/>
      <c r="P1627" s="18"/>
    </row>
    <row r="1628" spans="9:16">
      <c r="I1628" s="17"/>
      <c r="J1628" s="17"/>
      <c r="K1628" s="18"/>
      <c r="L1628" s="18"/>
      <c r="M1628" s="18"/>
      <c r="N1628" s="18"/>
      <c r="O1628" s="18"/>
      <c r="P1628" s="18"/>
    </row>
    <row r="1629" spans="9:16">
      <c r="I1629" s="17"/>
      <c r="J1629" s="17"/>
      <c r="K1629" s="18"/>
      <c r="L1629" s="18"/>
      <c r="M1629" s="18"/>
      <c r="N1629" s="18"/>
      <c r="O1629" s="18"/>
      <c r="P1629" s="18"/>
    </row>
    <row r="1630" spans="9:16">
      <c r="I1630" s="17"/>
      <c r="J1630" s="17"/>
      <c r="K1630" s="18"/>
      <c r="L1630" s="18"/>
      <c r="M1630" s="18"/>
      <c r="N1630" s="18"/>
      <c r="O1630" s="18"/>
      <c r="P1630" s="18"/>
    </row>
    <row r="1631" spans="9:16">
      <c r="I1631" s="17"/>
      <c r="J1631" s="17"/>
      <c r="K1631" s="18"/>
      <c r="L1631" s="18"/>
      <c r="M1631" s="18"/>
      <c r="N1631" s="18"/>
      <c r="O1631" s="18"/>
      <c r="P1631" s="18"/>
    </row>
    <row r="1632" spans="9:16">
      <c r="I1632" s="17"/>
      <c r="J1632" s="17"/>
      <c r="K1632" s="18"/>
      <c r="L1632" s="18"/>
      <c r="M1632" s="18"/>
      <c r="N1632" s="18"/>
      <c r="O1632" s="18"/>
      <c r="P1632" s="18"/>
    </row>
    <row r="1633" spans="9:16">
      <c r="I1633" s="17"/>
      <c r="J1633" s="17"/>
      <c r="K1633" s="18"/>
      <c r="L1633" s="18"/>
      <c r="M1633" s="18"/>
      <c r="N1633" s="18"/>
      <c r="O1633" s="18"/>
      <c r="P1633" s="18"/>
    </row>
    <row r="1634" spans="9:16">
      <c r="I1634" s="17"/>
      <c r="J1634" s="17"/>
      <c r="K1634" s="18"/>
      <c r="L1634" s="18"/>
      <c r="M1634" s="18"/>
      <c r="N1634" s="18"/>
      <c r="O1634" s="18"/>
      <c r="P1634" s="18"/>
    </row>
    <row r="1635" spans="9:16">
      <c r="I1635" s="17"/>
      <c r="J1635" s="17"/>
      <c r="K1635" s="18"/>
      <c r="L1635" s="18"/>
      <c r="M1635" s="18"/>
      <c r="N1635" s="18"/>
      <c r="O1635" s="18"/>
      <c r="P1635" s="18"/>
    </row>
    <row r="1636" spans="9:16">
      <c r="I1636" s="17"/>
      <c r="J1636" s="17"/>
      <c r="K1636" s="18"/>
      <c r="L1636" s="18"/>
      <c r="M1636" s="18"/>
      <c r="N1636" s="18"/>
      <c r="O1636" s="18"/>
      <c r="P1636" s="18"/>
    </row>
    <row r="1637" spans="9:16">
      <c r="I1637" s="17"/>
      <c r="J1637" s="17"/>
      <c r="K1637" s="18"/>
      <c r="L1637" s="18"/>
      <c r="M1637" s="18"/>
      <c r="N1637" s="18"/>
      <c r="O1637" s="18"/>
      <c r="P1637" s="18"/>
    </row>
    <row r="1638" spans="9:16">
      <c r="I1638" s="17"/>
      <c r="J1638" s="17"/>
      <c r="K1638" s="18"/>
      <c r="L1638" s="18"/>
      <c r="M1638" s="18"/>
      <c r="N1638" s="18"/>
      <c r="O1638" s="18"/>
      <c r="P1638" s="18"/>
    </row>
    <row r="1639" spans="9:16">
      <c r="I1639" s="17"/>
      <c r="J1639" s="17"/>
      <c r="K1639" s="18"/>
      <c r="L1639" s="18"/>
      <c r="M1639" s="18"/>
      <c r="N1639" s="18"/>
      <c r="O1639" s="18"/>
      <c r="P1639" s="18"/>
    </row>
    <row r="1640" spans="9:16">
      <c r="I1640" s="17"/>
      <c r="J1640" s="17"/>
      <c r="K1640" s="18"/>
      <c r="L1640" s="18"/>
      <c r="M1640" s="18"/>
      <c r="N1640" s="18"/>
      <c r="O1640" s="18"/>
      <c r="P1640" s="18"/>
    </row>
    <row r="1641" spans="9:16">
      <c r="I1641" s="17"/>
      <c r="J1641" s="17"/>
      <c r="K1641" s="18"/>
      <c r="L1641" s="18"/>
      <c r="M1641" s="18"/>
      <c r="N1641" s="18"/>
      <c r="O1641" s="18"/>
      <c r="P1641" s="18"/>
    </row>
    <row r="1642" spans="9:16">
      <c r="I1642" s="17"/>
      <c r="J1642" s="17"/>
      <c r="K1642" s="18"/>
      <c r="L1642" s="18"/>
      <c r="M1642" s="18"/>
      <c r="N1642" s="18"/>
      <c r="O1642" s="18"/>
      <c r="P1642" s="18"/>
    </row>
    <row r="1643" spans="9:16">
      <c r="I1643" s="17"/>
      <c r="J1643" s="17"/>
      <c r="K1643" s="18"/>
      <c r="L1643" s="18"/>
      <c r="M1643" s="18"/>
      <c r="N1643" s="18"/>
      <c r="O1643" s="18"/>
      <c r="P1643" s="18"/>
    </row>
    <row r="1644" spans="9:16">
      <c r="I1644" s="17"/>
      <c r="J1644" s="17"/>
      <c r="K1644" s="18"/>
      <c r="L1644" s="18"/>
      <c r="M1644" s="18"/>
      <c r="N1644" s="18"/>
      <c r="O1644" s="18"/>
      <c r="P1644" s="18"/>
    </row>
    <row r="1645" spans="9:16">
      <c r="I1645" s="17"/>
      <c r="J1645" s="17"/>
      <c r="K1645" s="18"/>
      <c r="L1645" s="18"/>
      <c r="M1645" s="18"/>
      <c r="N1645" s="18"/>
      <c r="O1645" s="18"/>
      <c r="P1645" s="18"/>
    </row>
    <row r="1646" spans="9:16">
      <c r="I1646" s="17"/>
      <c r="J1646" s="17"/>
      <c r="K1646" s="18"/>
      <c r="L1646" s="18"/>
      <c r="M1646" s="18"/>
      <c r="N1646" s="18"/>
      <c r="O1646" s="18"/>
      <c r="P1646" s="18"/>
    </row>
    <row r="1647" spans="9:16">
      <c r="I1647" s="17"/>
      <c r="J1647" s="17"/>
      <c r="K1647" s="18"/>
      <c r="L1647" s="18"/>
      <c r="M1647" s="18"/>
      <c r="N1647" s="18"/>
      <c r="O1647" s="18"/>
      <c r="P1647" s="18"/>
    </row>
    <row r="1648" spans="9:16">
      <c r="I1648" s="17"/>
      <c r="J1648" s="17"/>
      <c r="K1648" s="18"/>
      <c r="L1648" s="18"/>
      <c r="M1648" s="18"/>
      <c r="N1648" s="18"/>
      <c r="O1648" s="18"/>
      <c r="P1648" s="18"/>
    </row>
    <row r="1649" spans="9:16">
      <c r="I1649" s="17"/>
      <c r="J1649" s="17"/>
      <c r="K1649" s="18"/>
      <c r="L1649" s="18"/>
      <c r="M1649" s="18"/>
      <c r="N1649" s="18"/>
      <c r="O1649" s="18"/>
      <c r="P1649" s="18"/>
    </row>
    <row r="1650" spans="9:16">
      <c r="I1650" s="17"/>
      <c r="J1650" s="17"/>
      <c r="K1650" s="18"/>
      <c r="L1650" s="18"/>
      <c r="M1650" s="18"/>
      <c r="N1650" s="18"/>
      <c r="O1650" s="18"/>
      <c r="P1650" s="18"/>
    </row>
    <row r="1651" spans="9:16">
      <c r="I1651" s="17"/>
      <c r="J1651" s="17"/>
      <c r="K1651" s="18"/>
      <c r="L1651" s="18"/>
      <c r="M1651" s="18"/>
      <c r="N1651" s="18"/>
      <c r="O1651" s="18"/>
      <c r="P1651" s="18"/>
    </row>
    <row r="1652" spans="9:16">
      <c r="I1652" s="17"/>
      <c r="J1652" s="17"/>
      <c r="K1652" s="18"/>
      <c r="L1652" s="18"/>
      <c r="M1652" s="18"/>
      <c r="N1652" s="18"/>
      <c r="O1652" s="18"/>
      <c r="P1652" s="18"/>
    </row>
    <row r="1653" spans="9:16">
      <c r="I1653" s="17"/>
      <c r="J1653" s="17"/>
      <c r="K1653" s="18"/>
      <c r="L1653" s="18"/>
      <c r="M1653" s="18"/>
      <c r="N1653" s="18"/>
      <c r="O1653" s="18"/>
      <c r="P1653" s="18"/>
    </row>
    <row r="1654" spans="9:16">
      <c r="I1654" s="17"/>
      <c r="J1654" s="17"/>
      <c r="K1654" s="18"/>
      <c r="L1654" s="18"/>
      <c r="M1654" s="18"/>
      <c r="N1654" s="18"/>
      <c r="O1654" s="18"/>
      <c r="P1654" s="18"/>
    </row>
    <row r="1655" spans="9:16">
      <c r="I1655" s="17"/>
      <c r="J1655" s="17"/>
      <c r="K1655" s="18"/>
      <c r="L1655" s="18"/>
      <c r="M1655" s="18"/>
      <c r="N1655" s="18"/>
      <c r="O1655" s="18"/>
      <c r="P1655" s="18"/>
    </row>
    <row r="1656" spans="9:16">
      <c r="I1656" s="17"/>
      <c r="J1656" s="17"/>
      <c r="K1656" s="18"/>
      <c r="L1656" s="18"/>
      <c r="M1656" s="18"/>
      <c r="N1656" s="18"/>
      <c r="O1656" s="18"/>
      <c r="P1656" s="18"/>
    </row>
    <row r="1657" spans="9:16">
      <c r="I1657" s="17"/>
      <c r="J1657" s="17"/>
      <c r="K1657" s="18"/>
      <c r="L1657" s="18"/>
      <c r="M1657" s="18"/>
      <c r="N1657" s="18"/>
      <c r="O1657" s="18"/>
      <c r="P1657" s="18"/>
    </row>
    <row r="1658" spans="9:16">
      <c r="I1658" s="17"/>
      <c r="J1658" s="17"/>
      <c r="K1658" s="18"/>
      <c r="L1658" s="18"/>
      <c r="M1658" s="18"/>
      <c r="N1658" s="18"/>
      <c r="O1658" s="18"/>
      <c r="P1658" s="18"/>
    </row>
    <row r="1659" spans="9:16">
      <c r="I1659" s="17"/>
      <c r="J1659" s="17"/>
      <c r="K1659" s="18"/>
      <c r="L1659" s="18"/>
      <c r="M1659" s="18"/>
      <c r="N1659" s="18"/>
      <c r="O1659" s="18"/>
      <c r="P1659" s="18"/>
    </row>
    <row r="1660" spans="9:16">
      <c r="I1660" s="17"/>
      <c r="J1660" s="17"/>
      <c r="K1660" s="18"/>
      <c r="L1660" s="18"/>
      <c r="M1660" s="18"/>
      <c r="N1660" s="18"/>
      <c r="O1660" s="18"/>
      <c r="P1660" s="18"/>
    </row>
    <row r="1661" spans="9:16">
      <c r="I1661" s="17"/>
      <c r="J1661" s="17"/>
      <c r="K1661" s="18"/>
      <c r="L1661" s="18"/>
      <c r="M1661" s="18"/>
      <c r="N1661" s="18"/>
      <c r="O1661" s="18"/>
      <c r="P1661" s="18"/>
    </row>
    <row r="1662" spans="9:16">
      <c r="I1662" s="17"/>
      <c r="J1662" s="17"/>
      <c r="K1662" s="18"/>
      <c r="L1662" s="18"/>
      <c r="M1662" s="18"/>
      <c r="N1662" s="18"/>
      <c r="O1662" s="18"/>
      <c r="P1662" s="18"/>
    </row>
    <row r="1663" spans="9:16">
      <c r="I1663" s="17"/>
      <c r="J1663" s="17"/>
      <c r="K1663" s="18"/>
      <c r="L1663" s="18"/>
      <c r="M1663" s="18"/>
      <c r="N1663" s="18"/>
      <c r="O1663" s="18"/>
      <c r="P1663" s="18"/>
    </row>
    <row r="1664" spans="9:16">
      <c r="I1664" s="17"/>
      <c r="J1664" s="17"/>
      <c r="K1664" s="18"/>
      <c r="L1664" s="18"/>
      <c r="M1664" s="18"/>
      <c r="N1664" s="18"/>
      <c r="O1664" s="18"/>
      <c r="P1664" s="18"/>
    </row>
    <row r="1665" spans="9:16">
      <c r="I1665" s="17"/>
      <c r="J1665" s="17"/>
      <c r="K1665" s="18"/>
      <c r="L1665" s="18"/>
      <c r="M1665" s="18"/>
      <c r="N1665" s="18"/>
      <c r="O1665" s="18"/>
      <c r="P1665" s="18"/>
    </row>
    <row r="1666" spans="9:16">
      <c r="I1666" s="17"/>
      <c r="J1666" s="17"/>
      <c r="K1666" s="18"/>
      <c r="L1666" s="18"/>
      <c r="M1666" s="18"/>
      <c r="N1666" s="18"/>
      <c r="O1666" s="18"/>
      <c r="P1666" s="18"/>
    </row>
    <row r="1667" spans="9:16">
      <c r="I1667" s="17"/>
      <c r="J1667" s="17"/>
      <c r="K1667" s="18"/>
      <c r="L1667" s="18"/>
      <c r="M1667" s="18"/>
      <c r="N1667" s="18"/>
      <c r="O1667" s="18"/>
      <c r="P1667" s="18"/>
    </row>
    <row r="1668" spans="9:16">
      <c r="I1668" s="17"/>
      <c r="J1668" s="17"/>
      <c r="K1668" s="18"/>
      <c r="L1668" s="18"/>
      <c r="M1668" s="18"/>
      <c r="N1668" s="18"/>
      <c r="O1668" s="18"/>
      <c r="P1668" s="18"/>
    </row>
    <row r="1669" spans="9:16">
      <c r="I1669" s="17"/>
      <c r="J1669" s="17"/>
      <c r="K1669" s="18"/>
      <c r="L1669" s="18"/>
      <c r="M1669" s="18"/>
      <c r="N1669" s="18"/>
      <c r="O1669" s="18"/>
      <c r="P1669" s="18"/>
    </row>
    <row r="1670" spans="9:16">
      <c r="I1670" s="17"/>
      <c r="J1670" s="17"/>
      <c r="K1670" s="18"/>
      <c r="L1670" s="18"/>
      <c r="M1670" s="18"/>
      <c r="N1670" s="18"/>
      <c r="O1670" s="18"/>
      <c r="P1670" s="18"/>
    </row>
    <row r="1671" spans="9:16">
      <c r="I1671" s="17"/>
      <c r="J1671" s="17"/>
      <c r="K1671" s="18"/>
      <c r="L1671" s="18"/>
      <c r="M1671" s="18"/>
      <c r="N1671" s="18"/>
      <c r="O1671" s="18"/>
      <c r="P1671" s="18"/>
    </row>
    <row r="1672" spans="9:16">
      <c r="I1672" s="17"/>
      <c r="J1672" s="17"/>
      <c r="K1672" s="18"/>
      <c r="L1672" s="18"/>
      <c r="M1672" s="18"/>
      <c r="N1672" s="18"/>
      <c r="O1672" s="18"/>
      <c r="P1672" s="18"/>
    </row>
    <row r="1673" spans="9:16">
      <c r="I1673" s="17"/>
      <c r="J1673" s="17"/>
      <c r="K1673" s="18"/>
      <c r="L1673" s="18"/>
      <c r="M1673" s="18"/>
      <c r="N1673" s="18"/>
      <c r="O1673" s="18"/>
      <c r="P1673" s="18"/>
    </row>
    <row r="1674" spans="9:16">
      <c r="I1674" s="17"/>
      <c r="J1674" s="17"/>
      <c r="K1674" s="18"/>
      <c r="L1674" s="18"/>
      <c r="M1674" s="18"/>
      <c r="N1674" s="18"/>
      <c r="O1674" s="18"/>
      <c r="P1674" s="18"/>
    </row>
    <row r="1675" spans="9:16">
      <c r="I1675" s="17"/>
      <c r="J1675" s="17"/>
      <c r="K1675" s="18"/>
      <c r="L1675" s="18"/>
      <c r="M1675" s="18"/>
      <c r="N1675" s="18"/>
      <c r="O1675" s="18"/>
      <c r="P1675" s="18"/>
    </row>
    <row r="1676" spans="9:16">
      <c r="I1676" s="17"/>
      <c r="J1676" s="17"/>
      <c r="K1676" s="18"/>
      <c r="L1676" s="18"/>
      <c r="M1676" s="18"/>
      <c r="N1676" s="18"/>
      <c r="O1676" s="18"/>
      <c r="P1676" s="18"/>
    </row>
    <row r="1677" spans="9:16">
      <c r="I1677" s="17"/>
      <c r="J1677" s="17"/>
      <c r="K1677" s="18"/>
      <c r="L1677" s="18"/>
      <c r="M1677" s="18"/>
      <c r="N1677" s="18"/>
      <c r="O1677" s="18"/>
      <c r="P1677" s="18"/>
    </row>
    <row r="1678" spans="9:16">
      <c r="I1678" s="17"/>
      <c r="J1678" s="17"/>
      <c r="K1678" s="18"/>
      <c r="L1678" s="18"/>
      <c r="M1678" s="18"/>
      <c r="N1678" s="18"/>
      <c r="O1678" s="18"/>
      <c r="P1678" s="18"/>
    </row>
    <row r="1679" spans="9:16">
      <c r="I1679" s="17"/>
      <c r="J1679" s="17"/>
      <c r="K1679" s="18"/>
      <c r="L1679" s="18"/>
      <c r="M1679" s="18"/>
      <c r="N1679" s="18"/>
      <c r="O1679" s="18"/>
      <c r="P1679" s="18"/>
    </row>
    <row r="1680" spans="9:16">
      <c r="I1680" s="17"/>
      <c r="J1680" s="17"/>
      <c r="K1680" s="18"/>
      <c r="L1680" s="18"/>
      <c r="M1680" s="18"/>
      <c r="N1680" s="18"/>
      <c r="O1680" s="18"/>
      <c r="P1680" s="18"/>
    </row>
    <row r="1681" spans="9:16">
      <c r="I1681" s="17"/>
      <c r="J1681" s="17"/>
      <c r="K1681" s="18"/>
      <c r="L1681" s="18"/>
      <c r="M1681" s="18"/>
      <c r="N1681" s="18"/>
      <c r="O1681" s="18"/>
      <c r="P1681" s="18"/>
    </row>
    <row r="1682" spans="9:16">
      <c r="I1682" s="17"/>
      <c r="J1682" s="17"/>
      <c r="K1682" s="18"/>
      <c r="L1682" s="18"/>
      <c r="M1682" s="18"/>
      <c r="N1682" s="18"/>
      <c r="O1682" s="18"/>
      <c r="P1682" s="18"/>
    </row>
    <row r="1683" spans="9:16">
      <c r="I1683" s="17"/>
      <c r="J1683" s="17"/>
      <c r="K1683" s="18"/>
      <c r="L1683" s="18"/>
      <c r="M1683" s="18"/>
      <c r="N1683" s="18"/>
      <c r="O1683" s="18"/>
      <c r="P1683" s="18"/>
    </row>
    <row r="1684" spans="9:16">
      <c r="I1684" s="17"/>
      <c r="J1684" s="17"/>
      <c r="K1684" s="18"/>
      <c r="L1684" s="18"/>
      <c r="M1684" s="18"/>
      <c r="N1684" s="18"/>
      <c r="O1684" s="18"/>
      <c r="P1684" s="18"/>
    </row>
    <row r="1685" spans="9:16">
      <c r="I1685" s="17"/>
      <c r="J1685" s="17"/>
      <c r="K1685" s="18"/>
      <c r="L1685" s="18"/>
      <c r="M1685" s="18"/>
      <c r="N1685" s="18"/>
      <c r="O1685" s="18"/>
      <c r="P1685" s="18"/>
    </row>
    <row r="1686" spans="9:16">
      <c r="I1686" s="17"/>
      <c r="J1686" s="17"/>
      <c r="K1686" s="18"/>
      <c r="L1686" s="18"/>
      <c r="M1686" s="18"/>
      <c r="N1686" s="18"/>
      <c r="O1686" s="18"/>
      <c r="P1686" s="18"/>
    </row>
    <row r="1687" spans="9:16">
      <c r="I1687" s="17"/>
      <c r="J1687" s="17"/>
      <c r="K1687" s="18"/>
      <c r="L1687" s="18"/>
      <c r="M1687" s="18"/>
      <c r="N1687" s="18"/>
      <c r="O1687" s="18"/>
      <c r="P1687" s="18"/>
    </row>
    <row r="1688" spans="9:16">
      <c r="I1688" s="17"/>
      <c r="J1688" s="17"/>
      <c r="K1688" s="18"/>
      <c r="L1688" s="18"/>
      <c r="M1688" s="18"/>
      <c r="N1688" s="18"/>
      <c r="O1688" s="18"/>
      <c r="P1688" s="18"/>
    </row>
    <row r="1689" spans="9:16">
      <c r="I1689" s="17"/>
      <c r="J1689" s="17"/>
      <c r="K1689" s="18"/>
      <c r="L1689" s="18"/>
      <c r="M1689" s="18"/>
      <c r="N1689" s="18"/>
      <c r="O1689" s="18"/>
      <c r="P1689" s="18"/>
    </row>
    <row r="1690" spans="9:16">
      <c r="I1690" s="17"/>
      <c r="J1690" s="17"/>
      <c r="K1690" s="18"/>
      <c r="L1690" s="18"/>
      <c r="M1690" s="18"/>
      <c r="N1690" s="18"/>
      <c r="O1690" s="18"/>
      <c r="P1690" s="18"/>
    </row>
    <row r="1691" spans="9:16">
      <c r="I1691" s="17"/>
      <c r="J1691" s="17"/>
      <c r="K1691" s="18"/>
      <c r="L1691" s="18"/>
      <c r="M1691" s="18"/>
      <c r="N1691" s="18"/>
      <c r="O1691" s="18"/>
      <c r="P1691" s="18"/>
    </row>
    <row r="1692" spans="9:16">
      <c r="I1692" s="17"/>
      <c r="J1692" s="17"/>
      <c r="K1692" s="18"/>
      <c r="L1692" s="18"/>
      <c r="M1692" s="18"/>
      <c r="N1692" s="18"/>
      <c r="O1692" s="18"/>
      <c r="P1692" s="18"/>
    </row>
    <row r="1693" spans="9:16">
      <c r="I1693" s="17"/>
      <c r="J1693" s="17"/>
      <c r="K1693" s="18"/>
      <c r="L1693" s="18"/>
      <c r="M1693" s="18"/>
      <c r="N1693" s="18"/>
      <c r="O1693" s="18"/>
      <c r="P1693" s="18"/>
    </row>
    <row r="1694" spans="9:16">
      <c r="I1694" s="17"/>
      <c r="J1694" s="17"/>
      <c r="K1694" s="18"/>
      <c r="L1694" s="18"/>
      <c r="M1694" s="18"/>
      <c r="N1694" s="18"/>
      <c r="O1694" s="18"/>
      <c r="P1694" s="18"/>
    </row>
    <row r="1695" spans="9:16">
      <c r="I1695" s="17"/>
      <c r="J1695" s="17"/>
      <c r="K1695" s="18"/>
      <c r="L1695" s="18"/>
      <c r="M1695" s="18"/>
      <c r="N1695" s="18"/>
      <c r="O1695" s="18"/>
      <c r="P1695" s="18"/>
    </row>
    <row r="1696" spans="9:16">
      <c r="I1696" s="17"/>
      <c r="J1696" s="17"/>
      <c r="K1696" s="18"/>
      <c r="L1696" s="18"/>
      <c r="M1696" s="18"/>
      <c r="N1696" s="18"/>
      <c r="O1696" s="18"/>
      <c r="P1696" s="18"/>
    </row>
    <row r="1697" spans="9:16">
      <c r="I1697" s="17"/>
      <c r="J1697" s="17"/>
      <c r="K1697" s="18"/>
      <c r="L1697" s="18"/>
      <c r="M1697" s="18"/>
      <c r="N1697" s="18"/>
      <c r="O1697" s="18"/>
      <c r="P1697" s="18"/>
    </row>
    <row r="1698" spans="9:16">
      <c r="I1698" s="17"/>
      <c r="J1698" s="17"/>
      <c r="K1698" s="18"/>
      <c r="L1698" s="18"/>
      <c r="M1698" s="18"/>
      <c r="N1698" s="18"/>
      <c r="O1698" s="18"/>
      <c r="P1698" s="18"/>
    </row>
    <row r="1699" spans="9:16">
      <c r="I1699" s="17"/>
      <c r="J1699" s="17"/>
      <c r="K1699" s="18"/>
      <c r="L1699" s="18"/>
      <c r="M1699" s="18"/>
      <c r="N1699" s="18"/>
      <c r="O1699" s="18"/>
      <c r="P1699" s="18"/>
    </row>
    <row r="1700" spans="9:16">
      <c r="I1700" s="17"/>
      <c r="J1700" s="17"/>
      <c r="K1700" s="18"/>
      <c r="L1700" s="18"/>
      <c r="M1700" s="18"/>
      <c r="N1700" s="18"/>
      <c r="O1700" s="18"/>
      <c r="P1700" s="18"/>
    </row>
  </sheetData>
  <mergeCells count="977">
    <mergeCell ref="A208:A210"/>
    <mergeCell ref="B208:B210"/>
    <mergeCell ref="C208:C210"/>
    <mergeCell ref="A217:A219"/>
    <mergeCell ref="B217:B219"/>
    <mergeCell ref="C217:C219"/>
    <mergeCell ref="A220:A222"/>
    <mergeCell ref="B220:B222"/>
    <mergeCell ref="C220:C222"/>
    <mergeCell ref="A95:A97"/>
    <mergeCell ref="B95:B97"/>
    <mergeCell ref="C95:C97"/>
    <mergeCell ref="A98:A100"/>
    <mergeCell ref="B98:B100"/>
    <mergeCell ref="C98:C100"/>
    <mergeCell ref="A83:A85"/>
    <mergeCell ref="B83:B85"/>
    <mergeCell ref="C83:C85"/>
    <mergeCell ref="A86:A88"/>
    <mergeCell ref="B86:B88"/>
    <mergeCell ref="C86:C88"/>
    <mergeCell ref="A92:A94"/>
    <mergeCell ref="B92:B94"/>
    <mergeCell ref="C92:C94"/>
    <mergeCell ref="A89:A91"/>
    <mergeCell ref="B89:B91"/>
    <mergeCell ref="C89:C91"/>
    <mergeCell ref="A71:A73"/>
    <mergeCell ref="B71:B73"/>
    <mergeCell ref="C71:C73"/>
    <mergeCell ref="A74:A76"/>
    <mergeCell ref="B74:B76"/>
    <mergeCell ref="C74:C76"/>
    <mergeCell ref="A80:A82"/>
    <mergeCell ref="B80:B82"/>
    <mergeCell ref="C80:C82"/>
    <mergeCell ref="A62:A64"/>
    <mergeCell ref="B62:B64"/>
    <mergeCell ref="C62:C64"/>
    <mergeCell ref="B65:B67"/>
    <mergeCell ref="C65:C67"/>
    <mergeCell ref="A65:A67"/>
    <mergeCell ref="A68:A70"/>
    <mergeCell ref="B68:B70"/>
    <mergeCell ref="C68:C70"/>
    <mergeCell ref="B53:B55"/>
    <mergeCell ref="C53:C55"/>
    <mergeCell ref="A53:A55"/>
    <mergeCell ref="A56:A58"/>
    <mergeCell ref="B56:B58"/>
    <mergeCell ref="C56:C58"/>
    <mergeCell ref="A59:A61"/>
    <mergeCell ref="B59:B61"/>
    <mergeCell ref="C59:C61"/>
    <mergeCell ref="A317:A319"/>
    <mergeCell ref="A320:A323"/>
    <mergeCell ref="A324:A326"/>
    <mergeCell ref="B320:B323"/>
    <mergeCell ref="C320:C323"/>
    <mergeCell ref="B269:B271"/>
    <mergeCell ref="B272:B274"/>
    <mergeCell ref="B275:B277"/>
    <mergeCell ref="B278:B280"/>
    <mergeCell ref="B281:B284"/>
    <mergeCell ref="A269:A271"/>
    <mergeCell ref="A272:A274"/>
    <mergeCell ref="A275:A277"/>
    <mergeCell ref="A278:A280"/>
    <mergeCell ref="A281:A284"/>
    <mergeCell ref="A304:A310"/>
    <mergeCell ref="B304:B310"/>
    <mergeCell ref="C304:C310"/>
    <mergeCell ref="A300:A303"/>
    <mergeCell ref="B300:B303"/>
    <mergeCell ref="C300:C303"/>
    <mergeCell ref="C269:C271"/>
    <mergeCell ref="C272:C274"/>
    <mergeCell ref="A288:A290"/>
    <mergeCell ref="C667:C669"/>
    <mergeCell ref="C670:C672"/>
    <mergeCell ref="C673:C675"/>
    <mergeCell ref="C676:C678"/>
    <mergeCell ref="C679:C681"/>
    <mergeCell ref="C682:C684"/>
    <mergeCell ref="C685:C687"/>
    <mergeCell ref="C688:C690"/>
    <mergeCell ref="B285:B287"/>
    <mergeCell ref="C362:C365"/>
    <mergeCell ref="B362:B365"/>
    <mergeCell ref="C366:C369"/>
    <mergeCell ref="B366:B369"/>
    <mergeCell ref="C640:C642"/>
    <mergeCell ref="C643:C645"/>
    <mergeCell ref="C646:C648"/>
    <mergeCell ref="C649:C651"/>
    <mergeCell ref="C652:C654"/>
    <mergeCell ref="C655:C657"/>
    <mergeCell ref="C658:C660"/>
    <mergeCell ref="C661:C663"/>
    <mergeCell ref="C664:C666"/>
    <mergeCell ref="C613:C615"/>
    <mergeCell ref="C616:C618"/>
    <mergeCell ref="C619:C621"/>
    <mergeCell ref="C622:C624"/>
    <mergeCell ref="C625:C627"/>
    <mergeCell ref="C628:C630"/>
    <mergeCell ref="C631:C633"/>
    <mergeCell ref="C634:C636"/>
    <mergeCell ref="C637:C639"/>
    <mergeCell ref="B679:B681"/>
    <mergeCell ref="B682:B684"/>
    <mergeCell ref="B658:B660"/>
    <mergeCell ref="B661:B663"/>
    <mergeCell ref="B664:B666"/>
    <mergeCell ref="B667:B669"/>
    <mergeCell ref="B670:B672"/>
    <mergeCell ref="B673:B675"/>
    <mergeCell ref="B676:B678"/>
    <mergeCell ref="B625:B627"/>
    <mergeCell ref="B628:B630"/>
    <mergeCell ref="B631:B633"/>
    <mergeCell ref="B634:B636"/>
    <mergeCell ref="B637:B639"/>
    <mergeCell ref="B640:B642"/>
    <mergeCell ref="B643:B645"/>
    <mergeCell ref="B646:B648"/>
    <mergeCell ref="B607:B609"/>
    <mergeCell ref="B685:B687"/>
    <mergeCell ref="B688:B690"/>
    <mergeCell ref="C553:C555"/>
    <mergeCell ref="C556:C558"/>
    <mergeCell ref="C559:C561"/>
    <mergeCell ref="C562:C564"/>
    <mergeCell ref="C565:C567"/>
    <mergeCell ref="C568:C570"/>
    <mergeCell ref="C571:C573"/>
    <mergeCell ref="C574:C576"/>
    <mergeCell ref="C577:C579"/>
    <mergeCell ref="C580:C582"/>
    <mergeCell ref="C583:C585"/>
    <mergeCell ref="C586:C588"/>
    <mergeCell ref="C589:C591"/>
    <mergeCell ref="C592:C594"/>
    <mergeCell ref="C595:C597"/>
    <mergeCell ref="C598:C600"/>
    <mergeCell ref="C601:C603"/>
    <mergeCell ref="C604:C606"/>
    <mergeCell ref="C607:C609"/>
    <mergeCell ref="C610:C612"/>
    <mergeCell ref="B652:B654"/>
    <mergeCell ref="B580:B582"/>
    <mergeCell ref="B583:B585"/>
    <mergeCell ref="B586:B588"/>
    <mergeCell ref="B589:B591"/>
    <mergeCell ref="B592:B594"/>
    <mergeCell ref="B595:B597"/>
    <mergeCell ref="B598:B600"/>
    <mergeCell ref="B601:B603"/>
    <mergeCell ref="B604:B606"/>
    <mergeCell ref="B553:B555"/>
    <mergeCell ref="B556:B558"/>
    <mergeCell ref="B559:B561"/>
    <mergeCell ref="B562:B564"/>
    <mergeCell ref="B565:B567"/>
    <mergeCell ref="B568:B570"/>
    <mergeCell ref="B571:B573"/>
    <mergeCell ref="B574:B576"/>
    <mergeCell ref="B577:B579"/>
    <mergeCell ref="B610:B612"/>
    <mergeCell ref="B613:B615"/>
    <mergeCell ref="B616:B618"/>
    <mergeCell ref="B619:B621"/>
    <mergeCell ref="B622:B624"/>
    <mergeCell ref="A688:A690"/>
    <mergeCell ref="A661:A663"/>
    <mergeCell ref="A664:A666"/>
    <mergeCell ref="A667:A669"/>
    <mergeCell ref="A670:A672"/>
    <mergeCell ref="A673:A675"/>
    <mergeCell ref="A676:A678"/>
    <mergeCell ref="A679:A681"/>
    <mergeCell ref="A682:A684"/>
    <mergeCell ref="A685:A687"/>
    <mergeCell ref="B649:B651"/>
    <mergeCell ref="B655:B657"/>
    <mergeCell ref="A658:A660"/>
    <mergeCell ref="A634:A636"/>
    <mergeCell ref="A637:A639"/>
    <mergeCell ref="A640:A642"/>
    <mergeCell ref="A643:A645"/>
    <mergeCell ref="A646:A648"/>
    <mergeCell ref="A649:A651"/>
    <mergeCell ref="A607:A609"/>
    <mergeCell ref="A610:A612"/>
    <mergeCell ref="A613:A615"/>
    <mergeCell ref="A616:A618"/>
    <mergeCell ref="A619:A621"/>
    <mergeCell ref="A622:A624"/>
    <mergeCell ref="A625:A627"/>
    <mergeCell ref="A628:A630"/>
    <mergeCell ref="A631:A633"/>
    <mergeCell ref="A652:A654"/>
    <mergeCell ref="A655:A657"/>
    <mergeCell ref="A214:A216"/>
    <mergeCell ref="B214:B216"/>
    <mergeCell ref="C214:C216"/>
    <mergeCell ref="A202:A204"/>
    <mergeCell ref="B202:B204"/>
    <mergeCell ref="C202:C204"/>
    <mergeCell ref="A205:A207"/>
    <mergeCell ref="B205:B207"/>
    <mergeCell ref="C205:C207"/>
    <mergeCell ref="A211:A213"/>
    <mergeCell ref="B211:B213"/>
    <mergeCell ref="C211:C213"/>
    <mergeCell ref="A226:A228"/>
    <mergeCell ref="B226:B228"/>
    <mergeCell ref="C226:C228"/>
    <mergeCell ref="A247:A249"/>
    <mergeCell ref="B247:B249"/>
    <mergeCell ref="C247:C249"/>
    <mergeCell ref="A223:A225"/>
    <mergeCell ref="B266:B268"/>
    <mergeCell ref="C266:C268"/>
    <mergeCell ref="A253:A256"/>
    <mergeCell ref="C113:C119"/>
    <mergeCell ref="B113:B119"/>
    <mergeCell ref="A113:A119"/>
    <mergeCell ref="C190:C192"/>
    <mergeCell ref="A168:A170"/>
    <mergeCell ref="B168:B170"/>
    <mergeCell ref="C168:C170"/>
    <mergeCell ref="A171:A177"/>
    <mergeCell ref="B171:B177"/>
    <mergeCell ref="C171:C177"/>
    <mergeCell ref="A181:A183"/>
    <mergeCell ref="B181:B183"/>
    <mergeCell ref="C181:C183"/>
    <mergeCell ref="C178:C180"/>
    <mergeCell ref="A184:A186"/>
    <mergeCell ref="B164:B167"/>
    <mergeCell ref="C164:C167"/>
    <mergeCell ref="C138:C140"/>
    <mergeCell ref="A141:A143"/>
    <mergeCell ref="B141:B143"/>
    <mergeCell ref="C141:C143"/>
    <mergeCell ref="A144:A146"/>
    <mergeCell ref="B144:B146"/>
    <mergeCell ref="C144:C146"/>
    <mergeCell ref="A11:A13"/>
    <mergeCell ref="B11:B13"/>
    <mergeCell ref="C11:C13"/>
    <mergeCell ref="A77:A79"/>
    <mergeCell ref="B77:B79"/>
    <mergeCell ref="C77:C79"/>
    <mergeCell ref="A44:A46"/>
    <mergeCell ref="B44:B46"/>
    <mergeCell ref="C44:C46"/>
    <mergeCell ref="A47:A49"/>
    <mergeCell ref="B47:B49"/>
    <mergeCell ref="C47:C49"/>
    <mergeCell ref="A50:A52"/>
    <mergeCell ref="B50:B52"/>
    <mergeCell ref="C50:C52"/>
    <mergeCell ref="A35:A37"/>
    <mergeCell ref="B35:B37"/>
    <mergeCell ref="C35:C37"/>
    <mergeCell ref="A38:A40"/>
    <mergeCell ref="B38:B40"/>
    <mergeCell ref="C38:C40"/>
    <mergeCell ref="A41:A43"/>
    <mergeCell ref="B41:B43"/>
    <mergeCell ref="C41:C4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  <mergeCell ref="A193:A195"/>
    <mergeCell ref="B193:B195"/>
    <mergeCell ref="C193:C195"/>
    <mergeCell ref="A196:A198"/>
    <mergeCell ref="B196:B198"/>
    <mergeCell ref="C196:C198"/>
    <mergeCell ref="A150:A152"/>
    <mergeCell ref="B150:B152"/>
    <mergeCell ref="C150:C152"/>
    <mergeCell ref="A153:A156"/>
    <mergeCell ref="B153:B156"/>
    <mergeCell ref="C153:C156"/>
    <mergeCell ref="B178:B180"/>
    <mergeCell ref="A178:A180"/>
    <mergeCell ref="A157:A159"/>
    <mergeCell ref="B157:B159"/>
    <mergeCell ref="C157:C159"/>
    <mergeCell ref="A160:A163"/>
    <mergeCell ref="B160:B163"/>
    <mergeCell ref="C160:C163"/>
    <mergeCell ref="A164:A167"/>
    <mergeCell ref="B199:B201"/>
    <mergeCell ref="C199:C201"/>
    <mergeCell ref="B184:B186"/>
    <mergeCell ref="C184:C186"/>
    <mergeCell ref="A187:A189"/>
    <mergeCell ref="B187:B189"/>
    <mergeCell ref="C187:C189"/>
    <mergeCell ref="A190:A192"/>
    <mergeCell ref="B190:B192"/>
    <mergeCell ref="C250:C252"/>
    <mergeCell ref="A263:A265"/>
    <mergeCell ref="A147:A149"/>
    <mergeCell ref="B147:B149"/>
    <mergeCell ref="C147:C149"/>
    <mergeCell ref="D1012:D1013"/>
    <mergeCell ref="D696:D697"/>
    <mergeCell ref="A4:Q4"/>
    <mergeCell ref="A6:A9"/>
    <mergeCell ref="B6:B9"/>
    <mergeCell ref="C6:C9"/>
    <mergeCell ref="D6:D9"/>
    <mergeCell ref="E6:H7"/>
    <mergeCell ref="I6:P6"/>
    <mergeCell ref="Q6:Q9"/>
    <mergeCell ref="I7:J8"/>
    <mergeCell ref="A101:A103"/>
    <mergeCell ref="B101:B103"/>
    <mergeCell ref="C101:C103"/>
    <mergeCell ref="A104:A106"/>
    <mergeCell ref="B104:B106"/>
    <mergeCell ref="C104:C106"/>
    <mergeCell ref="C132:C134"/>
    <mergeCell ref="A199:A201"/>
    <mergeCell ref="B135:B137"/>
    <mergeCell ref="F8:F9"/>
    <mergeCell ref="A257:A259"/>
    <mergeCell ref="C223:C225"/>
    <mergeCell ref="D998:D999"/>
    <mergeCell ref="D1008:D1009"/>
    <mergeCell ref="A232:A234"/>
    <mergeCell ref="B232:B234"/>
    <mergeCell ref="C232:C234"/>
    <mergeCell ref="A241:A243"/>
    <mergeCell ref="B241:B243"/>
    <mergeCell ref="C241:C243"/>
    <mergeCell ref="A244:A246"/>
    <mergeCell ref="B244:B246"/>
    <mergeCell ref="C244:C246"/>
    <mergeCell ref="A250:A252"/>
    <mergeCell ref="A553:A555"/>
    <mergeCell ref="A556:A558"/>
    <mergeCell ref="A559:A561"/>
    <mergeCell ref="A562:A564"/>
    <mergeCell ref="A565:A567"/>
    <mergeCell ref="A568:A570"/>
    <mergeCell ref="B229:B231"/>
    <mergeCell ref="B250:B252"/>
    <mergeCell ref="C229:C231"/>
    <mergeCell ref="A229:A231"/>
    <mergeCell ref="B263:B265"/>
    <mergeCell ref="C263:C265"/>
    <mergeCell ref="A266:A268"/>
    <mergeCell ref="A107:A109"/>
    <mergeCell ref="B107:B109"/>
    <mergeCell ref="C107:C109"/>
    <mergeCell ref="A110:A112"/>
    <mergeCell ref="B110:B112"/>
    <mergeCell ref="C110:C112"/>
    <mergeCell ref="B223:B225"/>
    <mergeCell ref="C120:C124"/>
    <mergeCell ref="A120:A124"/>
    <mergeCell ref="B120:B124"/>
    <mergeCell ref="C125:C128"/>
    <mergeCell ref="B125:B128"/>
    <mergeCell ref="A125:A128"/>
    <mergeCell ref="A129:A131"/>
    <mergeCell ref="B129:B131"/>
    <mergeCell ref="C129:C131"/>
    <mergeCell ref="A132:A134"/>
    <mergeCell ref="B132:B134"/>
    <mergeCell ref="A135:A137"/>
    <mergeCell ref="C297:C299"/>
    <mergeCell ref="A291:A293"/>
    <mergeCell ref="B291:B293"/>
    <mergeCell ref="C291:C293"/>
    <mergeCell ref="A294:A296"/>
    <mergeCell ref="B294:B296"/>
    <mergeCell ref="C294:C296"/>
    <mergeCell ref="C281:C284"/>
    <mergeCell ref="C135:C137"/>
    <mergeCell ref="A138:A140"/>
    <mergeCell ref="B138:B140"/>
    <mergeCell ref="B253:B256"/>
    <mergeCell ref="C253:C256"/>
    <mergeCell ref="A260:A262"/>
    <mergeCell ref="B260:B262"/>
    <mergeCell ref="C260:C262"/>
    <mergeCell ref="B257:B259"/>
    <mergeCell ref="C257:C259"/>
    <mergeCell ref="B235:B237"/>
    <mergeCell ref="A235:A237"/>
    <mergeCell ref="C235:C237"/>
    <mergeCell ref="B238:B240"/>
    <mergeCell ref="A238:A240"/>
    <mergeCell ref="C238:C240"/>
    <mergeCell ref="C275:C277"/>
    <mergeCell ref="B288:B290"/>
    <mergeCell ref="C288:C290"/>
    <mergeCell ref="C278:C280"/>
    <mergeCell ref="A330:A332"/>
    <mergeCell ref="B330:B332"/>
    <mergeCell ref="C330:C332"/>
    <mergeCell ref="A333:A335"/>
    <mergeCell ref="B333:B335"/>
    <mergeCell ref="C333:C335"/>
    <mergeCell ref="A297:A299"/>
    <mergeCell ref="C285:C287"/>
    <mergeCell ref="B314:B316"/>
    <mergeCell ref="B311:B313"/>
    <mergeCell ref="B317:B319"/>
    <mergeCell ref="B324:B326"/>
    <mergeCell ref="C314:C316"/>
    <mergeCell ref="C311:C313"/>
    <mergeCell ref="C317:C319"/>
    <mergeCell ref="C324:C326"/>
    <mergeCell ref="A285:A287"/>
    <mergeCell ref="A311:A313"/>
    <mergeCell ref="A314:A316"/>
    <mergeCell ref="B297:B299"/>
    <mergeCell ref="A339:A341"/>
    <mergeCell ref="A327:A329"/>
    <mergeCell ref="B327:B329"/>
    <mergeCell ref="C327:C329"/>
    <mergeCell ref="A349:A352"/>
    <mergeCell ref="B349:B352"/>
    <mergeCell ref="C349:C352"/>
    <mergeCell ref="A353:A355"/>
    <mergeCell ref="B353:B355"/>
    <mergeCell ref="C353:C355"/>
    <mergeCell ref="B336:B338"/>
    <mergeCell ref="C336:C338"/>
    <mergeCell ref="A345:A348"/>
    <mergeCell ref="B345:B348"/>
    <mergeCell ref="C345:C348"/>
    <mergeCell ref="A336:A338"/>
    <mergeCell ref="B339:B341"/>
    <mergeCell ref="C339:C341"/>
    <mergeCell ref="A342:A344"/>
    <mergeCell ref="B342:B344"/>
    <mergeCell ref="C342:C344"/>
    <mergeCell ref="A373:A375"/>
    <mergeCell ref="B373:B375"/>
    <mergeCell ref="C373:C375"/>
    <mergeCell ref="A376:A378"/>
    <mergeCell ref="B376:B378"/>
    <mergeCell ref="C376:C378"/>
    <mergeCell ref="A356:A361"/>
    <mergeCell ref="B356:B361"/>
    <mergeCell ref="C356:C361"/>
    <mergeCell ref="A370:A372"/>
    <mergeCell ref="B370:B372"/>
    <mergeCell ref="C370:C372"/>
    <mergeCell ref="A362:A365"/>
    <mergeCell ref="A366:A369"/>
    <mergeCell ref="A385:A387"/>
    <mergeCell ref="B385:B387"/>
    <mergeCell ref="C385:C387"/>
    <mergeCell ref="A388:A390"/>
    <mergeCell ref="B388:B390"/>
    <mergeCell ref="C388:C390"/>
    <mergeCell ref="A379:A381"/>
    <mergeCell ref="B379:B381"/>
    <mergeCell ref="C379:C381"/>
    <mergeCell ref="A382:A384"/>
    <mergeCell ref="B382:B384"/>
    <mergeCell ref="C382:C384"/>
    <mergeCell ref="A397:A399"/>
    <mergeCell ref="B397:B399"/>
    <mergeCell ref="C397:C399"/>
    <mergeCell ref="A400:A402"/>
    <mergeCell ref="B400:B402"/>
    <mergeCell ref="C400:C402"/>
    <mergeCell ref="A391:A393"/>
    <mergeCell ref="B391:B393"/>
    <mergeCell ref="C391:C393"/>
    <mergeCell ref="A394:A396"/>
    <mergeCell ref="B394:B396"/>
    <mergeCell ref="C394:C396"/>
    <mergeCell ref="A409:A411"/>
    <mergeCell ref="B409:B411"/>
    <mergeCell ref="C409:C411"/>
    <mergeCell ref="A412:A414"/>
    <mergeCell ref="B412:B414"/>
    <mergeCell ref="C412:C414"/>
    <mergeCell ref="A403:A405"/>
    <mergeCell ref="B403:B405"/>
    <mergeCell ref="C403:C405"/>
    <mergeCell ref="A406:A408"/>
    <mergeCell ref="B406:B408"/>
    <mergeCell ref="C406:C408"/>
    <mergeCell ref="A421:A423"/>
    <mergeCell ref="B421:B423"/>
    <mergeCell ref="C421:C423"/>
    <mergeCell ref="A424:A426"/>
    <mergeCell ref="B424:B426"/>
    <mergeCell ref="C424:C426"/>
    <mergeCell ref="A415:A417"/>
    <mergeCell ref="B415:B417"/>
    <mergeCell ref="C415:C417"/>
    <mergeCell ref="A418:A420"/>
    <mergeCell ref="B418:B420"/>
    <mergeCell ref="C418:C420"/>
    <mergeCell ref="A433:A435"/>
    <mergeCell ref="B433:B435"/>
    <mergeCell ref="C433:C435"/>
    <mergeCell ref="A436:A438"/>
    <mergeCell ref="B436:B438"/>
    <mergeCell ref="C436:C438"/>
    <mergeCell ref="A427:A429"/>
    <mergeCell ref="B427:B429"/>
    <mergeCell ref="C427:C429"/>
    <mergeCell ref="A430:A432"/>
    <mergeCell ref="B430:B432"/>
    <mergeCell ref="C430:C432"/>
    <mergeCell ref="A445:A447"/>
    <mergeCell ref="B445:B447"/>
    <mergeCell ref="C445:C447"/>
    <mergeCell ref="A448:A450"/>
    <mergeCell ref="B448:B450"/>
    <mergeCell ref="C448:C450"/>
    <mergeCell ref="A439:A441"/>
    <mergeCell ref="B439:B441"/>
    <mergeCell ref="C439:C441"/>
    <mergeCell ref="A442:A444"/>
    <mergeCell ref="B442:B444"/>
    <mergeCell ref="C442:C444"/>
    <mergeCell ref="A457:A459"/>
    <mergeCell ref="B457:B459"/>
    <mergeCell ref="C457:C459"/>
    <mergeCell ref="A460:A462"/>
    <mergeCell ref="B460:B462"/>
    <mergeCell ref="C460:C462"/>
    <mergeCell ref="A451:A453"/>
    <mergeCell ref="B451:B453"/>
    <mergeCell ref="C451:C453"/>
    <mergeCell ref="A454:A456"/>
    <mergeCell ref="B454:B456"/>
    <mergeCell ref="C454:C456"/>
    <mergeCell ref="A469:A471"/>
    <mergeCell ref="B469:B471"/>
    <mergeCell ref="C469:C471"/>
    <mergeCell ref="A472:A474"/>
    <mergeCell ref="B472:B474"/>
    <mergeCell ref="C472:C474"/>
    <mergeCell ref="A463:A465"/>
    <mergeCell ref="B463:B465"/>
    <mergeCell ref="C463:C465"/>
    <mergeCell ref="A466:A468"/>
    <mergeCell ref="B466:B468"/>
    <mergeCell ref="C466:C468"/>
    <mergeCell ref="A481:A483"/>
    <mergeCell ref="B481:B483"/>
    <mergeCell ref="C481:C483"/>
    <mergeCell ref="A484:A486"/>
    <mergeCell ref="B484:B486"/>
    <mergeCell ref="C484:C486"/>
    <mergeCell ref="A475:A477"/>
    <mergeCell ref="B475:B477"/>
    <mergeCell ref="C475:C477"/>
    <mergeCell ref="A478:A480"/>
    <mergeCell ref="B478:B480"/>
    <mergeCell ref="C478:C480"/>
    <mergeCell ref="A493:A495"/>
    <mergeCell ref="B493:B495"/>
    <mergeCell ref="C493:C495"/>
    <mergeCell ref="A496:A498"/>
    <mergeCell ref="B496:B498"/>
    <mergeCell ref="C496:C498"/>
    <mergeCell ref="A487:A489"/>
    <mergeCell ref="B487:B489"/>
    <mergeCell ref="C487:C489"/>
    <mergeCell ref="A490:A492"/>
    <mergeCell ref="B490:B492"/>
    <mergeCell ref="C490:C492"/>
    <mergeCell ref="A505:A507"/>
    <mergeCell ref="B505:B507"/>
    <mergeCell ref="C505:C507"/>
    <mergeCell ref="A508:A510"/>
    <mergeCell ref="B508:B510"/>
    <mergeCell ref="C508:C510"/>
    <mergeCell ref="A499:A501"/>
    <mergeCell ref="B499:B501"/>
    <mergeCell ref="C499:C501"/>
    <mergeCell ref="A502:A504"/>
    <mergeCell ref="B502:B504"/>
    <mergeCell ref="C502:C504"/>
    <mergeCell ref="A517:A519"/>
    <mergeCell ref="B517:B519"/>
    <mergeCell ref="C517:C519"/>
    <mergeCell ref="A520:A522"/>
    <mergeCell ref="B520:B522"/>
    <mergeCell ref="C520:C522"/>
    <mergeCell ref="A511:A513"/>
    <mergeCell ref="B511:B513"/>
    <mergeCell ref="C511:C513"/>
    <mergeCell ref="A514:A516"/>
    <mergeCell ref="B514:B516"/>
    <mergeCell ref="C514:C516"/>
    <mergeCell ref="A529:A531"/>
    <mergeCell ref="B529:B531"/>
    <mergeCell ref="C529:C531"/>
    <mergeCell ref="A532:A534"/>
    <mergeCell ref="B532:B534"/>
    <mergeCell ref="C532:C534"/>
    <mergeCell ref="A523:A525"/>
    <mergeCell ref="B523:B525"/>
    <mergeCell ref="C523:C525"/>
    <mergeCell ref="A526:A528"/>
    <mergeCell ref="B526:B528"/>
    <mergeCell ref="C526:C528"/>
    <mergeCell ref="A541:A543"/>
    <mergeCell ref="B541:B543"/>
    <mergeCell ref="C541:C543"/>
    <mergeCell ref="A544:A546"/>
    <mergeCell ref="B544:B546"/>
    <mergeCell ref="C544:C546"/>
    <mergeCell ref="A535:A537"/>
    <mergeCell ref="B535:B537"/>
    <mergeCell ref="C535:C537"/>
    <mergeCell ref="A538:A540"/>
    <mergeCell ref="B538:B540"/>
    <mergeCell ref="C538:C540"/>
    <mergeCell ref="A691:A693"/>
    <mergeCell ref="B691:B693"/>
    <mergeCell ref="C691:C693"/>
    <mergeCell ref="A694:A697"/>
    <mergeCell ref="B694:B697"/>
    <mergeCell ref="C694:C697"/>
    <mergeCell ref="A547:A549"/>
    <mergeCell ref="B547:B549"/>
    <mergeCell ref="C547:C549"/>
    <mergeCell ref="A550:A552"/>
    <mergeCell ref="B550:B552"/>
    <mergeCell ref="C550:C552"/>
    <mergeCell ref="A571:A573"/>
    <mergeCell ref="A574:A576"/>
    <mergeCell ref="A577:A579"/>
    <mergeCell ref="A580:A582"/>
    <mergeCell ref="A583:A585"/>
    <mergeCell ref="A586:A588"/>
    <mergeCell ref="A589:A591"/>
    <mergeCell ref="A592:A594"/>
    <mergeCell ref="A595:A597"/>
    <mergeCell ref="A598:A600"/>
    <mergeCell ref="A601:A603"/>
    <mergeCell ref="A604:A606"/>
    <mergeCell ref="A704:A706"/>
    <mergeCell ref="B704:B706"/>
    <mergeCell ref="C704:C706"/>
    <mergeCell ref="A722:A724"/>
    <mergeCell ref="B722:B724"/>
    <mergeCell ref="C722:C724"/>
    <mergeCell ref="A698:A700"/>
    <mergeCell ref="B698:B700"/>
    <mergeCell ref="C698:C700"/>
    <mergeCell ref="A701:A703"/>
    <mergeCell ref="B701:B703"/>
    <mergeCell ref="C701:C703"/>
    <mergeCell ref="A707:A709"/>
    <mergeCell ref="A710:A712"/>
    <mergeCell ref="A713:A715"/>
    <mergeCell ref="A716:A718"/>
    <mergeCell ref="A719:A721"/>
    <mergeCell ref="B707:B709"/>
    <mergeCell ref="B710:B712"/>
    <mergeCell ref="B713:B715"/>
    <mergeCell ref="B716:B718"/>
    <mergeCell ref="B719:B721"/>
    <mergeCell ref="C707:C709"/>
    <mergeCell ref="C710:C712"/>
    <mergeCell ref="A728:A730"/>
    <mergeCell ref="B728:B730"/>
    <mergeCell ref="C728:C730"/>
    <mergeCell ref="A731:A733"/>
    <mergeCell ref="B731:B733"/>
    <mergeCell ref="C731:C733"/>
    <mergeCell ref="A725:A727"/>
    <mergeCell ref="B725:B727"/>
    <mergeCell ref="C725:C727"/>
    <mergeCell ref="A740:A742"/>
    <mergeCell ref="B740:B742"/>
    <mergeCell ref="C740:C742"/>
    <mergeCell ref="A743:A745"/>
    <mergeCell ref="B743:B745"/>
    <mergeCell ref="C743:C745"/>
    <mergeCell ref="A734:A736"/>
    <mergeCell ref="B734:B736"/>
    <mergeCell ref="C734:C736"/>
    <mergeCell ref="A737:A739"/>
    <mergeCell ref="B737:B739"/>
    <mergeCell ref="C737:C739"/>
    <mergeCell ref="A752:A754"/>
    <mergeCell ref="B752:B754"/>
    <mergeCell ref="C752:C754"/>
    <mergeCell ref="A755:A757"/>
    <mergeCell ref="B755:B757"/>
    <mergeCell ref="C755:C757"/>
    <mergeCell ref="A746:A748"/>
    <mergeCell ref="B746:B748"/>
    <mergeCell ref="C746:C748"/>
    <mergeCell ref="A749:A751"/>
    <mergeCell ref="B749:B751"/>
    <mergeCell ref="C749:C751"/>
    <mergeCell ref="A764:A766"/>
    <mergeCell ref="B764:B766"/>
    <mergeCell ref="C764:C766"/>
    <mergeCell ref="A767:A769"/>
    <mergeCell ref="B767:B769"/>
    <mergeCell ref="C767:C769"/>
    <mergeCell ref="A758:A760"/>
    <mergeCell ref="B758:B760"/>
    <mergeCell ref="C758:C760"/>
    <mergeCell ref="A761:A763"/>
    <mergeCell ref="B761:B763"/>
    <mergeCell ref="C761:C763"/>
    <mergeCell ref="A776:A778"/>
    <mergeCell ref="B776:B778"/>
    <mergeCell ref="C776:C778"/>
    <mergeCell ref="A779:A781"/>
    <mergeCell ref="B779:B781"/>
    <mergeCell ref="C779:C781"/>
    <mergeCell ref="A770:A772"/>
    <mergeCell ref="B770:B772"/>
    <mergeCell ref="C770:C772"/>
    <mergeCell ref="A773:A775"/>
    <mergeCell ref="B773:B775"/>
    <mergeCell ref="C773:C775"/>
    <mergeCell ref="A820:A822"/>
    <mergeCell ref="B820:B822"/>
    <mergeCell ref="C820:C822"/>
    <mergeCell ref="A823:A831"/>
    <mergeCell ref="B823:B831"/>
    <mergeCell ref="C823:C831"/>
    <mergeCell ref="A812:A814"/>
    <mergeCell ref="B812:B814"/>
    <mergeCell ref="C812:C814"/>
    <mergeCell ref="A815:A819"/>
    <mergeCell ref="B815:B819"/>
    <mergeCell ref="C815:C819"/>
    <mergeCell ref="A854:A856"/>
    <mergeCell ref="B854:B856"/>
    <mergeCell ref="C854:C856"/>
    <mergeCell ref="A857:A859"/>
    <mergeCell ref="B857:B859"/>
    <mergeCell ref="C857:C859"/>
    <mergeCell ref="A846:A849"/>
    <mergeCell ref="B846:B849"/>
    <mergeCell ref="C846:C849"/>
    <mergeCell ref="A850:A853"/>
    <mergeCell ref="B850:B853"/>
    <mergeCell ref="C850:C853"/>
    <mergeCell ref="A867:A869"/>
    <mergeCell ref="B867:B869"/>
    <mergeCell ref="C867:C869"/>
    <mergeCell ref="A870:A872"/>
    <mergeCell ref="B870:B872"/>
    <mergeCell ref="C870:C872"/>
    <mergeCell ref="A860:A862"/>
    <mergeCell ref="B860:B862"/>
    <mergeCell ref="C860:C862"/>
    <mergeCell ref="A863:A866"/>
    <mergeCell ref="B863:B866"/>
    <mergeCell ref="C863:C866"/>
    <mergeCell ref="A879:A881"/>
    <mergeCell ref="B879:B881"/>
    <mergeCell ref="C879:C881"/>
    <mergeCell ref="A882:A884"/>
    <mergeCell ref="B882:B884"/>
    <mergeCell ref="C882:C884"/>
    <mergeCell ref="A873:A875"/>
    <mergeCell ref="B873:B875"/>
    <mergeCell ref="C873:C875"/>
    <mergeCell ref="A876:A878"/>
    <mergeCell ref="B876:B878"/>
    <mergeCell ref="C876:C878"/>
    <mergeCell ref="A894:A896"/>
    <mergeCell ref="B894:B896"/>
    <mergeCell ref="C894:C896"/>
    <mergeCell ref="A897:A902"/>
    <mergeCell ref="B897:B902"/>
    <mergeCell ref="C897:C902"/>
    <mergeCell ref="A885:A887"/>
    <mergeCell ref="B885:B887"/>
    <mergeCell ref="C885:C887"/>
    <mergeCell ref="A888:A890"/>
    <mergeCell ref="B888:B890"/>
    <mergeCell ref="C888:C890"/>
    <mergeCell ref="B891:B893"/>
    <mergeCell ref="A891:A893"/>
    <mergeCell ref="C891:C893"/>
    <mergeCell ref="A912:A914"/>
    <mergeCell ref="B912:B914"/>
    <mergeCell ref="C912:C914"/>
    <mergeCell ref="A906:A908"/>
    <mergeCell ref="B906:B908"/>
    <mergeCell ref="C906:C908"/>
    <mergeCell ref="A909:A911"/>
    <mergeCell ref="B909:B911"/>
    <mergeCell ref="C909:C911"/>
    <mergeCell ref="A921:A923"/>
    <mergeCell ref="B921:B923"/>
    <mergeCell ref="C921:C923"/>
    <mergeCell ref="A924:A926"/>
    <mergeCell ref="B924:B926"/>
    <mergeCell ref="C924:C926"/>
    <mergeCell ref="A915:A917"/>
    <mergeCell ref="B915:B917"/>
    <mergeCell ref="C915:C917"/>
    <mergeCell ref="A918:A920"/>
    <mergeCell ref="B918:B920"/>
    <mergeCell ref="C918:C920"/>
    <mergeCell ref="A952:A955"/>
    <mergeCell ref="B952:B955"/>
    <mergeCell ref="C952:C955"/>
    <mergeCell ref="A956:A958"/>
    <mergeCell ref="B956:B958"/>
    <mergeCell ref="C956:C958"/>
    <mergeCell ref="A936:A938"/>
    <mergeCell ref="B936:B938"/>
    <mergeCell ref="C936:C938"/>
    <mergeCell ref="A939:A947"/>
    <mergeCell ref="B939:B947"/>
    <mergeCell ref="C939:C947"/>
    <mergeCell ref="A948:A951"/>
    <mergeCell ref="B948:B951"/>
    <mergeCell ref="C948:C951"/>
    <mergeCell ref="C982:C984"/>
    <mergeCell ref="A970:A975"/>
    <mergeCell ref="B970:B975"/>
    <mergeCell ref="C970:C975"/>
    <mergeCell ref="A976:A978"/>
    <mergeCell ref="B976:B978"/>
    <mergeCell ref="C976:C978"/>
    <mergeCell ref="A959:A966"/>
    <mergeCell ref="B959:B966"/>
    <mergeCell ref="C959:C966"/>
    <mergeCell ref="A967:A969"/>
    <mergeCell ref="B967:B969"/>
    <mergeCell ref="C967:C969"/>
    <mergeCell ref="A1017:C1023"/>
    <mergeCell ref="A1000:A1002"/>
    <mergeCell ref="B1000:B1002"/>
    <mergeCell ref="C1000:C1002"/>
    <mergeCell ref="A1003:A1005"/>
    <mergeCell ref="B1003:B1005"/>
    <mergeCell ref="C1003:C1005"/>
    <mergeCell ref="A993:A995"/>
    <mergeCell ref="B993:B995"/>
    <mergeCell ref="C993:C995"/>
    <mergeCell ref="A996:A999"/>
    <mergeCell ref="B996:B999"/>
    <mergeCell ref="C996:C999"/>
    <mergeCell ref="A1014:A1016"/>
    <mergeCell ref="B1014:B1016"/>
    <mergeCell ref="C1014:C1016"/>
    <mergeCell ref="A1006:A1009"/>
    <mergeCell ref="B1006:B1009"/>
    <mergeCell ref="C1006:C1009"/>
    <mergeCell ref="A1010:A1013"/>
    <mergeCell ref="B1010:B1013"/>
    <mergeCell ref="C1010:C1013"/>
    <mergeCell ref="N1:Q1"/>
    <mergeCell ref="D961:D966"/>
    <mergeCell ref="D972:D975"/>
    <mergeCell ref="D941:D947"/>
    <mergeCell ref="D817:D819"/>
    <mergeCell ref="D825:D831"/>
    <mergeCell ref="D899:D902"/>
    <mergeCell ref="M8:N8"/>
    <mergeCell ref="G8:G9"/>
    <mergeCell ref="H8:H9"/>
    <mergeCell ref="K8:L8"/>
    <mergeCell ref="D358:D361"/>
    <mergeCell ref="D115:D119"/>
    <mergeCell ref="D834:D835"/>
    <mergeCell ref="D844:D845"/>
    <mergeCell ref="D865:D866"/>
    <mergeCell ref="D950:D951"/>
    <mergeCell ref="D306:D308"/>
    <mergeCell ref="K7:N7"/>
    <mergeCell ref="O7:P8"/>
    <mergeCell ref="E8:E9"/>
    <mergeCell ref="N2:Q3"/>
    <mergeCell ref="C713:C715"/>
    <mergeCell ref="C716:C718"/>
    <mergeCell ref="C719:C721"/>
    <mergeCell ref="B782:B784"/>
    <mergeCell ref="B785:B787"/>
    <mergeCell ref="B788:B790"/>
    <mergeCell ref="B791:B793"/>
    <mergeCell ref="B794:B796"/>
    <mergeCell ref="B797:B799"/>
    <mergeCell ref="B809:B811"/>
    <mergeCell ref="A800:A802"/>
    <mergeCell ref="A803:A805"/>
    <mergeCell ref="A806:A808"/>
    <mergeCell ref="A809:A811"/>
    <mergeCell ref="C782:C784"/>
    <mergeCell ref="C785:C787"/>
    <mergeCell ref="C788:C790"/>
    <mergeCell ref="C791:C793"/>
    <mergeCell ref="C794:C796"/>
    <mergeCell ref="C797:C799"/>
    <mergeCell ref="C800:C802"/>
    <mergeCell ref="C803:C805"/>
    <mergeCell ref="C806:C808"/>
    <mergeCell ref="C809:C811"/>
    <mergeCell ref="A782:A784"/>
    <mergeCell ref="A785:A787"/>
    <mergeCell ref="A788:A790"/>
    <mergeCell ref="A791:A793"/>
    <mergeCell ref="A794:A796"/>
    <mergeCell ref="A797:A799"/>
    <mergeCell ref="B800:B802"/>
    <mergeCell ref="B803:B805"/>
    <mergeCell ref="B806:B808"/>
    <mergeCell ref="A832:A835"/>
    <mergeCell ref="B832:B835"/>
    <mergeCell ref="C832:C835"/>
    <mergeCell ref="B836:B838"/>
    <mergeCell ref="B839:B841"/>
    <mergeCell ref="B842:B845"/>
    <mergeCell ref="A836:A838"/>
    <mergeCell ref="A839:A841"/>
    <mergeCell ref="A842:A845"/>
    <mergeCell ref="C836:C838"/>
    <mergeCell ref="C839:C841"/>
    <mergeCell ref="C842:C845"/>
    <mergeCell ref="D990:D992"/>
    <mergeCell ref="C988:C992"/>
    <mergeCell ref="B988:B992"/>
    <mergeCell ref="A988:A992"/>
    <mergeCell ref="A903:A905"/>
    <mergeCell ref="B903:B905"/>
    <mergeCell ref="C903:C905"/>
    <mergeCell ref="A927:A929"/>
    <mergeCell ref="A930:A932"/>
    <mergeCell ref="A933:A935"/>
    <mergeCell ref="B927:B929"/>
    <mergeCell ref="B930:B932"/>
    <mergeCell ref="B933:B935"/>
    <mergeCell ref="C927:C929"/>
    <mergeCell ref="C930:C932"/>
    <mergeCell ref="C933:C935"/>
    <mergeCell ref="A985:A987"/>
    <mergeCell ref="B985:B987"/>
    <mergeCell ref="C985:C987"/>
    <mergeCell ref="A979:A981"/>
    <mergeCell ref="B979:B981"/>
    <mergeCell ref="C979:C981"/>
    <mergeCell ref="A982:A984"/>
    <mergeCell ref="B982:B984"/>
  </mergeCells>
  <phoneticPr fontId="6" type="noConversion"/>
  <pageMargins left="0.27559055118110237" right="0.27559055118110237" top="0.35433070866141736" bottom="0.35433070866141736" header="0.31496062992125984" footer="0.31496062992125984"/>
  <pageSetup paperSize="9" scale="37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Оксана</cp:lastModifiedBy>
  <cp:lastPrinted>2023-03-29T14:27:34Z</cp:lastPrinted>
  <dcterms:created xsi:type="dcterms:W3CDTF">2015-06-05T18:19:34Z</dcterms:created>
  <dcterms:modified xsi:type="dcterms:W3CDTF">2023-03-31T02:29:08Z</dcterms:modified>
</cp:coreProperties>
</file>