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2022" sheetId="2" r:id="rId1"/>
  </sheets>
  <definedNames>
    <definedName name="_xlnm._FilterDatabase" localSheetId="0" hidden="1">'2022'!$A$10:$R$745</definedName>
    <definedName name="_xlnm.Print_Area" localSheetId="0">'2022'!$A$1:$Q$745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9" i="2" l="1"/>
  <c r="K89" i="2"/>
  <c r="L89" i="2"/>
  <c r="M89" i="2"/>
  <c r="N89" i="2"/>
  <c r="O89" i="2"/>
  <c r="P89" i="2"/>
  <c r="I89" i="2"/>
  <c r="J183" i="2" l="1"/>
  <c r="J103" i="2" s="1"/>
  <c r="K183" i="2"/>
  <c r="K103" i="2" s="1"/>
  <c r="L183" i="2"/>
  <c r="L103" i="2" s="1"/>
  <c r="M183" i="2"/>
  <c r="M103" i="2" s="1"/>
  <c r="N183" i="2"/>
  <c r="N103" i="2" s="1"/>
  <c r="O183" i="2"/>
  <c r="O103" i="2" s="1"/>
  <c r="P183" i="2"/>
  <c r="P103" i="2" s="1"/>
  <c r="I183" i="2"/>
  <c r="I103" i="2" s="1"/>
  <c r="J139" i="2"/>
  <c r="K139" i="2"/>
  <c r="L139" i="2"/>
  <c r="M139" i="2"/>
  <c r="N139" i="2"/>
  <c r="O139" i="2"/>
  <c r="P139" i="2"/>
  <c r="I139" i="2"/>
  <c r="J157" i="2"/>
  <c r="K157" i="2"/>
  <c r="L157" i="2"/>
  <c r="M157" i="2"/>
  <c r="N157" i="2"/>
  <c r="O157" i="2"/>
  <c r="P157" i="2"/>
  <c r="I157" i="2"/>
  <c r="J106" i="2"/>
  <c r="J101" i="2" s="1"/>
  <c r="K106" i="2"/>
  <c r="K101" i="2" s="1"/>
  <c r="L106" i="2"/>
  <c r="L101" i="2" s="1"/>
  <c r="M106" i="2"/>
  <c r="M101" i="2" s="1"/>
  <c r="N106" i="2"/>
  <c r="N101" i="2" s="1"/>
  <c r="O106" i="2"/>
  <c r="O101" i="2" s="1"/>
  <c r="P106" i="2"/>
  <c r="P101" i="2" s="1"/>
  <c r="I106" i="2"/>
  <c r="I101" i="2" s="1"/>
  <c r="J150" i="2"/>
  <c r="K150" i="2"/>
  <c r="L150" i="2"/>
  <c r="M150" i="2"/>
  <c r="N150" i="2"/>
  <c r="O150" i="2"/>
  <c r="P150" i="2"/>
  <c r="I150" i="2"/>
  <c r="J143" i="2"/>
  <c r="K143" i="2"/>
  <c r="L143" i="2"/>
  <c r="M143" i="2"/>
  <c r="N143" i="2"/>
  <c r="O143" i="2"/>
  <c r="P143" i="2"/>
  <c r="I143" i="2"/>
  <c r="J132" i="2"/>
  <c r="K132" i="2"/>
  <c r="L132" i="2"/>
  <c r="I132" i="2"/>
  <c r="P190" i="2"/>
  <c r="P189" i="2" s="1"/>
  <c r="P187" i="2" s="1"/>
  <c r="O190" i="2"/>
  <c r="O189" i="2" s="1"/>
  <c r="O187" i="2" s="1"/>
  <c r="N190" i="2"/>
  <c r="N189" i="2" s="1"/>
  <c r="N187" i="2" s="1"/>
  <c r="M190" i="2"/>
  <c r="M189" i="2" s="1"/>
  <c r="M187" i="2" s="1"/>
  <c r="L190" i="2"/>
  <c r="L189" i="2" s="1"/>
  <c r="L187" i="2" s="1"/>
  <c r="K190" i="2"/>
  <c r="K189" i="2" s="1"/>
  <c r="K187" i="2" s="1"/>
  <c r="J190" i="2"/>
  <c r="J189" i="2" s="1"/>
  <c r="J187" i="2" s="1"/>
  <c r="I190" i="2"/>
  <c r="I189" i="2" s="1"/>
  <c r="I187" i="2" s="1"/>
  <c r="P184" i="2"/>
  <c r="O184" i="2"/>
  <c r="N184" i="2"/>
  <c r="M184" i="2"/>
  <c r="L184" i="2"/>
  <c r="K184" i="2"/>
  <c r="J184" i="2"/>
  <c r="I184" i="2"/>
  <c r="P178" i="2"/>
  <c r="O178" i="2"/>
  <c r="N178" i="2"/>
  <c r="M178" i="2"/>
  <c r="L178" i="2"/>
  <c r="K178" i="2"/>
  <c r="J178" i="2"/>
  <c r="I178" i="2"/>
  <c r="P175" i="2"/>
  <c r="O175" i="2"/>
  <c r="N175" i="2"/>
  <c r="M175" i="2"/>
  <c r="L175" i="2"/>
  <c r="K175" i="2"/>
  <c r="J175" i="2"/>
  <c r="I175" i="2"/>
  <c r="P172" i="2"/>
  <c r="O172" i="2"/>
  <c r="N172" i="2"/>
  <c r="M172" i="2"/>
  <c r="L172" i="2"/>
  <c r="K172" i="2"/>
  <c r="J172" i="2"/>
  <c r="I172" i="2"/>
  <c r="P169" i="2"/>
  <c r="O169" i="2"/>
  <c r="N169" i="2"/>
  <c r="M169" i="2"/>
  <c r="L169" i="2"/>
  <c r="K169" i="2"/>
  <c r="J169" i="2"/>
  <c r="I169" i="2"/>
  <c r="P166" i="2"/>
  <c r="O166" i="2"/>
  <c r="N166" i="2"/>
  <c r="M166" i="2"/>
  <c r="L166" i="2"/>
  <c r="K166" i="2"/>
  <c r="J166" i="2"/>
  <c r="I166" i="2"/>
  <c r="P163" i="2"/>
  <c r="O163" i="2"/>
  <c r="N163" i="2"/>
  <c r="M163" i="2"/>
  <c r="L163" i="2"/>
  <c r="K163" i="2"/>
  <c r="J163" i="2"/>
  <c r="I163" i="2"/>
  <c r="P147" i="2"/>
  <c r="O147" i="2"/>
  <c r="N147" i="2"/>
  <c r="M147" i="2"/>
  <c r="L147" i="2"/>
  <c r="K147" i="2"/>
  <c r="J147" i="2"/>
  <c r="I147" i="2"/>
  <c r="P136" i="2"/>
  <c r="O136" i="2"/>
  <c r="N136" i="2"/>
  <c r="M136" i="2"/>
  <c r="L136" i="2"/>
  <c r="K136" i="2"/>
  <c r="J136" i="2"/>
  <c r="I136" i="2"/>
  <c r="P129" i="2"/>
  <c r="O129" i="2"/>
  <c r="N129" i="2"/>
  <c r="M129" i="2"/>
  <c r="L129" i="2"/>
  <c r="K129" i="2"/>
  <c r="J129" i="2"/>
  <c r="I129" i="2"/>
  <c r="P126" i="2"/>
  <c r="O126" i="2"/>
  <c r="N126" i="2"/>
  <c r="M126" i="2"/>
  <c r="L126" i="2"/>
  <c r="K126" i="2"/>
  <c r="J126" i="2"/>
  <c r="I126" i="2"/>
  <c r="P123" i="2"/>
  <c r="O123" i="2"/>
  <c r="N123" i="2"/>
  <c r="M123" i="2"/>
  <c r="L123" i="2"/>
  <c r="K123" i="2"/>
  <c r="J123" i="2"/>
  <c r="I123" i="2"/>
  <c r="P120" i="2"/>
  <c r="O120" i="2"/>
  <c r="N120" i="2"/>
  <c r="M120" i="2"/>
  <c r="L120" i="2"/>
  <c r="K120" i="2"/>
  <c r="J120" i="2"/>
  <c r="I120" i="2"/>
  <c r="P117" i="2"/>
  <c r="O117" i="2"/>
  <c r="N117" i="2"/>
  <c r="M117" i="2"/>
  <c r="L117" i="2"/>
  <c r="K117" i="2"/>
  <c r="J117" i="2"/>
  <c r="I117" i="2"/>
  <c r="P114" i="2"/>
  <c r="O114" i="2"/>
  <c r="N114" i="2"/>
  <c r="M114" i="2"/>
  <c r="L114" i="2"/>
  <c r="K114" i="2"/>
  <c r="J114" i="2"/>
  <c r="I114" i="2"/>
  <c r="P111" i="2"/>
  <c r="O111" i="2"/>
  <c r="N111" i="2"/>
  <c r="M111" i="2"/>
  <c r="L111" i="2"/>
  <c r="K111" i="2"/>
  <c r="J111" i="2"/>
  <c r="I111" i="2"/>
  <c r="J108" i="2"/>
  <c r="K108" i="2"/>
  <c r="L108" i="2"/>
  <c r="M108" i="2"/>
  <c r="N108" i="2"/>
  <c r="O108" i="2"/>
  <c r="P108" i="2"/>
  <c r="I108" i="2"/>
  <c r="P181" i="2" l="1"/>
  <c r="L162" i="2"/>
  <c r="L160" i="2" s="1"/>
  <c r="I107" i="2"/>
  <c r="I104" i="2" s="1"/>
  <c r="N162" i="2"/>
  <c r="N160" i="2" s="1"/>
  <c r="O162" i="2"/>
  <c r="O160" i="2" s="1"/>
  <c r="K181" i="2"/>
  <c r="K107" i="2"/>
  <c r="K104" i="2" s="1"/>
  <c r="J107" i="2"/>
  <c r="I162" i="2"/>
  <c r="I160" i="2" s="1"/>
  <c r="J162" i="2"/>
  <c r="J160" i="2" s="1"/>
  <c r="M162" i="2"/>
  <c r="M160" i="2" s="1"/>
  <c r="K162" i="2"/>
  <c r="K160" i="2" s="1"/>
  <c r="P162" i="2"/>
  <c r="P160" i="2" s="1"/>
  <c r="I181" i="2"/>
  <c r="L107" i="2"/>
  <c r="O181" i="2"/>
  <c r="N181" i="2"/>
  <c r="M181" i="2"/>
  <c r="L181" i="2"/>
  <c r="J181" i="2"/>
  <c r="P135" i="2"/>
  <c r="P107" i="2" s="1"/>
  <c r="O135" i="2"/>
  <c r="O132" i="2" s="1"/>
  <c r="N135" i="2"/>
  <c r="N132" i="2" s="1"/>
  <c r="M135" i="2"/>
  <c r="M132" i="2" s="1"/>
  <c r="J70" i="2"/>
  <c r="J69" i="2" s="1"/>
  <c r="J67" i="2" s="1"/>
  <c r="K70" i="2"/>
  <c r="K69" i="2" s="1"/>
  <c r="K67" i="2" s="1"/>
  <c r="L70" i="2"/>
  <c r="L69" i="2" s="1"/>
  <c r="L67" i="2" s="1"/>
  <c r="M70" i="2"/>
  <c r="M69" i="2" s="1"/>
  <c r="M67" i="2" s="1"/>
  <c r="N70" i="2"/>
  <c r="N69" i="2" s="1"/>
  <c r="N67" i="2" s="1"/>
  <c r="O70" i="2"/>
  <c r="O69" i="2" s="1"/>
  <c r="O67" i="2" s="1"/>
  <c r="P70" i="2"/>
  <c r="P69" i="2" s="1"/>
  <c r="P67" i="2" s="1"/>
  <c r="I70" i="2"/>
  <c r="I69" i="2" s="1"/>
  <c r="I67" i="2" s="1"/>
  <c r="J56" i="2"/>
  <c r="K56" i="2"/>
  <c r="L56" i="2"/>
  <c r="M56" i="2"/>
  <c r="N56" i="2"/>
  <c r="O56" i="2"/>
  <c r="P56" i="2"/>
  <c r="I56" i="2"/>
  <c r="J62" i="2"/>
  <c r="K62" i="2"/>
  <c r="L62" i="2"/>
  <c r="M62" i="2"/>
  <c r="N62" i="2"/>
  <c r="O62" i="2"/>
  <c r="P62" i="2"/>
  <c r="I62" i="2"/>
  <c r="J28" i="2"/>
  <c r="J26" i="2" s="1"/>
  <c r="K28" i="2"/>
  <c r="K26" i="2" s="1"/>
  <c r="L28" i="2"/>
  <c r="L26" i="2" s="1"/>
  <c r="M28" i="2"/>
  <c r="M26" i="2" s="1"/>
  <c r="N28" i="2"/>
  <c r="N26" i="2" s="1"/>
  <c r="O28" i="2"/>
  <c r="O26" i="2" s="1"/>
  <c r="P28" i="2"/>
  <c r="P26" i="2" s="1"/>
  <c r="I28" i="2"/>
  <c r="I26" i="2" s="1"/>
  <c r="P50" i="2"/>
  <c r="O50" i="2"/>
  <c r="N50" i="2"/>
  <c r="M50" i="2"/>
  <c r="L50" i="2"/>
  <c r="K50" i="2"/>
  <c r="J50" i="2"/>
  <c r="I50" i="2"/>
  <c r="P47" i="2"/>
  <c r="O47" i="2"/>
  <c r="N47" i="2"/>
  <c r="M47" i="2"/>
  <c r="L47" i="2"/>
  <c r="K47" i="2"/>
  <c r="J47" i="2"/>
  <c r="I47" i="2"/>
  <c r="P44" i="2"/>
  <c r="O44" i="2"/>
  <c r="N44" i="2"/>
  <c r="M44" i="2"/>
  <c r="L44" i="2"/>
  <c r="K44" i="2"/>
  <c r="J44" i="2"/>
  <c r="I44" i="2"/>
  <c r="P41" i="2"/>
  <c r="O41" i="2"/>
  <c r="N41" i="2"/>
  <c r="M41" i="2"/>
  <c r="L41" i="2"/>
  <c r="K41" i="2"/>
  <c r="J41" i="2"/>
  <c r="I41" i="2"/>
  <c r="P38" i="2"/>
  <c r="O38" i="2"/>
  <c r="N38" i="2"/>
  <c r="M38" i="2"/>
  <c r="L38" i="2"/>
  <c r="K38" i="2"/>
  <c r="J38" i="2"/>
  <c r="I38" i="2"/>
  <c r="P35" i="2"/>
  <c r="O35" i="2"/>
  <c r="N35" i="2"/>
  <c r="M35" i="2"/>
  <c r="L35" i="2"/>
  <c r="K35" i="2"/>
  <c r="J35" i="2"/>
  <c r="I35" i="2"/>
  <c r="I32" i="2"/>
  <c r="P32" i="2"/>
  <c r="O32" i="2"/>
  <c r="N32" i="2"/>
  <c r="M32" i="2"/>
  <c r="L32" i="2"/>
  <c r="K32" i="2"/>
  <c r="J32" i="2"/>
  <c r="J29" i="2"/>
  <c r="K29" i="2"/>
  <c r="L29" i="2"/>
  <c r="M29" i="2"/>
  <c r="N29" i="2"/>
  <c r="O29" i="2"/>
  <c r="P29" i="2"/>
  <c r="I29" i="2"/>
  <c r="K102" i="2" l="1"/>
  <c r="K99" i="2" s="1"/>
  <c r="P102" i="2"/>
  <c r="P99" i="2" s="1"/>
  <c r="L102" i="2"/>
  <c r="L99" i="2" s="1"/>
  <c r="O107" i="2"/>
  <c r="O102" i="2" s="1"/>
  <c r="O99" i="2" s="1"/>
  <c r="I102" i="2"/>
  <c r="I99" i="2" s="1"/>
  <c r="J102" i="2"/>
  <c r="J99" i="2" s="1"/>
  <c r="J104" i="2"/>
  <c r="N107" i="2"/>
  <c r="M107" i="2"/>
  <c r="M102" i="2" s="1"/>
  <c r="M99" i="2" s="1"/>
  <c r="L104" i="2"/>
  <c r="P104" i="2"/>
  <c r="P132" i="2"/>
  <c r="L55" i="2"/>
  <c r="L53" i="2" s="1"/>
  <c r="J55" i="2"/>
  <c r="J53" i="2" s="1"/>
  <c r="N55" i="2"/>
  <c r="N53" i="2" s="1"/>
  <c r="M55" i="2"/>
  <c r="M53" i="2" s="1"/>
  <c r="O55" i="2"/>
  <c r="O53" i="2" s="1"/>
  <c r="K55" i="2"/>
  <c r="K53" i="2" s="1"/>
  <c r="I55" i="2"/>
  <c r="I53" i="2" s="1"/>
  <c r="P55" i="2"/>
  <c r="P53" i="2" s="1"/>
  <c r="J16" i="2"/>
  <c r="J14" i="2" s="1"/>
  <c r="K16" i="2"/>
  <c r="K14" i="2" s="1"/>
  <c r="L16" i="2"/>
  <c r="L14" i="2" s="1"/>
  <c r="M16" i="2"/>
  <c r="M14" i="2" s="1"/>
  <c r="N16" i="2"/>
  <c r="N14" i="2" s="1"/>
  <c r="O16" i="2"/>
  <c r="O14" i="2" s="1"/>
  <c r="P16" i="2"/>
  <c r="P14" i="2" s="1"/>
  <c r="I16" i="2"/>
  <c r="I14" i="2" s="1"/>
  <c r="J17" i="2"/>
  <c r="K17" i="2"/>
  <c r="L17" i="2"/>
  <c r="M17" i="2"/>
  <c r="N17" i="2"/>
  <c r="O17" i="2"/>
  <c r="P17" i="2"/>
  <c r="I17" i="2"/>
  <c r="J20" i="2"/>
  <c r="K20" i="2"/>
  <c r="L20" i="2"/>
  <c r="M20" i="2"/>
  <c r="N20" i="2"/>
  <c r="O20" i="2"/>
  <c r="P20" i="2"/>
  <c r="I20" i="2"/>
  <c r="J23" i="2"/>
  <c r="K23" i="2"/>
  <c r="L23" i="2"/>
  <c r="M23" i="2"/>
  <c r="N23" i="2"/>
  <c r="O23" i="2"/>
  <c r="P23" i="2"/>
  <c r="I23" i="2"/>
  <c r="O104" i="2" l="1"/>
  <c r="N102" i="2"/>
  <c r="N99" i="2" s="1"/>
  <c r="N104" i="2"/>
  <c r="M104" i="2"/>
  <c r="K13" i="2"/>
  <c r="I13" i="2"/>
  <c r="O13" i="2"/>
  <c r="L13" i="2"/>
  <c r="M13" i="2"/>
  <c r="J13" i="2"/>
  <c r="P13" i="2"/>
  <c r="N13" i="2"/>
  <c r="J296" i="2"/>
  <c r="J294" i="2" s="1"/>
  <c r="K296" i="2"/>
  <c r="K294" i="2" s="1"/>
  <c r="L296" i="2"/>
  <c r="L294" i="2" s="1"/>
  <c r="M296" i="2"/>
  <c r="M294" i="2" s="1"/>
  <c r="N296" i="2"/>
  <c r="N294" i="2" s="1"/>
  <c r="O296" i="2"/>
  <c r="O294" i="2" s="1"/>
  <c r="P296" i="2"/>
  <c r="P294" i="2" s="1"/>
  <c r="I296" i="2"/>
  <c r="I294" i="2" s="1"/>
  <c r="J297" i="2"/>
  <c r="K297" i="2"/>
  <c r="L297" i="2"/>
  <c r="M297" i="2"/>
  <c r="N297" i="2"/>
  <c r="O297" i="2"/>
  <c r="P297" i="2"/>
  <c r="I297" i="2"/>
  <c r="J290" i="2"/>
  <c r="J288" i="2" s="1"/>
  <c r="K290" i="2"/>
  <c r="K288" i="2" s="1"/>
  <c r="L290" i="2"/>
  <c r="L288" i="2" s="1"/>
  <c r="M290" i="2"/>
  <c r="M288" i="2" s="1"/>
  <c r="N290" i="2"/>
  <c r="N288" i="2" s="1"/>
  <c r="O290" i="2"/>
  <c r="O288" i="2" s="1"/>
  <c r="P290" i="2"/>
  <c r="P288" i="2" s="1"/>
  <c r="I290" i="2"/>
  <c r="I288" i="2" s="1"/>
  <c r="J291" i="2"/>
  <c r="K291" i="2"/>
  <c r="L291" i="2"/>
  <c r="M291" i="2"/>
  <c r="N291" i="2"/>
  <c r="O291" i="2"/>
  <c r="P291" i="2"/>
  <c r="I291" i="2"/>
  <c r="J275" i="2"/>
  <c r="J273" i="2" s="1"/>
  <c r="K275" i="2"/>
  <c r="K273" i="2" s="1"/>
  <c r="L275" i="2"/>
  <c r="L273" i="2" s="1"/>
  <c r="M275" i="2"/>
  <c r="M273" i="2" s="1"/>
  <c r="N275" i="2"/>
  <c r="N273" i="2" s="1"/>
  <c r="O275" i="2"/>
  <c r="O273" i="2" s="1"/>
  <c r="P275" i="2"/>
  <c r="P273" i="2" s="1"/>
  <c r="I275" i="2"/>
  <c r="I273" i="2" s="1"/>
  <c r="P285" i="2"/>
  <c r="O285" i="2"/>
  <c r="N285" i="2"/>
  <c r="M285" i="2"/>
  <c r="L285" i="2"/>
  <c r="K285" i="2"/>
  <c r="J285" i="2"/>
  <c r="I285" i="2"/>
  <c r="P282" i="2"/>
  <c r="O282" i="2"/>
  <c r="N282" i="2"/>
  <c r="M282" i="2"/>
  <c r="L282" i="2"/>
  <c r="K282" i="2"/>
  <c r="J282" i="2"/>
  <c r="I282" i="2"/>
  <c r="P279" i="2"/>
  <c r="O279" i="2"/>
  <c r="N279" i="2"/>
  <c r="M279" i="2"/>
  <c r="L279" i="2"/>
  <c r="K279" i="2"/>
  <c r="J279" i="2"/>
  <c r="I279" i="2"/>
  <c r="J276" i="2"/>
  <c r="K276" i="2"/>
  <c r="L276" i="2"/>
  <c r="M276" i="2"/>
  <c r="N276" i="2"/>
  <c r="O276" i="2"/>
  <c r="P276" i="2"/>
  <c r="I276" i="2"/>
  <c r="J262" i="2"/>
  <c r="J260" i="2" s="1"/>
  <c r="K262" i="2"/>
  <c r="K260" i="2" s="1"/>
  <c r="L262" i="2"/>
  <c r="L260" i="2" s="1"/>
  <c r="M262" i="2"/>
  <c r="M260" i="2" s="1"/>
  <c r="N262" i="2"/>
  <c r="N260" i="2" s="1"/>
  <c r="O262" i="2"/>
  <c r="O260" i="2" s="1"/>
  <c r="P262" i="2"/>
  <c r="P260" i="2" s="1"/>
  <c r="I262" i="2"/>
  <c r="I260" i="2" s="1"/>
  <c r="I270" i="2"/>
  <c r="J270" i="2"/>
  <c r="K270" i="2"/>
  <c r="L270" i="2"/>
  <c r="M270" i="2"/>
  <c r="N270" i="2"/>
  <c r="O270" i="2"/>
  <c r="P270" i="2"/>
  <c r="J266" i="2"/>
  <c r="K266" i="2"/>
  <c r="L266" i="2"/>
  <c r="M266" i="2"/>
  <c r="N266" i="2"/>
  <c r="O266" i="2"/>
  <c r="P266" i="2"/>
  <c r="I266" i="2"/>
  <c r="J263" i="2"/>
  <c r="K263" i="2"/>
  <c r="L263" i="2"/>
  <c r="M263" i="2"/>
  <c r="N263" i="2"/>
  <c r="O263" i="2"/>
  <c r="P263" i="2"/>
  <c r="I263" i="2"/>
  <c r="J225" i="2"/>
  <c r="J223" i="2" s="1"/>
  <c r="K225" i="2"/>
  <c r="K223" i="2" s="1"/>
  <c r="L225" i="2"/>
  <c r="L223" i="2" s="1"/>
  <c r="M225" i="2"/>
  <c r="M223" i="2" s="1"/>
  <c r="N225" i="2"/>
  <c r="O225" i="2"/>
  <c r="O223" i="2" s="1"/>
  <c r="P225" i="2"/>
  <c r="P223" i="2" s="1"/>
  <c r="I225" i="2"/>
  <c r="I223" i="2" s="1"/>
  <c r="J256" i="2"/>
  <c r="K256" i="2"/>
  <c r="L256" i="2"/>
  <c r="M256" i="2"/>
  <c r="N256" i="2"/>
  <c r="O256" i="2"/>
  <c r="P256" i="2"/>
  <c r="I256" i="2"/>
  <c r="P253" i="2"/>
  <c r="O253" i="2"/>
  <c r="N253" i="2"/>
  <c r="M253" i="2"/>
  <c r="L253" i="2"/>
  <c r="K253" i="2"/>
  <c r="J253" i="2"/>
  <c r="I253" i="2"/>
  <c r="O250" i="2"/>
  <c r="L250" i="2"/>
  <c r="J250" i="2"/>
  <c r="I250" i="2"/>
  <c r="P250" i="2"/>
  <c r="N250" i="2"/>
  <c r="M250" i="2"/>
  <c r="K250" i="2"/>
  <c r="P247" i="2"/>
  <c r="O247" i="2"/>
  <c r="N247" i="2"/>
  <c r="M247" i="2"/>
  <c r="L247" i="2"/>
  <c r="K247" i="2"/>
  <c r="J247" i="2"/>
  <c r="I247" i="2"/>
  <c r="P244" i="2"/>
  <c r="O244" i="2"/>
  <c r="N244" i="2"/>
  <c r="M244" i="2"/>
  <c r="L244" i="2"/>
  <c r="K244" i="2"/>
  <c r="J244" i="2"/>
  <c r="I244" i="2"/>
  <c r="P241" i="2"/>
  <c r="O241" i="2"/>
  <c r="N241" i="2"/>
  <c r="M241" i="2"/>
  <c r="L241" i="2"/>
  <c r="K241" i="2"/>
  <c r="J241" i="2"/>
  <c r="I241" i="2"/>
  <c r="P238" i="2"/>
  <c r="O238" i="2"/>
  <c r="N238" i="2"/>
  <c r="M238" i="2"/>
  <c r="L238" i="2"/>
  <c r="K238" i="2"/>
  <c r="J238" i="2"/>
  <c r="I238" i="2"/>
  <c r="J235" i="2"/>
  <c r="K235" i="2"/>
  <c r="L235" i="2"/>
  <c r="M235" i="2"/>
  <c r="N235" i="2"/>
  <c r="O235" i="2"/>
  <c r="P235" i="2"/>
  <c r="I235" i="2"/>
  <c r="I232" i="2"/>
  <c r="J232" i="2"/>
  <c r="I229" i="2"/>
  <c r="J229" i="2"/>
  <c r="I226" i="2"/>
  <c r="J226" i="2"/>
  <c r="L232" i="2"/>
  <c r="M232" i="2"/>
  <c r="N232" i="2"/>
  <c r="O232" i="2"/>
  <c r="P232" i="2"/>
  <c r="K232" i="2"/>
  <c r="L229" i="2"/>
  <c r="M229" i="2"/>
  <c r="N229" i="2"/>
  <c r="O229" i="2"/>
  <c r="P229" i="2"/>
  <c r="K229" i="2"/>
  <c r="L226" i="2"/>
  <c r="M226" i="2"/>
  <c r="N226" i="2"/>
  <c r="O226" i="2"/>
  <c r="P226" i="2"/>
  <c r="K226" i="2"/>
  <c r="J704" i="2"/>
  <c r="K704" i="2"/>
  <c r="L704" i="2"/>
  <c r="M704" i="2"/>
  <c r="N704" i="2"/>
  <c r="O704" i="2"/>
  <c r="P704" i="2"/>
  <c r="I704" i="2"/>
  <c r="J707" i="2"/>
  <c r="K707" i="2"/>
  <c r="L707" i="2"/>
  <c r="M707" i="2"/>
  <c r="N707" i="2"/>
  <c r="O707" i="2"/>
  <c r="P707" i="2"/>
  <c r="I707" i="2"/>
  <c r="J710" i="2"/>
  <c r="K710" i="2"/>
  <c r="L710" i="2"/>
  <c r="M710" i="2"/>
  <c r="N710" i="2"/>
  <c r="O710" i="2"/>
  <c r="P710" i="2"/>
  <c r="I710" i="2"/>
  <c r="J720" i="2"/>
  <c r="K720" i="2"/>
  <c r="L720" i="2"/>
  <c r="M720" i="2"/>
  <c r="N720" i="2"/>
  <c r="O720" i="2"/>
  <c r="P720" i="2"/>
  <c r="I720" i="2"/>
  <c r="J736" i="2"/>
  <c r="K736" i="2"/>
  <c r="L736" i="2"/>
  <c r="M736" i="2"/>
  <c r="N736" i="2"/>
  <c r="O736" i="2"/>
  <c r="P736" i="2"/>
  <c r="I736" i="2"/>
  <c r="J731" i="2"/>
  <c r="K731" i="2"/>
  <c r="L731" i="2"/>
  <c r="M731" i="2"/>
  <c r="N731" i="2"/>
  <c r="O731" i="2"/>
  <c r="P731" i="2"/>
  <c r="I731" i="2"/>
  <c r="J726" i="2"/>
  <c r="K726" i="2"/>
  <c r="L726" i="2"/>
  <c r="M726" i="2"/>
  <c r="N726" i="2"/>
  <c r="O726" i="2"/>
  <c r="P726" i="2"/>
  <c r="I726" i="2"/>
  <c r="J716" i="2"/>
  <c r="K716" i="2"/>
  <c r="L716" i="2"/>
  <c r="M716" i="2"/>
  <c r="N716" i="2"/>
  <c r="O716" i="2"/>
  <c r="P716" i="2"/>
  <c r="I716" i="2"/>
  <c r="J692" i="2"/>
  <c r="J691" i="2" s="1"/>
  <c r="K692" i="2"/>
  <c r="K691" i="2" s="1"/>
  <c r="L692" i="2"/>
  <c r="L691" i="2" s="1"/>
  <c r="M692" i="2"/>
  <c r="M691" i="2" s="1"/>
  <c r="N692" i="2"/>
  <c r="N691" i="2" s="1"/>
  <c r="O692" i="2"/>
  <c r="O691" i="2" s="1"/>
  <c r="O689" i="2" s="1"/>
  <c r="P692" i="2"/>
  <c r="P691" i="2" s="1"/>
  <c r="I692" i="2"/>
  <c r="I691" i="2" s="1"/>
  <c r="J681" i="2"/>
  <c r="J680" i="2" s="1"/>
  <c r="J678" i="2" s="1"/>
  <c r="K681" i="2"/>
  <c r="K680" i="2" s="1"/>
  <c r="K678" i="2" s="1"/>
  <c r="L681" i="2"/>
  <c r="L680" i="2" s="1"/>
  <c r="L678" i="2" s="1"/>
  <c r="M681" i="2"/>
  <c r="M680" i="2" s="1"/>
  <c r="M678" i="2" s="1"/>
  <c r="N681" i="2"/>
  <c r="N680" i="2" s="1"/>
  <c r="N678" i="2" s="1"/>
  <c r="O681" i="2"/>
  <c r="O680" i="2" s="1"/>
  <c r="O678" i="2" s="1"/>
  <c r="P681" i="2"/>
  <c r="P680" i="2" s="1"/>
  <c r="P678" i="2" s="1"/>
  <c r="I681" i="2"/>
  <c r="I680" i="2" s="1"/>
  <c r="I678" i="2" s="1"/>
  <c r="J665" i="2"/>
  <c r="J664" i="2" s="1"/>
  <c r="J662" i="2" s="1"/>
  <c r="K665" i="2"/>
  <c r="K664" i="2" s="1"/>
  <c r="K662" i="2" s="1"/>
  <c r="L665" i="2"/>
  <c r="L664" i="2" s="1"/>
  <c r="L662" i="2" s="1"/>
  <c r="M665" i="2"/>
  <c r="M664" i="2" s="1"/>
  <c r="N665" i="2"/>
  <c r="N664" i="2" s="1"/>
  <c r="N662" i="2" s="1"/>
  <c r="O665" i="2"/>
  <c r="O664" i="2" s="1"/>
  <c r="O662" i="2" s="1"/>
  <c r="P665" i="2"/>
  <c r="P664" i="2" s="1"/>
  <c r="P662" i="2" s="1"/>
  <c r="I665" i="2"/>
  <c r="I664" i="2" s="1"/>
  <c r="I662" i="2" s="1"/>
  <c r="J643" i="2"/>
  <c r="J641" i="2" s="1"/>
  <c r="K643" i="2"/>
  <c r="K641" i="2" s="1"/>
  <c r="L643" i="2"/>
  <c r="L641" i="2" s="1"/>
  <c r="M643" i="2"/>
  <c r="M641" i="2" s="1"/>
  <c r="N643" i="2"/>
  <c r="N641" i="2" s="1"/>
  <c r="O643" i="2"/>
  <c r="O641" i="2" s="1"/>
  <c r="P643" i="2"/>
  <c r="P641" i="2" s="1"/>
  <c r="I643" i="2"/>
  <c r="I641" i="2" s="1"/>
  <c r="J644" i="2"/>
  <c r="K644" i="2"/>
  <c r="L644" i="2"/>
  <c r="M644" i="2"/>
  <c r="N644" i="2"/>
  <c r="O644" i="2"/>
  <c r="P644" i="2"/>
  <c r="I644" i="2"/>
  <c r="J647" i="2"/>
  <c r="K647" i="2"/>
  <c r="L647" i="2"/>
  <c r="M647" i="2"/>
  <c r="N647" i="2"/>
  <c r="O647" i="2"/>
  <c r="P647" i="2"/>
  <c r="I647" i="2"/>
  <c r="J650" i="2"/>
  <c r="K650" i="2"/>
  <c r="L650" i="2"/>
  <c r="M650" i="2"/>
  <c r="N650" i="2"/>
  <c r="O650" i="2"/>
  <c r="P650" i="2"/>
  <c r="I650" i="2"/>
  <c r="J653" i="2"/>
  <c r="K653" i="2"/>
  <c r="L653" i="2"/>
  <c r="M653" i="2"/>
  <c r="N653" i="2"/>
  <c r="O653" i="2"/>
  <c r="P653" i="2"/>
  <c r="I653" i="2"/>
  <c r="J656" i="2"/>
  <c r="K656" i="2"/>
  <c r="L656" i="2"/>
  <c r="M656" i="2"/>
  <c r="N656" i="2"/>
  <c r="O656" i="2"/>
  <c r="P656" i="2"/>
  <c r="I656" i="2"/>
  <c r="J659" i="2"/>
  <c r="K659" i="2"/>
  <c r="L659" i="2"/>
  <c r="M659" i="2"/>
  <c r="N659" i="2"/>
  <c r="O659" i="2"/>
  <c r="P659" i="2"/>
  <c r="I659" i="2"/>
  <c r="J628" i="2"/>
  <c r="K628" i="2"/>
  <c r="L628" i="2"/>
  <c r="M628" i="2"/>
  <c r="N628" i="2"/>
  <c r="O628" i="2"/>
  <c r="P628" i="2"/>
  <c r="I628" i="2"/>
  <c r="J632" i="2"/>
  <c r="K632" i="2"/>
  <c r="L632" i="2"/>
  <c r="M632" i="2"/>
  <c r="N632" i="2"/>
  <c r="O632" i="2"/>
  <c r="P632" i="2"/>
  <c r="I632" i="2"/>
  <c r="J629" i="2"/>
  <c r="K629" i="2"/>
  <c r="L629" i="2"/>
  <c r="M629" i="2"/>
  <c r="N629" i="2"/>
  <c r="O629" i="2"/>
  <c r="P629" i="2"/>
  <c r="I629" i="2"/>
  <c r="J591" i="2"/>
  <c r="K591" i="2"/>
  <c r="L591" i="2"/>
  <c r="L587" i="2" s="1"/>
  <c r="M591" i="2"/>
  <c r="N591" i="2"/>
  <c r="N587" i="2" s="1"/>
  <c r="O591" i="2"/>
  <c r="O587" i="2" s="1"/>
  <c r="P591" i="2"/>
  <c r="P587" i="2" s="1"/>
  <c r="J592" i="2"/>
  <c r="J588" i="2" s="1"/>
  <c r="J743" i="2" s="1"/>
  <c r="K592" i="2"/>
  <c r="K588" i="2" s="1"/>
  <c r="K743" i="2" s="1"/>
  <c r="L592" i="2"/>
  <c r="L588" i="2" s="1"/>
  <c r="L743" i="2" s="1"/>
  <c r="M592" i="2"/>
  <c r="M588" i="2" s="1"/>
  <c r="M743" i="2" s="1"/>
  <c r="N592" i="2"/>
  <c r="N588" i="2" s="1"/>
  <c r="O592" i="2"/>
  <c r="O588" i="2" s="1"/>
  <c r="O743" i="2" s="1"/>
  <c r="P592" i="2"/>
  <c r="P588" i="2" s="1"/>
  <c r="P743" i="2" s="1"/>
  <c r="I592" i="2"/>
  <c r="I588" i="2" s="1"/>
  <c r="I743" i="2" s="1"/>
  <c r="I591" i="2"/>
  <c r="J623" i="2"/>
  <c r="K623" i="2"/>
  <c r="L623" i="2"/>
  <c r="M623" i="2"/>
  <c r="N623" i="2"/>
  <c r="O623" i="2"/>
  <c r="P623" i="2"/>
  <c r="I623" i="2"/>
  <c r="J620" i="2"/>
  <c r="K620" i="2"/>
  <c r="L620" i="2"/>
  <c r="M620" i="2"/>
  <c r="N620" i="2"/>
  <c r="O620" i="2"/>
  <c r="P620" i="2"/>
  <c r="I620" i="2"/>
  <c r="I617" i="2"/>
  <c r="J617" i="2"/>
  <c r="K617" i="2"/>
  <c r="L617" i="2"/>
  <c r="M617" i="2"/>
  <c r="N617" i="2"/>
  <c r="O617" i="2"/>
  <c r="P617" i="2"/>
  <c r="J614" i="2"/>
  <c r="K614" i="2"/>
  <c r="L614" i="2"/>
  <c r="M614" i="2"/>
  <c r="N614" i="2"/>
  <c r="O614" i="2"/>
  <c r="P614" i="2"/>
  <c r="I614" i="2"/>
  <c r="J611" i="2"/>
  <c r="K611" i="2"/>
  <c r="L611" i="2"/>
  <c r="M611" i="2"/>
  <c r="N611" i="2"/>
  <c r="O611" i="2"/>
  <c r="P611" i="2"/>
  <c r="I611" i="2"/>
  <c r="J608" i="2"/>
  <c r="K608" i="2"/>
  <c r="L608" i="2"/>
  <c r="M608" i="2"/>
  <c r="N608" i="2"/>
  <c r="O608" i="2"/>
  <c r="P608" i="2"/>
  <c r="I608" i="2"/>
  <c r="J605" i="2"/>
  <c r="K605" i="2"/>
  <c r="L605" i="2"/>
  <c r="M605" i="2"/>
  <c r="N605" i="2"/>
  <c r="O605" i="2"/>
  <c r="P605" i="2"/>
  <c r="I605" i="2"/>
  <c r="J602" i="2"/>
  <c r="K602" i="2"/>
  <c r="L602" i="2"/>
  <c r="M602" i="2"/>
  <c r="N602" i="2"/>
  <c r="O602" i="2"/>
  <c r="P602" i="2"/>
  <c r="I602" i="2"/>
  <c r="J599" i="2"/>
  <c r="K599" i="2"/>
  <c r="L599" i="2"/>
  <c r="M599" i="2"/>
  <c r="N599" i="2"/>
  <c r="O599" i="2"/>
  <c r="P599" i="2"/>
  <c r="I599" i="2"/>
  <c r="J596" i="2"/>
  <c r="K596" i="2"/>
  <c r="L596" i="2"/>
  <c r="M596" i="2"/>
  <c r="N596" i="2"/>
  <c r="O596" i="2"/>
  <c r="P596" i="2"/>
  <c r="I596" i="2"/>
  <c r="J593" i="2"/>
  <c r="K593" i="2"/>
  <c r="L593" i="2"/>
  <c r="M593" i="2"/>
  <c r="N593" i="2"/>
  <c r="O593" i="2"/>
  <c r="P593" i="2"/>
  <c r="I593" i="2"/>
  <c r="J568" i="2"/>
  <c r="J566" i="2" s="1"/>
  <c r="K568" i="2"/>
  <c r="K566" i="2" s="1"/>
  <c r="L568" i="2"/>
  <c r="L566" i="2" s="1"/>
  <c r="M568" i="2"/>
  <c r="M566" i="2" s="1"/>
  <c r="N568" i="2"/>
  <c r="N566" i="2" s="1"/>
  <c r="O568" i="2"/>
  <c r="O566" i="2" s="1"/>
  <c r="P568" i="2"/>
  <c r="P566" i="2" s="1"/>
  <c r="I568" i="2"/>
  <c r="I566" i="2" s="1"/>
  <c r="J577" i="2"/>
  <c r="K577" i="2"/>
  <c r="L577" i="2"/>
  <c r="M577" i="2"/>
  <c r="N577" i="2"/>
  <c r="O577" i="2"/>
  <c r="P577" i="2"/>
  <c r="I577" i="2"/>
  <c r="J574" i="2"/>
  <c r="K574" i="2"/>
  <c r="L574" i="2"/>
  <c r="M574" i="2"/>
  <c r="N574" i="2"/>
  <c r="O574" i="2"/>
  <c r="P574" i="2"/>
  <c r="I574" i="2"/>
  <c r="J569" i="2"/>
  <c r="K569" i="2"/>
  <c r="L569" i="2"/>
  <c r="M569" i="2"/>
  <c r="N569" i="2"/>
  <c r="O569" i="2"/>
  <c r="P569" i="2"/>
  <c r="I569" i="2"/>
  <c r="I516" i="2"/>
  <c r="I514" i="2" s="1"/>
  <c r="J516" i="2"/>
  <c r="J514" i="2" s="1"/>
  <c r="K516" i="2"/>
  <c r="K514" i="2" s="1"/>
  <c r="L516" i="2"/>
  <c r="L514" i="2" s="1"/>
  <c r="N516" i="2"/>
  <c r="N514" i="2" s="1"/>
  <c r="O516" i="2"/>
  <c r="O514" i="2" s="1"/>
  <c r="P516" i="2"/>
  <c r="P514" i="2" s="1"/>
  <c r="M516" i="2"/>
  <c r="M514" i="2" s="1"/>
  <c r="J553" i="2"/>
  <c r="K553" i="2"/>
  <c r="L553" i="2"/>
  <c r="M553" i="2"/>
  <c r="N553" i="2"/>
  <c r="O553" i="2"/>
  <c r="P553" i="2"/>
  <c r="I553" i="2"/>
  <c r="P563" i="2"/>
  <c r="O563" i="2"/>
  <c r="N563" i="2"/>
  <c r="M563" i="2"/>
  <c r="L563" i="2"/>
  <c r="K563" i="2"/>
  <c r="J563" i="2"/>
  <c r="I563" i="2"/>
  <c r="P560" i="2"/>
  <c r="O560" i="2"/>
  <c r="N560" i="2"/>
  <c r="M560" i="2"/>
  <c r="L560" i="2"/>
  <c r="K560" i="2"/>
  <c r="J560" i="2"/>
  <c r="I560" i="2"/>
  <c r="P557" i="2"/>
  <c r="O557" i="2"/>
  <c r="N557" i="2"/>
  <c r="M557" i="2"/>
  <c r="L557" i="2"/>
  <c r="K557" i="2"/>
  <c r="J557" i="2"/>
  <c r="I557" i="2"/>
  <c r="P550" i="2"/>
  <c r="O550" i="2"/>
  <c r="N550" i="2"/>
  <c r="M550" i="2"/>
  <c r="L550" i="2"/>
  <c r="K550" i="2"/>
  <c r="J550" i="2"/>
  <c r="I550" i="2"/>
  <c r="P547" i="2"/>
  <c r="O547" i="2"/>
  <c r="N547" i="2"/>
  <c r="M547" i="2"/>
  <c r="L547" i="2"/>
  <c r="K547" i="2"/>
  <c r="J547" i="2"/>
  <c r="I547" i="2"/>
  <c r="P544" i="2"/>
  <c r="O544" i="2"/>
  <c r="N544" i="2"/>
  <c r="M544" i="2"/>
  <c r="L544" i="2"/>
  <c r="K544" i="2"/>
  <c r="J544" i="2"/>
  <c r="I544" i="2"/>
  <c r="P541" i="2"/>
  <c r="O541" i="2"/>
  <c r="N541" i="2"/>
  <c r="M541" i="2"/>
  <c r="L541" i="2"/>
  <c r="K541" i="2"/>
  <c r="J541" i="2"/>
  <c r="I541" i="2"/>
  <c r="P538" i="2"/>
  <c r="O538" i="2"/>
  <c r="N538" i="2"/>
  <c r="M538" i="2"/>
  <c r="L538" i="2"/>
  <c r="K538" i="2"/>
  <c r="J538" i="2"/>
  <c r="I538" i="2"/>
  <c r="P535" i="2"/>
  <c r="O535" i="2"/>
  <c r="N535" i="2"/>
  <c r="M535" i="2"/>
  <c r="L535" i="2"/>
  <c r="K535" i="2"/>
  <c r="J535" i="2"/>
  <c r="I535" i="2"/>
  <c r="P532" i="2"/>
  <c r="O532" i="2"/>
  <c r="N532" i="2"/>
  <c r="M532" i="2"/>
  <c r="L532" i="2"/>
  <c r="K532" i="2"/>
  <c r="J532" i="2"/>
  <c r="I532" i="2"/>
  <c r="P529" i="2"/>
  <c r="O529" i="2"/>
  <c r="N529" i="2"/>
  <c r="M529" i="2"/>
  <c r="L529" i="2"/>
  <c r="K529" i="2"/>
  <c r="J529" i="2"/>
  <c r="I529" i="2"/>
  <c r="P526" i="2"/>
  <c r="O526" i="2"/>
  <c r="N526" i="2"/>
  <c r="M526" i="2"/>
  <c r="L526" i="2"/>
  <c r="K526" i="2"/>
  <c r="J526" i="2"/>
  <c r="I526" i="2"/>
  <c r="P523" i="2"/>
  <c r="O523" i="2"/>
  <c r="N523" i="2"/>
  <c r="M523" i="2"/>
  <c r="L523" i="2"/>
  <c r="K523" i="2"/>
  <c r="J523" i="2"/>
  <c r="I523" i="2"/>
  <c r="P520" i="2"/>
  <c r="O520" i="2"/>
  <c r="N520" i="2"/>
  <c r="M520" i="2"/>
  <c r="L520" i="2"/>
  <c r="K520" i="2"/>
  <c r="J520" i="2"/>
  <c r="I520" i="2"/>
  <c r="J517" i="2"/>
  <c r="K517" i="2"/>
  <c r="L517" i="2"/>
  <c r="M517" i="2"/>
  <c r="N517" i="2"/>
  <c r="O517" i="2"/>
  <c r="P517" i="2"/>
  <c r="I517" i="2"/>
  <c r="N743" i="2" l="1"/>
  <c r="N11" i="2"/>
  <c r="N741" i="2"/>
  <c r="P11" i="2"/>
  <c r="P741" i="2"/>
  <c r="J11" i="2"/>
  <c r="J741" i="2"/>
  <c r="M11" i="2"/>
  <c r="M741" i="2"/>
  <c r="L11" i="2"/>
  <c r="L741" i="2"/>
  <c r="O11" i="2"/>
  <c r="O741" i="2"/>
  <c r="I11" i="2"/>
  <c r="I741" i="2"/>
  <c r="K11" i="2"/>
  <c r="K741" i="2"/>
  <c r="K587" i="2"/>
  <c r="K585" i="2" s="1"/>
  <c r="N222" i="2"/>
  <c r="M222" i="2"/>
  <c r="L222" i="2"/>
  <c r="K222" i="2"/>
  <c r="J222" i="2"/>
  <c r="N223" i="2"/>
  <c r="I222" i="2"/>
  <c r="O222" i="2"/>
  <c r="P222" i="2"/>
  <c r="L715" i="2"/>
  <c r="L713" i="2" s="1"/>
  <c r="O715" i="2"/>
  <c r="O713" i="2" s="1"/>
  <c r="M715" i="2"/>
  <c r="M713" i="2" s="1"/>
  <c r="N725" i="2"/>
  <c r="N723" i="2" s="1"/>
  <c r="K715" i="2"/>
  <c r="K713" i="2" s="1"/>
  <c r="J587" i="2"/>
  <c r="J585" i="2" s="1"/>
  <c r="P725" i="2"/>
  <c r="P723" i="2" s="1"/>
  <c r="K703" i="2"/>
  <c r="K701" i="2" s="1"/>
  <c r="J715" i="2"/>
  <c r="J713" i="2" s="1"/>
  <c r="I725" i="2"/>
  <c r="I723" i="2" s="1"/>
  <c r="K725" i="2"/>
  <c r="K723" i="2" s="1"/>
  <c r="J703" i="2"/>
  <c r="J701" i="2" s="1"/>
  <c r="N703" i="2"/>
  <c r="N701" i="2" s="1"/>
  <c r="N715" i="2"/>
  <c r="N713" i="2" s="1"/>
  <c r="J725" i="2"/>
  <c r="J723" i="2" s="1"/>
  <c r="M703" i="2"/>
  <c r="M701" i="2" s="1"/>
  <c r="I703" i="2"/>
  <c r="O725" i="2"/>
  <c r="O723" i="2" s="1"/>
  <c r="I715" i="2"/>
  <c r="I713" i="2" s="1"/>
  <c r="M725" i="2"/>
  <c r="M723" i="2" s="1"/>
  <c r="L703" i="2"/>
  <c r="L701" i="2" s="1"/>
  <c r="P703" i="2"/>
  <c r="P701" i="2" s="1"/>
  <c r="P715" i="2"/>
  <c r="P713" i="2" s="1"/>
  <c r="L725" i="2"/>
  <c r="L723" i="2" s="1"/>
  <c r="O703" i="2"/>
  <c r="O674" i="2"/>
  <c r="J689" i="2"/>
  <c r="J674" i="2" s="1"/>
  <c r="J677" i="2"/>
  <c r="J744" i="2" s="1"/>
  <c r="I689" i="2"/>
  <c r="I674" i="2" s="1"/>
  <c r="I677" i="2"/>
  <c r="I744" i="2" s="1"/>
  <c r="P689" i="2"/>
  <c r="P674" i="2" s="1"/>
  <c r="P677" i="2"/>
  <c r="P744" i="2" s="1"/>
  <c r="K689" i="2"/>
  <c r="K674" i="2" s="1"/>
  <c r="K677" i="2"/>
  <c r="K744" i="2" s="1"/>
  <c r="N689" i="2"/>
  <c r="N674" i="2" s="1"/>
  <c r="N677" i="2"/>
  <c r="N744" i="2" s="1"/>
  <c r="M689" i="2"/>
  <c r="M674" i="2" s="1"/>
  <c r="M677" i="2"/>
  <c r="M744" i="2" s="1"/>
  <c r="L689" i="2"/>
  <c r="L674" i="2" s="1"/>
  <c r="L677" i="2"/>
  <c r="L744" i="2" s="1"/>
  <c r="M676" i="2"/>
  <c r="L676" i="2"/>
  <c r="O677" i="2"/>
  <c r="O744" i="2" s="1"/>
  <c r="K676" i="2"/>
  <c r="J676" i="2"/>
  <c r="I676" i="2"/>
  <c r="P676" i="2"/>
  <c r="O676" i="2"/>
  <c r="N676" i="2"/>
  <c r="M587" i="2"/>
  <c r="M585" i="2" s="1"/>
  <c r="N640" i="2"/>
  <c r="I638" i="2"/>
  <c r="L638" i="2"/>
  <c r="K638" i="2"/>
  <c r="J638" i="2"/>
  <c r="M662" i="2"/>
  <c r="M638" i="2" s="1"/>
  <c r="M640" i="2"/>
  <c r="P638" i="2"/>
  <c r="O638" i="2"/>
  <c r="N638" i="2"/>
  <c r="L640" i="2"/>
  <c r="K640" i="2"/>
  <c r="I640" i="2"/>
  <c r="J640" i="2"/>
  <c r="P640" i="2"/>
  <c r="O640" i="2"/>
  <c r="K626" i="2"/>
  <c r="P626" i="2"/>
  <c r="O626" i="2"/>
  <c r="N626" i="2"/>
  <c r="M626" i="2"/>
  <c r="N585" i="2"/>
  <c r="J626" i="2"/>
  <c r="I587" i="2"/>
  <c r="I585" i="2" s="1"/>
  <c r="L585" i="2"/>
  <c r="P585" i="2"/>
  <c r="O585" i="2"/>
  <c r="I626" i="2"/>
  <c r="L626" i="2"/>
  <c r="I589" i="2"/>
  <c r="M589" i="2"/>
  <c r="P589" i="2"/>
  <c r="K589" i="2"/>
  <c r="N589" i="2"/>
  <c r="L589" i="2"/>
  <c r="O589" i="2"/>
  <c r="J589" i="2"/>
  <c r="J504" i="2"/>
  <c r="J502" i="2" s="1"/>
  <c r="K504" i="2"/>
  <c r="K502" i="2" s="1"/>
  <c r="L504" i="2"/>
  <c r="L502" i="2" s="1"/>
  <c r="M504" i="2"/>
  <c r="M502" i="2" s="1"/>
  <c r="N504" i="2"/>
  <c r="N502" i="2" s="1"/>
  <c r="O504" i="2"/>
  <c r="O502" i="2" s="1"/>
  <c r="P504" i="2"/>
  <c r="P502" i="2" s="1"/>
  <c r="I504" i="2"/>
  <c r="I502" i="2" s="1"/>
  <c r="J511" i="2"/>
  <c r="K511" i="2"/>
  <c r="L511" i="2"/>
  <c r="M511" i="2"/>
  <c r="N511" i="2"/>
  <c r="O511" i="2"/>
  <c r="P511" i="2"/>
  <c r="I511" i="2"/>
  <c r="J508" i="2"/>
  <c r="K508" i="2"/>
  <c r="L508" i="2"/>
  <c r="M508" i="2"/>
  <c r="N508" i="2"/>
  <c r="O508" i="2"/>
  <c r="P508" i="2"/>
  <c r="I508" i="2"/>
  <c r="J505" i="2"/>
  <c r="K505" i="2"/>
  <c r="L505" i="2"/>
  <c r="M505" i="2"/>
  <c r="N505" i="2"/>
  <c r="O505" i="2"/>
  <c r="P505" i="2"/>
  <c r="I505" i="2"/>
  <c r="J488" i="2"/>
  <c r="J486" i="2" s="1"/>
  <c r="K488" i="2"/>
  <c r="K486" i="2" s="1"/>
  <c r="L488" i="2"/>
  <c r="L486" i="2" s="1"/>
  <c r="M488" i="2"/>
  <c r="M486" i="2" s="1"/>
  <c r="N488" i="2"/>
  <c r="N486" i="2" s="1"/>
  <c r="O488" i="2"/>
  <c r="O486" i="2" s="1"/>
  <c r="P488" i="2"/>
  <c r="P486" i="2" s="1"/>
  <c r="I488" i="2"/>
  <c r="I486" i="2" s="1"/>
  <c r="J499" i="2"/>
  <c r="K499" i="2"/>
  <c r="L499" i="2"/>
  <c r="M499" i="2"/>
  <c r="N499" i="2"/>
  <c r="O499" i="2"/>
  <c r="P499" i="2"/>
  <c r="I499" i="2"/>
  <c r="J496" i="2"/>
  <c r="K496" i="2"/>
  <c r="L496" i="2"/>
  <c r="M496" i="2"/>
  <c r="N496" i="2"/>
  <c r="O496" i="2"/>
  <c r="P496" i="2"/>
  <c r="I496" i="2"/>
  <c r="J493" i="2"/>
  <c r="K493" i="2"/>
  <c r="L493" i="2"/>
  <c r="M493" i="2"/>
  <c r="N493" i="2"/>
  <c r="O493" i="2"/>
  <c r="P493" i="2"/>
  <c r="I493" i="2"/>
  <c r="J489" i="2"/>
  <c r="K489" i="2"/>
  <c r="L489" i="2"/>
  <c r="M489" i="2"/>
  <c r="N489" i="2"/>
  <c r="O489" i="2"/>
  <c r="P489" i="2"/>
  <c r="I489" i="2"/>
  <c r="J308" i="2"/>
  <c r="J306" i="2" s="1"/>
  <c r="K308" i="2"/>
  <c r="K306" i="2" s="1"/>
  <c r="L308" i="2"/>
  <c r="L306" i="2" s="1"/>
  <c r="M308" i="2"/>
  <c r="M306" i="2" s="1"/>
  <c r="N308" i="2"/>
  <c r="N306" i="2" s="1"/>
  <c r="O308" i="2"/>
  <c r="O306" i="2" s="1"/>
  <c r="P308" i="2"/>
  <c r="P306" i="2" s="1"/>
  <c r="I308" i="2"/>
  <c r="I306" i="2" s="1"/>
  <c r="I309" i="2"/>
  <c r="P483" i="2"/>
  <c r="O483" i="2"/>
  <c r="N483" i="2"/>
  <c r="M483" i="2"/>
  <c r="L483" i="2"/>
  <c r="K483" i="2"/>
  <c r="J483" i="2"/>
  <c r="I483" i="2"/>
  <c r="P480" i="2"/>
  <c r="O480" i="2"/>
  <c r="N480" i="2"/>
  <c r="M480" i="2"/>
  <c r="L480" i="2"/>
  <c r="K480" i="2"/>
  <c r="J480" i="2"/>
  <c r="I480" i="2"/>
  <c r="P477" i="2"/>
  <c r="O477" i="2"/>
  <c r="N477" i="2"/>
  <c r="M477" i="2"/>
  <c r="L477" i="2"/>
  <c r="K477" i="2"/>
  <c r="J477" i="2"/>
  <c r="I477" i="2"/>
  <c r="P474" i="2"/>
  <c r="O474" i="2"/>
  <c r="N474" i="2"/>
  <c r="M474" i="2"/>
  <c r="L474" i="2"/>
  <c r="K474" i="2"/>
  <c r="J474" i="2"/>
  <c r="I474" i="2"/>
  <c r="P471" i="2"/>
  <c r="O471" i="2"/>
  <c r="N471" i="2"/>
  <c r="M471" i="2"/>
  <c r="L471" i="2"/>
  <c r="K471" i="2"/>
  <c r="J471" i="2"/>
  <c r="I471" i="2"/>
  <c r="P468" i="2"/>
  <c r="O468" i="2"/>
  <c r="N468" i="2"/>
  <c r="M468" i="2"/>
  <c r="L468" i="2"/>
  <c r="K468" i="2"/>
  <c r="J468" i="2"/>
  <c r="I468" i="2"/>
  <c r="P465" i="2"/>
  <c r="O465" i="2"/>
  <c r="N465" i="2"/>
  <c r="M465" i="2"/>
  <c r="L465" i="2"/>
  <c r="K465" i="2"/>
  <c r="J465" i="2"/>
  <c r="I465" i="2"/>
  <c r="P462" i="2"/>
  <c r="O462" i="2"/>
  <c r="N462" i="2"/>
  <c r="M462" i="2"/>
  <c r="L462" i="2"/>
  <c r="K462" i="2"/>
  <c r="J462" i="2"/>
  <c r="I462" i="2"/>
  <c r="P459" i="2"/>
  <c r="O459" i="2"/>
  <c r="N459" i="2"/>
  <c r="M459" i="2"/>
  <c r="L459" i="2"/>
  <c r="K459" i="2"/>
  <c r="J459" i="2"/>
  <c r="I459" i="2"/>
  <c r="P456" i="2"/>
  <c r="O456" i="2"/>
  <c r="N456" i="2"/>
  <c r="M456" i="2"/>
  <c r="L456" i="2"/>
  <c r="K456" i="2"/>
  <c r="J456" i="2"/>
  <c r="I456" i="2"/>
  <c r="P453" i="2"/>
  <c r="O453" i="2"/>
  <c r="N453" i="2"/>
  <c r="M453" i="2"/>
  <c r="L453" i="2"/>
  <c r="K453" i="2"/>
  <c r="J453" i="2"/>
  <c r="I453" i="2"/>
  <c r="P450" i="2"/>
  <c r="O450" i="2"/>
  <c r="N450" i="2"/>
  <c r="M450" i="2"/>
  <c r="L450" i="2"/>
  <c r="K450" i="2"/>
  <c r="J450" i="2"/>
  <c r="I450" i="2"/>
  <c r="P447" i="2"/>
  <c r="O447" i="2"/>
  <c r="N447" i="2"/>
  <c r="M447" i="2"/>
  <c r="L447" i="2"/>
  <c r="K447" i="2"/>
  <c r="J447" i="2"/>
  <c r="I447" i="2"/>
  <c r="P444" i="2"/>
  <c r="O444" i="2"/>
  <c r="N444" i="2"/>
  <c r="M444" i="2"/>
  <c r="L444" i="2"/>
  <c r="K444" i="2"/>
  <c r="J444" i="2"/>
  <c r="I444" i="2"/>
  <c r="P441" i="2"/>
  <c r="O441" i="2"/>
  <c r="N441" i="2"/>
  <c r="M441" i="2"/>
  <c r="L441" i="2"/>
  <c r="K441" i="2"/>
  <c r="J441" i="2"/>
  <c r="I441" i="2"/>
  <c r="P438" i="2"/>
  <c r="O438" i="2"/>
  <c r="N438" i="2"/>
  <c r="M438" i="2"/>
  <c r="L438" i="2"/>
  <c r="K438" i="2"/>
  <c r="J438" i="2"/>
  <c r="I438" i="2"/>
  <c r="P435" i="2"/>
  <c r="O435" i="2"/>
  <c r="N435" i="2"/>
  <c r="M435" i="2"/>
  <c r="L435" i="2"/>
  <c r="K435" i="2"/>
  <c r="J435" i="2"/>
  <c r="I435" i="2"/>
  <c r="P432" i="2"/>
  <c r="O432" i="2"/>
  <c r="N432" i="2"/>
  <c r="M432" i="2"/>
  <c r="L432" i="2"/>
  <c r="K432" i="2"/>
  <c r="J432" i="2"/>
  <c r="I432" i="2"/>
  <c r="P429" i="2"/>
  <c r="O429" i="2"/>
  <c r="N429" i="2"/>
  <c r="M429" i="2"/>
  <c r="L429" i="2"/>
  <c r="K429" i="2"/>
  <c r="J429" i="2"/>
  <c r="I429" i="2"/>
  <c r="P426" i="2"/>
  <c r="O426" i="2"/>
  <c r="N426" i="2"/>
  <c r="M426" i="2"/>
  <c r="L426" i="2"/>
  <c r="K426" i="2"/>
  <c r="J426" i="2"/>
  <c r="I426" i="2"/>
  <c r="P423" i="2"/>
  <c r="O423" i="2"/>
  <c r="N423" i="2"/>
  <c r="M423" i="2"/>
  <c r="L423" i="2"/>
  <c r="K423" i="2"/>
  <c r="J423" i="2"/>
  <c r="I423" i="2"/>
  <c r="P420" i="2"/>
  <c r="O420" i="2"/>
  <c r="N420" i="2"/>
  <c r="M420" i="2"/>
  <c r="L420" i="2"/>
  <c r="K420" i="2"/>
  <c r="J420" i="2"/>
  <c r="I420" i="2"/>
  <c r="P417" i="2"/>
  <c r="O417" i="2"/>
  <c r="N417" i="2"/>
  <c r="M417" i="2"/>
  <c r="L417" i="2"/>
  <c r="K417" i="2"/>
  <c r="J417" i="2"/>
  <c r="I417" i="2"/>
  <c r="P414" i="2"/>
  <c r="O414" i="2"/>
  <c r="N414" i="2"/>
  <c r="M414" i="2"/>
  <c r="L414" i="2"/>
  <c r="K414" i="2"/>
  <c r="J414" i="2"/>
  <c r="I414" i="2"/>
  <c r="P411" i="2"/>
  <c r="O411" i="2"/>
  <c r="N411" i="2"/>
  <c r="M411" i="2"/>
  <c r="L411" i="2"/>
  <c r="K411" i="2"/>
  <c r="J411" i="2"/>
  <c r="I411" i="2"/>
  <c r="P408" i="2"/>
  <c r="O408" i="2"/>
  <c r="N408" i="2"/>
  <c r="M408" i="2"/>
  <c r="L408" i="2"/>
  <c r="K408" i="2"/>
  <c r="J408" i="2"/>
  <c r="I408" i="2"/>
  <c r="P405" i="2"/>
  <c r="O405" i="2"/>
  <c r="N405" i="2"/>
  <c r="M405" i="2"/>
  <c r="L405" i="2"/>
  <c r="K405" i="2"/>
  <c r="J405" i="2"/>
  <c r="I405" i="2"/>
  <c r="P402" i="2"/>
  <c r="O402" i="2"/>
  <c r="N402" i="2"/>
  <c r="M402" i="2"/>
  <c r="L402" i="2"/>
  <c r="K402" i="2"/>
  <c r="J402" i="2"/>
  <c r="I402" i="2"/>
  <c r="P399" i="2"/>
  <c r="O399" i="2"/>
  <c r="N399" i="2"/>
  <c r="M399" i="2"/>
  <c r="L399" i="2"/>
  <c r="K399" i="2"/>
  <c r="J399" i="2"/>
  <c r="I399" i="2"/>
  <c r="P396" i="2"/>
  <c r="O396" i="2"/>
  <c r="N396" i="2"/>
  <c r="M396" i="2"/>
  <c r="L396" i="2"/>
  <c r="K396" i="2"/>
  <c r="J396" i="2"/>
  <c r="I396" i="2"/>
  <c r="P393" i="2"/>
  <c r="O393" i="2"/>
  <c r="N393" i="2"/>
  <c r="M393" i="2"/>
  <c r="L393" i="2"/>
  <c r="K393" i="2"/>
  <c r="J393" i="2"/>
  <c r="I393" i="2"/>
  <c r="P390" i="2"/>
  <c r="O390" i="2"/>
  <c r="N390" i="2"/>
  <c r="M390" i="2"/>
  <c r="L390" i="2"/>
  <c r="K390" i="2"/>
  <c r="J390" i="2"/>
  <c r="I390" i="2"/>
  <c r="P387" i="2"/>
  <c r="O387" i="2"/>
  <c r="N387" i="2"/>
  <c r="M387" i="2"/>
  <c r="L387" i="2"/>
  <c r="K387" i="2"/>
  <c r="J387" i="2"/>
  <c r="I387" i="2"/>
  <c r="P384" i="2"/>
  <c r="O384" i="2"/>
  <c r="N384" i="2"/>
  <c r="M384" i="2"/>
  <c r="L384" i="2"/>
  <c r="K384" i="2"/>
  <c r="J384" i="2"/>
  <c r="I384" i="2"/>
  <c r="P381" i="2"/>
  <c r="O381" i="2"/>
  <c r="N381" i="2"/>
  <c r="M381" i="2"/>
  <c r="L381" i="2"/>
  <c r="K381" i="2"/>
  <c r="J381" i="2"/>
  <c r="I381" i="2"/>
  <c r="P378" i="2"/>
  <c r="O378" i="2"/>
  <c r="N378" i="2"/>
  <c r="M378" i="2"/>
  <c r="L378" i="2"/>
  <c r="K378" i="2"/>
  <c r="J378" i="2"/>
  <c r="I378" i="2"/>
  <c r="P375" i="2"/>
  <c r="O375" i="2"/>
  <c r="N375" i="2"/>
  <c r="M375" i="2"/>
  <c r="L375" i="2"/>
  <c r="K375" i="2"/>
  <c r="J375" i="2"/>
  <c r="I375" i="2"/>
  <c r="P372" i="2"/>
  <c r="O372" i="2"/>
  <c r="N372" i="2"/>
  <c r="M372" i="2"/>
  <c r="L372" i="2"/>
  <c r="K372" i="2"/>
  <c r="J372" i="2"/>
  <c r="I372" i="2"/>
  <c r="P369" i="2"/>
  <c r="O369" i="2"/>
  <c r="N369" i="2"/>
  <c r="M369" i="2"/>
  <c r="L369" i="2"/>
  <c r="K369" i="2"/>
  <c r="J369" i="2"/>
  <c r="I369" i="2"/>
  <c r="P366" i="2"/>
  <c r="O366" i="2"/>
  <c r="N366" i="2"/>
  <c r="M366" i="2"/>
  <c r="L366" i="2"/>
  <c r="K366" i="2"/>
  <c r="J366" i="2"/>
  <c r="I366" i="2"/>
  <c r="P363" i="2"/>
  <c r="O363" i="2"/>
  <c r="N363" i="2"/>
  <c r="M363" i="2"/>
  <c r="L363" i="2"/>
  <c r="K363" i="2"/>
  <c r="J363" i="2"/>
  <c r="I363" i="2"/>
  <c r="P360" i="2"/>
  <c r="O360" i="2"/>
  <c r="N360" i="2"/>
  <c r="M360" i="2"/>
  <c r="L360" i="2"/>
  <c r="K360" i="2"/>
  <c r="J360" i="2"/>
  <c r="I360" i="2"/>
  <c r="P357" i="2"/>
  <c r="O357" i="2"/>
  <c r="N357" i="2"/>
  <c r="M357" i="2"/>
  <c r="L357" i="2"/>
  <c r="K357" i="2"/>
  <c r="J357" i="2"/>
  <c r="I357" i="2"/>
  <c r="P354" i="2"/>
  <c r="O354" i="2"/>
  <c r="N354" i="2"/>
  <c r="M354" i="2"/>
  <c r="L354" i="2"/>
  <c r="K354" i="2"/>
  <c r="J354" i="2"/>
  <c r="I354" i="2"/>
  <c r="P351" i="2"/>
  <c r="O351" i="2"/>
  <c r="N351" i="2"/>
  <c r="M351" i="2"/>
  <c r="L351" i="2"/>
  <c r="K351" i="2"/>
  <c r="J351" i="2"/>
  <c r="I351" i="2"/>
  <c r="P348" i="2"/>
  <c r="O348" i="2"/>
  <c r="N348" i="2"/>
  <c r="M348" i="2"/>
  <c r="L348" i="2"/>
  <c r="K348" i="2"/>
  <c r="J348" i="2"/>
  <c r="I348" i="2"/>
  <c r="P345" i="2"/>
  <c r="O345" i="2"/>
  <c r="N345" i="2"/>
  <c r="M345" i="2"/>
  <c r="L345" i="2"/>
  <c r="K345" i="2"/>
  <c r="J345" i="2"/>
  <c r="I345" i="2"/>
  <c r="P342" i="2"/>
  <c r="O342" i="2"/>
  <c r="N342" i="2"/>
  <c r="M342" i="2"/>
  <c r="L342" i="2"/>
  <c r="K342" i="2"/>
  <c r="J342" i="2"/>
  <c r="I342" i="2"/>
  <c r="P339" i="2"/>
  <c r="O339" i="2"/>
  <c r="N339" i="2"/>
  <c r="M339" i="2"/>
  <c r="L339" i="2"/>
  <c r="K339" i="2"/>
  <c r="J339" i="2"/>
  <c r="I339" i="2"/>
  <c r="P336" i="2"/>
  <c r="O336" i="2"/>
  <c r="N336" i="2"/>
  <c r="M336" i="2"/>
  <c r="L336" i="2"/>
  <c r="K336" i="2"/>
  <c r="J336" i="2"/>
  <c r="I336" i="2"/>
  <c r="P333" i="2"/>
  <c r="O333" i="2"/>
  <c r="N333" i="2"/>
  <c r="M333" i="2"/>
  <c r="L333" i="2"/>
  <c r="K333" i="2"/>
  <c r="J333" i="2"/>
  <c r="I333" i="2"/>
  <c r="P330" i="2"/>
  <c r="O330" i="2"/>
  <c r="N330" i="2"/>
  <c r="M330" i="2"/>
  <c r="L330" i="2"/>
  <c r="K330" i="2"/>
  <c r="J330" i="2"/>
  <c r="I330" i="2"/>
  <c r="P327" i="2"/>
  <c r="O327" i="2"/>
  <c r="N327" i="2"/>
  <c r="M327" i="2"/>
  <c r="L327" i="2"/>
  <c r="K327" i="2"/>
  <c r="J327" i="2"/>
  <c r="I327" i="2"/>
  <c r="P324" i="2"/>
  <c r="O324" i="2"/>
  <c r="N324" i="2"/>
  <c r="M324" i="2"/>
  <c r="L324" i="2"/>
  <c r="K324" i="2"/>
  <c r="J324" i="2"/>
  <c r="I324" i="2"/>
  <c r="P321" i="2"/>
  <c r="O321" i="2"/>
  <c r="N321" i="2"/>
  <c r="M321" i="2"/>
  <c r="L321" i="2"/>
  <c r="K321" i="2"/>
  <c r="J321" i="2"/>
  <c r="I321" i="2"/>
  <c r="P318" i="2"/>
  <c r="O318" i="2"/>
  <c r="N318" i="2"/>
  <c r="M318" i="2"/>
  <c r="L318" i="2"/>
  <c r="K318" i="2"/>
  <c r="J318" i="2"/>
  <c r="I318" i="2"/>
  <c r="P315" i="2"/>
  <c r="O315" i="2"/>
  <c r="N315" i="2"/>
  <c r="M315" i="2"/>
  <c r="L315" i="2"/>
  <c r="K315" i="2"/>
  <c r="J315" i="2"/>
  <c r="I315" i="2"/>
  <c r="J312" i="2"/>
  <c r="K312" i="2"/>
  <c r="L312" i="2"/>
  <c r="M312" i="2"/>
  <c r="N312" i="2"/>
  <c r="O312" i="2"/>
  <c r="P312" i="2"/>
  <c r="I312" i="2"/>
  <c r="J309" i="2"/>
  <c r="K309" i="2"/>
  <c r="L309" i="2"/>
  <c r="M309" i="2"/>
  <c r="N309" i="2"/>
  <c r="O309" i="2"/>
  <c r="P309" i="2"/>
  <c r="I220" i="2" l="1"/>
  <c r="I742" i="2"/>
  <c r="J220" i="2"/>
  <c r="J742" i="2"/>
  <c r="K220" i="2"/>
  <c r="K742" i="2"/>
  <c r="L220" i="2"/>
  <c r="L742" i="2"/>
  <c r="M220" i="2"/>
  <c r="M742" i="2"/>
  <c r="N220" i="2"/>
  <c r="N742" i="2"/>
  <c r="P220" i="2"/>
  <c r="P742" i="2"/>
  <c r="O220" i="2"/>
  <c r="O742" i="2"/>
  <c r="K700" i="2"/>
  <c r="K698" i="2" s="1"/>
  <c r="P700" i="2"/>
  <c r="P698" i="2" s="1"/>
  <c r="J700" i="2"/>
  <c r="J698" i="2" s="1"/>
  <c r="N700" i="2"/>
  <c r="N698" i="2" s="1"/>
  <c r="I700" i="2"/>
  <c r="I698" i="2" s="1"/>
  <c r="O700" i="2"/>
  <c r="O698" i="2" s="1"/>
  <c r="O701" i="2"/>
  <c r="M700" i="2"/>
  <c r="M698" i="2" s="1"/>
  <c r="L700" i="2"/>
  <c r="L698" i="2" s="1"/>
  <c r="I701" i="2"/>
  <c r="N303" i="2"/>
  <c r="N305" i="2" s="1"/>
  <c r="M303" i="2"/>
  <c r="M305" i="2" s="1"/>
  <c r="L303" i="2"/>
  <c r="L305" i="2" s="1"/>
  <c r="P303" i="2"/>
  <c r="P305" i="2" s="1"/>
  <c r="I303" i="2"/>
  <c r="I305" i="2" s="1"/>
  <c r="O303" i="2"/>
  <c r="O305" i="2" s="1"/>
  <c r="K303" i="2"/>
  <c r="K305" i="2" s="1"/>
  <c r="J303" i="2"/>
  <c r="J305" i="2" s="1"/>
  <c r="J198" i="2"/>
  <c r="J196" i="2" s="1"/>
  <c r="K198" i="2"/>
  <c r="K196" i="2" s="1"/>
  <c r="L198" i="2"/>
  <c r="L196" i="2" s="1"/>
  <c r="M198" i="2"/>
  <c r="M196" i="2" s="1"/>
  <c r="N198" i="2"/>
  <c r="N196" i="2" s="1"/>
  <c r="O198" i="2"/>
  <c r="O196" i="2" s="1"/>
  <c r="P198" i="2"/>
  <c r="P195" i="2" s="1"/>
  <c r="P193" i="2" s="1"/>
  <c r="I198" i="2"/>
  <c r="I195" i="2" s="1"/>
  <c r="I193" i="2" s="1"/>
  <c r="J217" i="2"/>
  <c r="K217" i="2"/>
  <c r="L217" i="2"/>
  <c r="M217" i="2"/>
  <c r="N217" i="2"/>
  <c r="O217" i="2"/>
  <c r="P217" i="2"/>
  <c r="I217" i="2"/>
  <c r="J214" i="2"/>
  <c r="K214" i="2"/>
  <c r="L214" i="2"/>
  <c r="M214" i="2"/>
  <c r="N214" i="2"/>
  <c r="O214" i="2"/>
  <c r="P214" i="2"/>
  <c r="I214" i="2"/>
  <c r="I211" i="2"/>
  <c r="J211" i="2"/>
  <c r="K211" i="2"/>
  <c r="L211" i="2"/>
  <c r="M211" i="2"/>
  <c r="N211" i="2"/>
  <c r="O211" i="2"/>
  <c r="P211" i="2"/>
  <c r="J208" i="2"/>
  <c r="K208" i="2"/>
  <c r="L208" i="2"/>
  <c r="M208" i="2"/>
  <c r="N208" i="2"/>
  <c r="O208" i="2"/>
  <c r="P208" i="2"/>
  <c r="I208" i="2"/>
  <c r="J205" i="2"/>
  <c r="K205" i="2"/>
  <c r="L205" i="2"/>
  <c r="M205" i="2"/>
  <c r="N205" i="2"/>
  <c r="O205" i="2"/>
  <c r="P205" i="2"/>
  <c r="I205" i="2"/>
  <c r="J202" i="2"/>
  <c r="K202" i="2"/>
  <c r="L202" i="2"/>
  <c r="M202" i="2"/>
  <c r="N202" i="2"/>
  <c r="O202" i="2"/>
  <c r="P202" i="2"/>
  <c r="I202" i="2"/>
  <c r="J199" i="2"/>
  <c r="K199" i="2"/>
  <c r="L199" i="2"/>
  <c r="M199" i="2"/>
  <c r="N199" i="2"/>
  <c r="O199" i="2"/>
  <c r="P199" i="2"/>
  <c r="I199" i="2"/>
  <c r="O195" i="2" l="1"/>
  <c r="O193" i="2" s="1"/>
  <c r="N195" i="2"/>
  <c r="N193" i="2" s="1"/>
  <c r="I196" i="2"/>
  <c r="M195" i="2"/>
  <c r="M193" i="2" s="1"/>
  <c r="P196" i="2"/>
  <c r="L195" i="2"/>
  <c r="L193" i="2" s="1"/>
  <c r="K195" i="2"/>
  <c r="K193" i="2" s="1"/>
  <c r="J195" i="2"/>
  <c r="J193" i="2" s="1"/>
  <c r="J82" i="2"/>
  <c r="K82" i="2"/>
  <c r="L82" i="2"/>
  <c r="M82" i="2"/>
  <c r="N82" i="2"/>
  <c r="O82" i="2"/>
  <c r="P82" i="2"/>
  <c r="I82" i="2"/>
  <c r="J83" i="2"/>
  <c r="J80" i="2" s="1"/>
  <c r="K83" i="2"/>
  <c r="K80" i="2" s="1"/>
  <c r="L83" i="2"/>
  <c r="L80" i="2" s="1"/>
  <c r="M83" i="2"/>
  <c r="M80" i="2" s="1"/>
  <c r="N83" i="2"/>
  <c r="N80" i="2" s="1"/>
  <c r="O83" i="2"/>
  <c r="O80" i="2" s="1"/>
  <c r="P83" i="2"/>
  <c r="P80" i="2" s="1"/>
  <c r="I83" i="2"/>
  <c r="I80" i="2" s="1"/>
  <c r="J96" i="2" l="1"/>
  <c r="J88" i="2" s="1"/>
  <c r="J79" i="2" s="1"/>
  <c r="K96" i="2"/>
  <c r="K88" i="2" s="1"/>
  <c r="K79" i="2" s="1"/>
  <c r="L96" i="2"/>
  <c r="L88" i="2" s="1"/>
  <c r="L79" i="2" s="1"/>
  <c r="M96" i="2"/>
  <c r="M88" i="2" s="1"/>
  <c r="M79" i="2" s="1"/>
  <c r="N96" i="2"/>
  <c r="N88" i="2" s="1"/>
  <c r="N79" i="2" s="1"/>
  <c r="O96" i="2"/>
  <c r="O88" i="2" s="1"/>
  <c r="O79" i="2" s="1"/>
  <c r="P96" i="2"/>
  <c r="P88" i="2" s="1"/>
  <c r="P79" i="2" s="1"/>
  <c r="I96" i="2"/>
  <c r="I88" i="2" s="1"/>
  <c r="I79" i="2" s="1"/>
  <c r="P77" i="2" l="1"/>
  <c r="P739" i="2" s="1"/>
  <c r="P745" i="2"/>
  <c r="N77" i="2"/>
  <c r="N739" i="2" s="1"/>
  <c r="N745" i="2"/>
  <c r="O77" i="2"/>
  <c r="O739" i="2" s="1"/>
  <c r="O745" i="2"/>
  <c r="M77" i="2"/>
  <c r="M739" i="2" s="1"/>
  <c r="M745" i="2"/>
  <c r="K77" i="2"/>
  <c r="K739" i="2" s="1"/>
  <c r="K745" i="2"/>
  <c r="I77" i="2"/>
  <c r="I739" i="2" s="1"/>
  <c r="I745" i="2"/>
  <c r="L77" i="2"/>
  <c r="L739" i="2" s="1"/>
  <c r="L745" i="2"/>
  <c r="J77" i="2"/>
  <c r="J739" i="2" s="1"/>
  <c r="J745" i="2"/>
  <c r="I86" i="2"/>
  <c r="J86" i="2"/>
  <c r="K86" i="2"/>
  <c r="P86" i="2"/>
  <c r="O86" i="2"/>
  <c r="N86" i="2"/>
  <c r="M86" i="2"/>
  <c r="L86" i="2"/>
</calcChain>
</file>

<file path=xl/sharedStrings.xml><?xml version="1.0" encoding="utf-8"?>
<sst xmlns="http://schemas.openxmlformats.org/spreadsheetml/2006/main" count="2262" uniqueCount="789">
  <si>
    <t>Приложение № 11</t>
  </si>
  <si>
    <t>к Порядку принятия решений о разработке муниципальных программ Шарыповского муниципального округа, их формирования и реализации</t>
  </si>
  <si>
    <t>(рублей)</t>
  </si>
  <si>
    <t>№ п/п</t>
  </si>
  <si>
    <t>Статус (муниципальная программа, подпрограмма, мероприятие)</t>
  </si>
  <si>
    <t xml:space="preserve">Наименование муниципальной программы, подпрограммы, мероприятия </t>
  </si>
  <si>
    <t>ГРБС</t>
  </si>
  <si>
    <t>Код бюджетной классификации</t>
  </si>
  <si>
    <t>Расходы по годам</t>
  </si>
  <si>
    <t>Примечание</t>
  </si>
  <si>
    <t>год, предшествующий отчетному году реализации программы</t>
  </si>
  <si>
    <t xml:space="preserve">отчетный год реализации муниципальной программы </t>
  </si>
  <si>
    <t>плановый период</t>
  </si>
  <si>
    <t>РзПр</t>
  </si>
  <si>
    <t>ЦСР</t>
  </si>
  <si>
    <t>ВР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</si>
  <si>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</si>
  <si>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</si>
  <si>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</si>
  <si>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</si>
  <si>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</si>
  <si>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</si>
  <si>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всего расходные обязательства</t>
  </si>
  <si>
    <t>в том числе по ГРБС:</t>
  </si>
  <si>
    <t>Подпрограмма 1</t>
  </si>
  <si>
    <t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и подпрограмм с указанием плановых и фактических значений (с расшифровкой по главным распорядителям средств бюджета округа, подпрограммам, отдельным мероприятиям муниципальной программы Шарыповского муниципального округа, а также по годам реализации муниципальной программы Шарыповского муниципального округа)</t>
  </si>
  <si>
    <t xml:space="preserve">Муниципальная программа 2 </t>
  </si>
  <si>
    <t>"Обеспечение доступным жильем граждан, молодых семей и молодых специалистов в сельской местности"</t>
  </si>
  <si>
    <t>"Развитие сельского хозяйства"</t>
  </si>
  <si>
    <t>Администрация Шарыповского муниципального округа</t>
  </si>
  <si>
    <t>02100S4530</t>
  </si>
  <si>
    <t>"Обеспечение реализации муниципальной программы и прочие мероприятия"</t>
  </si>
  <si>
    <t>Подпрограмма 2</t>
  </si>
  <si>
    <t>408</t>
  </si>
  <si>
    <t>122</t>
  </si>
  <si>
    <t>129</t>
  </si>
  <si>
    <t>244</t>
  </si>
  <si>
    <t>247</t>
  </si>
  <si>
    <t>0405</t>
  </si>
  <si>
    <t>0220075170</t>
  </si>
  <si>
    <t>0220024380</t>
  </si>
  <si>
    <t>811</t>
  </si>
  <si>
    <t>Основное мероприятие 1.1</t>
  </si>
  <si>
    <t>Основное мероприятие 1.2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</si>
  <si>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</si>
  <si>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Выполнение отдельных переданных государственных полномочий по решению вопросов поддержки сельскохозяйственного производства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</si>
  <si>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</t>
  </si>
  <si>
    <t>2.</t>
  </si>
  <si>
    <t>2.1</t>
  </si>
  <si>
    <t>2.1.1</t>
  </si>
  <si>
    <t>2.2</t>
  </si>
  <si>
    <t>2.2.1</t>
  </si>
  <si>
    <t>2.2.2</t>
  </si>
  <si>
    <t>4.</t>
  </si>
  <si>
    <t>0412</t>
  </si>
  <si>
    <t>04100S6071</t>
  </si>
  <si>
    <t>Субсидии на поддержку субъектов малого и среднего предпринимательства, в состав учредителей которых входят граждане, относящиеся к приоритетной целевой группе, а также индивидуальных предпринимателей из числа граждан, относящихся к приоритетной целевой группе</t>
  </si>
  <si>
    <t>04100S6072</t>
  </si>
  <si>
    <t>Субсидии на поддержку субъектов малого и среднего предпринимательства, занимающихся социально значимыми видами деятельности, деятельностью в области народных художественных промыслов, ремесленной деятельности, туризма</t>
  </si>
  <si>
    <t>Основное мероприятие 1.3</t>
  </si>
  <si>
    <t>04100S6074</t>
  </si>
  <si>
    <t>Субсидии   на поддержку субъектов малого и среднего предпринимательства, занимающихся деятельностью в области розничной торговли в малонаселенных пунктах и бытового обслуживания населения</t>
  </si>
  <si>
    <t>Основное мероприятие 1.4</t>
  </si>
  <si>
    <t>0410084010</t>
  </si>
  <si>
    <t>Субсидии на поддержку субъектов малого и среднего предпринимательства, занимающихся деятельностью в приоритетных отраслях экономики округа, связанных с развитием сельского хозяйства.</t>
  </si>
  <si>
    <t>Основное мероприятие 1.5</t>
  </si>
  <si>
    <t>04100841020</t>
  </si>
  <si>
    <t>Основное мероприятие 2.1</t>
  </si>
  <si>
    <t>Ежегодное проведение конкурса «Лучший предприниматель года» и конференции представителей малого и среднего предпринимательства Шарыповского округа</t>
  </si>
  <si>
    <t>0410084030</t>
  </si>
  <si>
    <t>Реализация мер, направленных на формирование положительного образа предпринимателя, популяризации роли предпринимательства</t>
  </si>
  <si>
    <t>Основное мероприятие 2.2</t>
  </si>
  <si>
    <t>0410084040</t>
  </si>
  <si>
    <t>5.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</si>
  <si>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</si>
  <si>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</si>
  <si>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</si>
  <si>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</si>
  <si>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</si>
  <si>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</si>
  <si>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</si>
  <si>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</si>
  <si>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 xml:space="preserve">Муниципальная программа 5 </t>
  </si>
  <si>
    <t>«Развитие туризма»</t>
  </si>
  <si>
    <t>«Улучшение жилищных условий отдельных категорий граждан»</t>
  </si>
  <si>
    <t>«Обеспечение реализации муниципальной программы»</t>
  </si>
  <si>
    <t>Подпрограмма 3</t>
  </si>
  <si>
    <t>Подпрограмма 4</t>
  </si>
  <si>
    <t>Подпрограмма 5</t>
  </si>
  <si>
    <t>Программа 6</t>
  </si>
  <si>
    <t xml:space="preserve">6. </t>
  </si>
  <si>
    <t>Текущий ремонт дымососа и кровли в котельной по ул. Советская 61/1 в с. Березовское</t>
  </si>
  <si>
    <t>0502</t>
  </si>
  <si>
    <t>0610086570</t>
  </si>
  <si>
    <t>0610077400</t>
  </si>
  <si>
    <t>Совершенствование территориальной организации местного самоуправления</t>
  </si>
  <si>
    <t xml:space="preserve">Разработка проектно-сметной документации и проведение Государственной экспертизы проектной документации на проектные работы на капитальный ремонт участка тепловых сетей от котельной по ул. Школьная, 29 до ТК-7 по ул. Советская с. Новоалтатка </t>
  </si>
  <si>
    <t>0610086870</t>
  </si>
  <si>
    <t>Текущий ремонт повысительной насосной станции по ул. Центральная, 1а в с. Холмогорское</t>
  </si>
  <si>
    <t>0610086880</t>
  </si>
  <si>
    <t>Замена глубинного насоса на водонапорной башне в с. Родники, ул. Гоголя, 1а</t>
  </si>
  <si>
    <t>0610086890</t>
  </si>
  <si>
    <t>Текущий ремонт в котельной в с. Парная, пер. Школьный, 3д/2</t>
  </si>
  <si>
    <t>0610086900</t>
  </si>
  <si>
    <t>Текущий ремонт в котельной в с. Большое Озеро, ул. Школьная, 2б</t>
  </si>
  <si>
    <t>0610086910</t>
  </si>
  <si>
    <t xml:space="preserve">Текущий ремонт электродвигателя компрессора на водонапорной башне в д. Новокурск </t>
  </si>
  <si>
    <t>0610086920</t>
  </si>
  <si>
    <t xml:space="preserve">Текущий ремонт сетей теплоснабжения по ул. Советская №4, №9 по ул. Тупиковая №4 и сетей водоснабжения от жилого дома №4 до №6, от №18 до №20 по Советская в с. Новоалтатка </t>
  </si>
  <si>
    <t>0610086930</t>
  </si>
  <si>
    <t xml:space="preserve">Замена глубинного насоса на водонапорных башнях в с. Новоалтатка, ул. Западная, ул. Верхняя </t>
  </si>
  <si>
    <t>0610086940</t>
  </si>
  <si>
    <t>0610086950</t>
  </si>
  <si>
    <t>Текущий ремонт сетей водоснабжения в с.Ивановка, ул.Нагорная,10</t>
  </si>
  <si>
    <t xml:space="preserve">Ремонт и замена насосов на канализационной насосной станции в п. Инголь, кв.Путейский,44 </t>
  </si>
  <si>
    <t>0610086960</t>
  </si>
  <si>
    <t>Замена глубинного насоса на водонапорной башне в д.Гудково, ул. Центральная, 14 А</t>
  </si>
  <si>
    <t>0610086970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</si>
  <si>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</si>
  <si>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06100S5710</t>
  </si>
  <si>
    <t>Текущий ремонт насоса, замена коллектора и установка реле контроля уровней на очистных сооружениях в п. Инголь, квартал Путейский</t>
  </si>
  <si>
    <t>0610086650</t>
  </si>
  <si>
    <t>Текущий ремонт сетей теплоснабжения (замена компенсатора) по ул. Советская в с. Березовское</t>
  </si>
  <si>
    <t>0610086660</t>
  </si>
  <si>
    <t>Текущий ремонт сетей водоснабжения по ул. Юности в с. Холмогорское</t>
  </si>
  <si>
    <t>0610086670</t>
  </si>
  <si>
    <t>Текущий ремонт сетей водоснабжения от ТК-36 до ТК-44 по ул. Молодежная в с. Холмогорское</t>
  </si>
  <si>
    <t>0610086680</t>
  </si>
  <si>
    <t>Текущий ремонт сетей водоснабжения по ул. Советская у жилого дома №7 в с. Родники</t>
  </si>
  <si>
    <t>0610086690</t>
  </si>
  <si>
    <t>Замена насосной станции на водонапорной башне по ул. Гоголя в с. Родники</t>
  </si>
  <si>
    <t>0610086700</t>
  </si>
  <si>
    <t>Текущий ремонт сетей водоснабжения по ул. Юбилейная от жилого дома №8 до жилого дома №10 в с. Родники</t>
  </si>
  <si>
    <t>0610086710</t>
  </si>
  <si>
    <t>Замена глубинного насоса на водонапорной башне по ул. Октябрьская 16 А в с. Родники</t>
  </si>
  <si>
    <t>0610086720</t>
  </si>
  <si>
    <t>Замена запорной арматуры в тепловых камерах ТК-6 по ул. Школьная и ТК-12 по ул. Советская в с. Березовское</t>
  </si>
  <si>
    <t>0610086580</t>
  </si>
  <si>
    <t>Устройство скважины в д. Сартачуль по ул. Центральная</t>
  </si>
  <si>
    <t>0610086610</t>
  </si>
  <si>
    <t>Отогрев водопровода по ул. Центральная в с. Малое Озеро</t>
  </si>
  <si>
    <t>0610086750</t>
  </si>
  <si>
    <t xml:space="preserve"> Устройство тепловой камеры на сетях теплоснабжения по ул. Советская в с. Березовское</t>
  </si>
  <si>
    <t>0610086640</t>
  </si>
  <si>
    <t>Текущий ремонт сетей водоснабжения и ремонт колонки по ул. Центральная в д. Новокурск</t>
  </si>
  <si>
    <t>0610086770</t>
  </si>
  <si>
    <t>Замена сетей холодного водоснабжения по ул. Советская от жилого дома №2 до ВК-14 и от жилого дома №18 до жилого дома №22 в с. Новоалтатка</t>
  </si>
  <si>
    <t>0610086780</t>
  </si>
  <si>
    <t>Текущий ремонт сетей теплоснабжения к жилым домам по ул. Тупиковая №6, ул. Советская №9, №18 и сетей водоснабжения к жилому дому по ул. Советская №18 в с. Новоалтатка</t>
  </si>
  <si>
    <t>0610086790</t>
  </si>
  <si>
    <t>Установка системы водоподготовки в котельной квартал Путейский, 41 в п. Инголь</t>
  </si>
  <si>
    <t>0610086800</t>
  </si>
  <si>
    <t xml:space="preserve"> Текущий ремонт сетей холодного водоснабжения в п. Инголь, квартал Путейский</t>
  </si>
  <si>
    <t>0610086810</t>
  </si>
  <si>
    <t>Текущий ремонт глубинного насоса на водонапорной башне в с. Ивановка</t>
  </si>
  <si>
    <t>0610086820</t>
  </si>
  <si>
    <t>Замена циркуляционного насоса в котельной по ул. Труда, стр. 1Б в с. Ивановка</t>
  </si>
  <si>
    <t>0610086830</t>
  </si>
  <si>
    <t xml:space="preserve"> Замена троса на углеподаче и ремонт тележки золоудаления в котельной в п. Инголь, квартал Путейский, 41</t>
  </si>
  <si>
    <t>0610086840</t>
  </si>
  <si>
    <t xml:space="preserve"> Строительство муниципальных объектов коммунальной и транспортной инфраструктуры</t>
  </si>
  <si>
    <t>06100S4610</t>
  </si>
  <si>
    <t>Текущий ремонт сетей теплоснабжения с.Парная пер. Школьный от котельной до колодца №2</t>
  </si>
  <si>
    <t>0610086330</t>
  </si>
  <si>
    <t>Текущий ремонт сетей теплоснабжения с. Новоалтатка ул. Советская напротив жилых домов № 9, № 11</t>
  </si>
  <si>
    <t>0610086340</t>
  </si>
  <si>
    <t>Замена насосов на водонапорных башнях с. Березовское ул. Советская 25Б, д. Скрипачи ул. Верхняя сооружение №2, с. Новоалтатка ул. Западная сооружение №1, п. Крутоярский ул. Советская сооружение №1</t>
  </si>
  <si>
    <t>0610086350</t>
  </si>
  <si>
    <t xml:space="preserve">Установка люков по ул. Восточная в с. Новоалтатка </t>
  </si>
  <si>
    <t>0610086360</t>
  </si>
  <si>
    <t>Текущий ремонт сетей водоснабжения по ул. Калинина в с. Темра</t>
  </si>
  <si>
    <t>0610086370</t>
  </si>
  <si>
    <t>Текущий ремонт сетей водоснабжения на перекрестке ул. Гагарина и ул. Новая в д. Гляден</t>
  </si>
  <si>
    <t>0610086380</t>
  </si>
  <si>
    <t>Замена насоса на водонапорной башне по ул. Чапаева, 80 А в д. Гляден</t>
  </si>
  <si>
    <t>0610086390</t>
  </si>
  <si>
    <t>Замена насоса на водонапорной башне по ул. Школьная, 33 Б в с. Малое Озеро</t>
  </si>
  <si>
    <t>0610086400</t>
  </si>
  <si>
    <t>Текущий ремонт сетей отопления к жилому дому №6 по ул. Советская в с. Новоалтатка</t>
  </si>
  <si>
    <t>0610086410</t>
  </si>
  <si>
    <t>Замена отсечных кранов на сетях отопления по ул. Западная и установка люков по ул. Восточная в с. Новоалтатка</t>
  </si>
  <si>
    <t>0610086420</t>
  </si>
  <si>
    <t>Замена запорной арматуры в котельной по ул. Школьная, 29 в с. Новоалтатка</t>
  </si>
  <si>
    <t>0610086430</t>
  </si>
  <si>
    <t>Изготовление и монтаж площадки под циклон в котельной по ул. Школьная, 29 в с. Новоалтатка</t>
  </si>
  <si>
    <t>0610086440</t>
  </si>
  <si>
    <t>Текущий ремонт сетей водоотведения по ул. Автодорожников в с. Холмогорское</t>
  </si>
  <si>
    <t>0610086450</t>
  </si>
  <si>
    <t>Замена насоса на КНС-2 в с. Холмогорское, ул. Декабристов, 28А</t>
  </si>
  <si>
    <t>0610086460</t>
  </si>
  <si>
    <t>Замена подающей трубы на водонапорной скважине ул. Гоголя с. Родники</t>
  </si>
  <si>
    <t>0610086470</t>
  </si>
  <si>
    <t>Текущий ремонт сетей водоснабжения ул. Совхозная и пер. Школьный в с. Парная</t>
  </si>
  <si>
    <t>0610086480</t>
  </si>
  <si>
    <t xml:space="preserve"> Устройство колодца в с. Большое Озеро, ул. Школьная</t>
  </si>
  <si>
    <t>0610086490</t>
  </si>
  <si>
    <t xml:space="preserve"> Отогрев сетей водоснабжения в с. Малое Озеро, ул. Школьная и с. Парная, ул. Советская, 82а</t>
  </si>
  <si>
    <t>0610086500</t>
  </si>
  <si>
    <t>Электромонтажные работы на водонапорной башне в с. Ивановка</t>
  </si>
  <si>
    <t>0610086510</t>
  </si>
  <si>
    <t>Текущий ремонт тепловых камер по ул. Просвещение, с. Ивановка и у жилого дома № 3а, квартал Путейский, п. Инголь</t>
  </si>
  <si>
    <t>0610086520</t>
  </si>
  <si>
    <t>Замена манометров, шибера и двери в котельной по ул. Труда, 1Б с. Ивановка</t>
  </si>
  <si>
    <t>0610086530</t>
  </si>
  <si>
    <t>Электромонтажные работы в котельной квартал Путейский, 41 п. Инголь и по ул. Труда 1Б с. Ивановка</t>
  </si>
  <si>
    <t>0610086540</t>
  </si>
  <si>
    <t xml:space="preserve"> Замена трубопровода подпитки холодной воды и в котельной квартал Путейский, 41п. Инголь</t>
  </si>
  <si>
    <t>0610086550</t>
  </si>
  <si>
    <t>Текущий ремонт сетей водоснабжения по ул. Школьная в с. Березовское</t>
  </si>
  <si>
    <t>0610086560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</si>
  <si>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</si>
  <si>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</si>
  <si>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</si>
  <si>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</si>
  <si>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</si>
  <si>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</si>
  <si>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</si>
  <si>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</si>
  <si>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</si>
  <si>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</si>
  <si>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</si>
  <si>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</si>
  <si>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</si>
  <si>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</si>
  <si>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</si>
  <si>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</si>
  <si>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</si>
  <si>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</si>
  <si>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</si>
  <si>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</si>
  <si>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</si>
  <si>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</si>
  <si>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</si>
  <si>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</si>
  <si>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</si>
  <si>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</si>
  <si>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</si>
  <si>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</si>
  <si>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</si>
  <si>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</si>
  <si>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</si>
  <si>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6.1.31</t>
  </si>
  <si>
    <t>6.1.32</t>
  </si>
  <si>
    <t>6.1.33</t>
  </si>
  <si>
    <t>6.1.34</t>
  </si>
  <si>
    <t>6.1.35</t>
  </si>
  <si>
    <t>6.1.36</t>
  </si>
  <si>
    <t>6.1.37</t>
  </si>
  <si>
    <t>6.1.38</t>
  </si>
  <si>
    <t>6.1.39</t>
  </si>
  <si>
    <t>6.1.40</t>
  </si>
  <si>
    <t>6.1.41</t>
  </si>
  <si>
    <t>6.1.42</t>
  </si>
  <si>
    <t>6.1.43</t>
  </si>
  <si>
    <t>6.1.44</t>
  </si>
  <si>
    <t>6.1.45</t>
  </si>
  <si>
    <t>6.1.46</t>
  </si>
  <si>
    <t>6.1.47</t>
  </si>
  <si>
    <t>6.1.48</t>
  </si>
  <si>
    <t>6.1.49</t>
  </si>
  <si>
    <t>6.1.50</t>
  </si>
  <si>
    <t>6.1.51</t>
  </si>
  <si>
    <t>6.1.52</t>
  </si>
  <si>
    <t>6.1.53</t>
  </si>
  <si>
    <t>6.1.54</t>
  </si>
  <si>
    <t>6.1.55</t>
  </si>
  <si>
    <t>6.1.56</t>
  </si>
  <si>
    <t>6.1.57</t>
  </si>
  <si>
    <t>6.1.58</t>
  </si>
  <si>
    <t>6.1.59</t>
  </si>
  <si>
    <t>6.2</t>
  </si>
  <si>
    <t xml:space="preserve"> Содержание и ремонт уличного освещения </t>
  </si>
  <si>
    <t>Основное мероприятие 1.6</t>
  </si>
  <si>
    <t>Основное мероприятие 1.7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</si>
  <si>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</si>
  <si>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</si>
  <si>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</si>
  <si>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</si>
  <si>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</si>
  <si>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>Основное мероприятие 1.13</t>
  </si>
  <si>
    <t>Основное мероприятие 1.14</t>
  </si>
  <si>
    <t>Основное мероприятие 1.15</t>
  </si>
  <si>
    <t>Основное мероприятие 1.16</t>
  </si>
  <si>
    <t>Основное мероприятие 1.17</t>
  </si>
  <si>
    <t>Основное мероприятие 1.18</t>
  </si>
  <si>
    <t>Основное мероприятие 1.19</t>
  </si>
  <si>
    <t>Основное мероприятие 1.20</t>
  </si>
  <si>
    <t>Основное мероприятие 1.21</t>
  </si>
  <si>
    <t>Основное мероприятие 1.22</t>
  </si>
  <si>
    <t>Основное мероприятие 1.23</t>
  </si>
  <si>
    <t>Основное мероприятие 1.24</t>
  </si>
  <si>
    <t>Основное мероприятие 1.25</t>
  </si>
  <si>
    <t>Основное мероприятие 1.26</t>
  </si>
  <si>
    <t>Основное мероприятие 1.27</t>
  </si>
  <si>
    <t>Основное мероприятие 1.28</t>
  </si>
  <si>
    <t>Основное мероприятие 1.29</t>
  </si>
  <si>
    <t>Основное мероприятие 1.30</t>
  </si>
  <si>
    <t>Основное мероприятие 1.31</t>
  </si>
  <si>
    <t>Основное мероприятие 1.32</t>
  </si>
  <si>
    <t>Основное мероприятие 1.33</t>
  </si>
  <si>
    <t>Основное мероприятие 1.34</t>
  </si>
  <si>
    <t>Основное мероприятие 1.35</t>
  </si>
  <si>
    <t>Основное мероприятие 1.36</t>
  </si>
  <si>
    <t>Основное мероприятие 1.37</t>
  </si>
  <si>
    <t>Основное мероприятие 1.38</t>
  </si>
  <si>
    <t>Основное мероприятие 1.39</t>
  </si>
  <si>
    <t>Основное мероприятие 1.40</t>
  </si>
  <si>
    <t>Основное мероприятие 1.41</t>
  </si>
  <si>
    <t>Основное мероприятие 1.42</t>
  </si>
  <si>
    <t>Основное мероприятие 1.43</t>
  </si>
  <si>
    <t>Основное мероприятие 1.44</t>
  </si>
  <si>
    <t>Основное мероприятие 1.45</t>
  </si>
  <si>
    <t>Основное мероприятие 1.46</t>
  </si>
  <si>
    <t>Основное мероприятие 1.47</t>
  </si>
  <si>
    <t>Основное мероприятие 1.48</t>
  </si>
  <si>
    <t>Основное мероприятие 1.49</t>
  </si>
  <si>
    <t>Основное мероприятие 1.50</t>
  </si>
  <si>
    <t>Основное мероприятие 1.51</t>
  </si>
  <si>
    <t>Основное мероприятие 1.52</t>
  </si>
  <si>
    <t>Основное мероприятие 1.53</t>
  </si>
  <si>
    <t>Основное мероприятие 1.54</t>
  </si>
  <si>
    <t>Основное мероприятие 1.55</t>
  </si>
  <si>
    <t>Основное мероприятие 1.56</t>
  </si>
  <si>
    <t>Основное мероприятие 1.57</t>
  </si>
  <si>
    <t>Основное мероприятие 1.58</t>
  </si>
  <si>
    <t>Основное мероприятие 1.59</t>
  </si>
  <si>
    <t>0503</t>
  </si>
  <si>
    <t>0620086040</t>
  </si>
  <si>
    <t>0620077400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</si>
  <si>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</si>
  <si>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06200S7490</t>
  </si>
  <si>
    <t xml:space="preserve">Текущий ремонт электроосвещения в с. Ораки ул. Центральная, с. Малое Озеро ул. Центральная </t>
  </si>
  <si>
    <t>0620086630</t>
  </si>
  <si>
    <t>6.2.1</t>
  </si>
  <si>
    <t>6.2.2</t>
  </si>
  <si>
    <t>6.2.3</t>
  </si>
  <si>
    <t>6.2.4</t>
  </si>
  <si>
    <t>6.3</t>
  </si>
  <si>
    <t xml:space="preserve"> Организация деятельности по сбору, обработке, утилизации, обезвреживанию, захоронению твердых коммунальных отходов </t>
  </si>
  <si>
    <t>0630086010</t>
  </si>
  <si>
    <t xml:space="preserve"> Огораживание мусороперегрузочных площадок </t>
  </si>
  <si>
    <t>0630086020</t>
  </si>
  <si>
    <t>Обустройство мест (площадок) накопления отходов потребления и (или) приобретение контейнерного оборудования</t>
  </si>
  <si>
    <t>0605</t>
  </si>
  <si>
    <t>06300S4630</t>
  </si>
  <si>
    <t>6.3.1</t>
  </si>
  <si>
    <t>6.3.2</t>
  </si>
  <si>
    <t>6.3.3</t>
  </si>
  <si>
    <t>6.4</t>
  </si>
  <si>
    <t xml:space="preserve"> Содержание мест захоронения</t>
  </si>
  <si>
    <t>0640086070</t>
  </si>
  <si>
    <t xml:space="preserve">Прочие мероприятия по благоустройству территории сельских населенных пунктов </t>
  </si>
  <si>
    <t>0640086080</t>
  </si>
  <si>
    <t xml:space="preserve">Совершенствование территориальной организации местного самоуправления </t>
  </si>
  <si>
    <t>0640077400</t>
  </si>
  <si>
    <t xml:space="preserve">Содействие развитию налогового потенциала </t>
  </si>
  <si>
    <t>0640077450</t>
  </si>
  <si>
    <t>Осуществление расходов, направленных на реализацию мероприятий по поддержке местных инициатив (Обустройство территории кладбища с. Березовское)</t>
  </si>
  <si>
    <t>06400S6411</t>
  </si>
  <si>
    <t xml:space="preserve"> Осуществление расходов, направленных на реализацию мероприятий по поддержке местных инициатив (Благоустройство территории кладбища с. Ивановка) </t>
  </si>
  <si>
    <t>06400S6412</t>
  </si>
  <si>
    <t>Осуществление расходов, направленных на реализацию мероприятий по поддержке местных инициатив (Благоустройство территории кладбища д. Косые Ложки)</t>
  </si>
  <si>
    <t>06400S6413</t>
  </si>
  <si>
    <t>Осуществление расходов, направленных на реализацию мероприятий по поддержке местных инициатив (Благоустройство территории сельского дома культуры с. Темра)</t>
  </si>
  <si>
    <t>06400S6414</t>
  </si>
  <si>
    <t xml:space="preserve">Осуществление расходов, направленных на реализацию мероприятий по поддержке местных инициатив (Создание и благоустройство спортивно-оздоровительной площадки "Здоровое село" с. Шушь) </t>
  </si>
  <si>
    <t>06400S6415</t>
  </si>
  <si>
    <t>06400S7410</t>
  </si>
  <si>
    <t xml:space="preserve"> Реализация комплексных проектов по благоустройству территорий</t>
  </si>
  <si>
    <t>06400S7420</t>
  </si>
  <si>
    <t>06400S7490</t>
  </si>
  <si>
    <t>Приобретение монумента "Советскому солдату" и изготовление пьедестала по ул. Советская в с. Брезовское Шарыповского муниципального округа за счет средств целевого благотворительного пожертвования</t>
  </si>
  <si>
    <t>0640086850</t>
  </si>
  <si>
    <t>Устройство детской игровой площадки для туристско-рекреационной зоны в селе Парная за счет средств целевого благотворительного пожертвования</t>
  </si>
  <si>
    <t>0640086860</t>
  </si>
  <si>
    <t>Приобретение трпммеров</t>
  </si>
  <si>
    <t>0640086590</t>
  </si>
  <si>
    <t>Приобретение пиломатериала для выполнения работ по благоустройству территории в с. Парная ул. Советская, ул. Набережная</t>
  </si>
  <si>
    <t>0640086600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</si>
  <si>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</si>
  <si>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</si>
  <si>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</si>
  <si>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</si>
  <si>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</si>
  <si>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</si>
  <si>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</si>
  <si>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</si>
  <si>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</si>
  <si>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</si>
  <si>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</si>
  <si>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</si>
  <si>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</si>
  <si>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</si>
  <si>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6.4.15</t>
  </si>
  <si>
    <t>6.4.16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</si>
  <si>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</t>
  </si>
  <si>
    <t>6.5</t>
  </si>
  <si>
    <t xml:space="preserve">Выполнение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</si>
  <si>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0603</t>
  </si>
  <si>
    <t>0650075180</t>
  </si>
  <si>
    <t xml:space="preserve"> Выполнение отдельных государственных полномочий по реализации отдельных мер по обеспечению ограничения платы граждан за коммунальные услуги</t>
  </si>
  <si>
    <t>0650075700</t>
  </si>
  <si>
    <t xml:space="preserve"> Руководство и управление в сфере установленных функций и полномочий, осуществляемых казёнными учреждениями</t>
  </si>
  <si>
    <t>0505</t>
  </si>
  <si>
    <t>0650086980</t>
  </si>
  <si>
    <t>6.5.1</t>
  </si>
  <si>
    <t>6.5.2</t>
  </si>
  <si>
    <t>6.5.3</t>
  </si>
  <si>
    <t>Программа 7</t>
  </si>
  <si>
    <t>"Развитие транспотрной системы"</t>
  </si>
  <si>
    <t>7.</t>
  </si>
  <si>
    <t>7.1</t>
  </si>
  <si>
    <t>Содержание автомобильных дорог общего пользования местного значения в границах муниципального округа и искусственных сооружений на них за счет средств дорожного фонда Шарыповского муниципального округа</t>
  </si>
  <si>
    <t>0409</t>
  </si>
  <si>
    <t>0710087010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</si>
  <si>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</t>
  </si>
  <si>
    <t>07100S5090</t>
  </si>
  <si>
    <t>Содержание автомобильных дорог общего пользования местного значения за счет средств дорожного фонда Шарыповского муниципального округа</t>
  </si>
  <si>
    <t>07100S5080</t>
  </si>
  <si>
    <t xml:space="preserve"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</t>
  </si>
  <si>
    <t>071R310601</t>
  </si>
  <si>
    <t xml:space="preserve"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</t>
  </si>
  <si>
    <t>07100S5070</t>
  </si>
  <si>
    <t xml:space="preserve"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Шарыповского муниципального округа </t>
  </si>
  <si>
    <t>071R374270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</si>
  <si>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</t>
  </si>
  <si>
    <t>0710087030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</si>
  <si>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</t>
  </si>
  <si>
    <t>07100S3950</t>
  </si>
  <si>
    <t xml:space="preserve">Проведение мероприятий, направленных на обеспечение безопасного участия детей в дорожном движении </t>
  </si>
  <si>
    <t>078</t>
  </si>
  <si>
    <t>0702</t>
  </si>
  <si>
    <t>071R373980</t>
  </si>
  <si>
    <t>МКУ УО ШМО</t>
  </si>
  <si>
    <t xml:space="preserve">Разработка проектно - сметной документации и проведение государственной экспертизы проектной документации на проектные работы на капитальный ремонт автомобильной дороги по ул. Комсомольская, ул. Дружбы с. Ажинское протяженностью 2,1 км за счет дорожного фонда Шарыповского муниципального округа </t>
  </si>
  <si>
    <t>0710087040</t>
  </si>
  <si>
    <t>Содействие развитию налогового потенциала</t>
  </si>
  <si>
    <t>0710077450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</si>
  <si>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</si>
  <si>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</si>
  <si>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</si>
  <si>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</si>
  <si>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</si>
  <si>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</si>
  <si>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</si>
  <si>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</si>
  <si>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</si>
  <si>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</si>
  <si>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</si>
  <si>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</si>
  <si>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</t>
  </si>
  <si>
    <t>0408</t>
  </si>
  <si>
    <t>0720087020</t>
  </si>
  <si>
    <t xml:space="preserve"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</t>
  </si>
  <si>
    <t>0720076470</t>
  </si>
  <si>
    <t>7.2.1</t>
  </si>
  <si>
    <t>7.2.2</t>
  </si>
  <si>
    <t>Программа 8</t>
  </si>
  <si>
    <t>Информационно-пропагандистское обеспечение профилактики правонарушений, терроризма и экстремизма</t>
  </si>
  <si>
    <t>08100L0651</t>
  </si>
  <si>
    <t>0314</t>
  </si>
  <si>
    <t>0810088030</t>
  </si>
  <si>
    <t>0406</t>
  </si>
  <si>
    <t>08100S4120</t>
  </si>
  <si>
    <t>Устройство минерализованных полос</t>
  </si>
  <si>
    <t>Реализация мероприятий в области использования и охраны водных объектов</t>
  </si>
  <si>
    <t>Обеспечение первичных мер пожарной безопасности</t>
  </si>
  <si>
    <t>Изготовление листовок, баннеров по профилактике пожарной безопасности и безопасности на водных объектах</t>
  </si>
  <si>
    <t>Обязательное страхование гражданской ответственности владельца опасного объекта</t>
  </si>
  <si>
    <t>Руководство и управление в сфере установленных функций и полномочий, осуществляемых казенными учреждениями</t>
  </si>
  <si>
    <t>0310</t>
  </si>
  <si>
    <t>0820088980</t>
  </si>
  <si>
    <t>Программа 9</t>
  </si>
  <si>
    <t>0113</t>
  </si>
  <si>
    <t>0910089980</t>
  </si>
  <si>
    <t>111</t>
  </si>
  <si>
    <t>112</t>
  </si>
  <si>
    <t>119</t>
  </si>
  <si>
    <t>852</t>
  </si>
  <si>
    <t>853</t>
  </si>
  <si>
    <t>ФЭУ администрации Шарыповского муниципального округа</t>
  </si>
  <si>
    <t>094</t>
  </si>
  <si>
    <t>9.</t>
  </si>
  <si>
    <t>Руководство и управление в сфере установленных функций и полномочий органов местного самоуправления</t>
  </si>
  <si>
    <t>0106</t>
  </si>
  <si>
    <t>0920089970</t>
  </si>
  <si>
    <t>121</t>
  </si>
  <si>
    <t>10.</t>
  </si>
  <si>
    <t>Программа 10</t>
  </si>
  <si>
    <t>1010081020</t>
  </si>
  <si>
    <t>1010081030</t>
  </si>
  <si>
    <t>1010081220</t>
  </si>
  <si>
    <t>1020081080</t>
  </si>
  <si>
    <t>245</t>
  </si>
  <si>
    <t>1020081090</t>
  </si>
  <si>
    <t>1.1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</si>
  <si>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0501</t>
  </si>
  <si>
    <t>103F367483</t>
  </si>
  <si>
    <t>414</t>
  </si>
  <si>
    <t>412</t>
  </si>
  <si>
    <t>1.2 Обеспечение мероприятий по переселению граждан из аварийного жилищного фонда</t>
  </si>
  <si>
    <t>103F367484</t>
  </si>
  <si>
    <t>1.3 Обеспечение мероприятий по переселению граждан из аварийного жилищного фонда за счет средств бюджета округа</t>
  </si>
  <si>
    <t>103F36748S</t>
  </si>
  <si>
    <t>10.1</t>
  </si>
  <si>
    <t>10.1.1</t>
  </si>
  <si>
    <t>10.1.2</t>
  </si>
  <si>
    <t>10.1.3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</si>
  <si>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</t>
  </si>
  <si>
    <t>Проведение рыночной оценки муниципального имущества</t>
  </si>
  <si>
    <t>Содержание муниципального имущества, находящегося в собственности муниципального образования Шарыповский муниципальный округ</t>
  </si>
  <si>
    <t>10.2</t>
  </si>
  <si>
    <t>10.2.1</t>
  </si>
  <si>
    <t>10.2.2</t>
  </si>
  <si>
    <t>10.3</t>
  </si>
  <si>
    <t>10.3.1</t>
  </si>
  <si>
    <t>10.3.2</t>
  </si>
  <si>
    <t>10.3.3</t>
  </si>
  <si>
    <t>066</t>
  </si>
  <si>
    <t>1101</t>
  </si>
  <si>
    <t>0510085020</t>
  </si>
  <si>
    <t>Организация и проведение спортивно-оздоровительных мероприятий</t>
  </si>
  <si>
    <t>0510085990</t>
  </si>
  <si>
    <t>0510085040</t>
  </si>
  <si>
    <t>0510085030</t>
  </si>
  <si>
    <t>0510085050</t>
  </si>
  <si>
    <t>0510085010</t>
  </si>
  <si>
    <t>0000000000</t>
  </si>
  <si>
    <t>000</t>
  </si>
  <si>
    <t>05100S4180</t>
  </si>
  <si>
    <t>05100S6500</t>
  </si>
  <si>
    <t>612</t>
  </si>
  <si>
    <t>0510085100</t>
  </si>
  <si>
    <t>113</t>
  </si>
  <si>
    <t>0707</t>
  </si>
  <si>
    <t>0520085150</t>
  </si>
  <si>
    <t>0520085990</t>
  </si>
  <si>
    <t>05200S4560</t>
  </si>
  <si>
    <t>0530085300</t>
  </si>
  <si>
    <t>05300S4800</t>
  </si>
  <si>
    <t>0530085310</t>
  </si>
  <si>
    <t>5400L4970</t>
  </si>
  <si>
    <t>1105</t>
  </si>
  <si>
    <t>0550085980</t>
  </si>
  <si>
    <t>Обеспечение деятельности (оказание услуг) подведомственных учреждений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</si>
  <si>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</t>
  </si>
  <si>
    <t>Проведение мероприятий по устранению предписаний надзорных органов</t>
  </si>
  <si>
    <t>Приобретение основных средств</t>
  </si>
  <si>
    <t>Расходы на организацию и проведение тестирования комплекса ГТО</t>
  </si>
  <si>
    <t>Обеспечение деятельности подведомственных учреждений за счет средств от оказания платных услуг</t>
  </si>
  <si>
    <t>Безвозмездные пожертвования (СШ Шарыповского МО)</t>
  </si>
  <si>
    <t>Поддержка физкультурно-спортивных клубов по месту жительства</t>
  </si>
  <si>
    <t>Выполнение требований федеральных стандартов спортивной подготовки</t>
  </si>
  <si>
    <t>Обеспечение участия спортсменов - членов сборных команд округа в соревнованиях различного уровня</t>
  </si>
  <si>
    <t>Поощрение талантливой молодежи Шарыповского муниципального округа</t>
  </si>
  <si>
    <t>Предоставление субсидии  муниципальному бюджетному  учреждению муниципального округа в сфере молодежной политики на финансовое обеспечение выполнения муниципального задания</t>
  </si>
  <si>
    <t>Безвозмездные пожертвования (трудовые отряды старшеклассников)</t>
  </si>
  <si>
    <t>Организация проведения семинаров, форумов</t>
  </si>
  <si>
    <t>Организация туристско-рекреационных зон на территории Красноярского края</t>
  </si>
  <si>
    <t>Визуальное обследование технического состояния объекта туристско-рекреационной зоны</t>
  </si>
  <si>
    <t>Проведение активной рекламной деятельности, направленной на формирование имиджа Шарыповского муниципального округа</t>
  </si>
  <si>
    <t>Предоставление социальных выплат молодым семьям на строительство (приобретение) жилья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</si>
  <si>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</si>
  <si>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</si>
  <si>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</si>
  <si>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</si>
  <si>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</si>
  <si>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</si>
  <si>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</si>
  <si>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</si>
  <si>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</si>
  <si>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</si>
  <si>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</si>
  <si>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</si>
  <si>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5.2</t>
  </si>
  <si>
    <t>5.2.1</t>
  </si>
  <si>
    <t>5.2.2</t>
  </si>
  <si>
    <t>5.2.3</t>
  </si>
  <si>
    <t>5.3</t>
  </si>
  <si>
    <t xml:space="preserve">Муниципальная программа 4 </t>
  </si>
  <si>
    <t>"Развитие культуры "</t>
  </si>
  <si>
    <t>3.</t>
  </si>
  <si>
    <t>Муниципальная программа 3</t>
  </si>
  <si>
    <t>"Сохранение культурного наследия"</t>
  </si>
  <si>
    <t>1. Предоставление субсидий МБУК "МБ" ШМО на финансовое обеспечение выполнения муниципального задания</t>
  </si>
  <si>
    <t>062</t>
  </si>
  <si>
    <t>0801</t>
  </si>
  <si>
    <t>0110081990, 01100S4880, 01100L519F</t>
  </si>
  <si>
    <t>611</t>
  </si>
  <si>
    <t>2. Предоставление субсидии муниципальным библиотекам на иные цели</t>
  </si>
  <si>
    <t>0110081010, 0110081020</t>
  </si>
  <si>
    <t>Обеспечение деятельности (оказание услуг) подведомственных учреждений за счет внебюджетных источников</t>
  </si>
  <si>
    <t>Муниципальная программа 1</t>
  </si>
  <si>
    <t>1.</t>
  </si>
  <si>
    <t>"Поддержка народного творчества"</t>
  </si>
  <si>
    <t>Основное мероприятие 2.3</t>
  </si>
  <si>
    <t>0120081990</t>
  </si>
  <si>
    <t>Предоставление субсидии МБУК  "ЦКС" ШМО на финансовое обеспечение выполнения муниципального задания</t>
  </si>
  <si>
    <t>Основное мероприятие 1.3.5</t>
  </si>
  <si>
    <t>0120081040, 0120081120, 0120081130, 0120081140, 0120081150,
0120081060, 0120081070, 0120081090</t>
  </si>
  <si>
    <t>01200L4670</t>
  </si>
  <si>
    <t>0120081080</t>
  </si>
  <si>
    <t>0120081050</t>
  </si>
  <si>
    <t>633</t>
  </si>
  <si>
    <t>0120081100</t>
  </si>
  <si>
    <t>Основное мероприятие 2.4</t>
  </si>
  <si>
    <t>0120081110</t>
  </si>
  <si>
    <t>Поддержка и развитие общественного движения "Волонтеры культуры"</t>
  </si>
  <si>
    <t>Организация тематической выставки-ярмарки народных художественных промыслов на территории с. Парная</t>
  </si>
  <si>
    <t xml:space="preserve"> 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</t>
  </si>
  <si>
    <t xml:space="preserve"> Проведение культурно-массовых мероприятий на территории Шарыповского муниципального округа</t>
  </si>
  <si>
    <t xml:space="preserve"> Обеспечение развития и укрепление материально-технической базы домов культуры в населенных пунктах с числом жителей до 50 тысяч человек</t>
  </si>
  <si>
    <t xml:space="preserve"> Предоставление субсидии МБУК  "ЦКС" ШМО на иные цели</t>
  </si>
  <si>
    <t xml:space="preserve">Обеспечение деятельности (оказание услуг) подведомственных учреждений за счет внебюджетных источников
</t>
  </si>
  <si>
    <t>"Развитие архивного дела"</t>
  </si>
  <si>
    <t>Руководство и управление в сфере установленных функций и полномочий, осуществляемых казёнными учреждениями</t>
  </si>
  <si>
    <t>0130081980</t>
  </si>
  <si>
    <t xml:space="preserve">Осуществление государственных полномочий в области архивного дела 
</t>
  </si>
  <si>
    <t>0130075190</t>
  </si>
  <si>
    <t>0804</t>
  </si>
  <si>
    <t>0140081980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</si>
  <si>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</si>
  <si>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</si>
  <si>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</si>
  <si>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</si>
  <si>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</si>
  <si>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</si>
  <si>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</si>
  <si>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</si>
  <si>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</si>
  <si>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</si>
  <si>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</si>
  <si>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</si>
  <si>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</si>
  <si>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1.3</t>
  </si>
  <si>
    <t>1.3.1</t>
  </si>
  <si>
    <t>1.3.2</t>
  </si>
  <si>
    <t>1.4</t>
  </si>
  <si>
    <t>1.4.1</t>
  </si>
  <si>
    <t>"Развитие образования"</t>
  </si>
  <si>
    <t>Предоставление субсидии  на муниципальное задание  муниципальным образовательным учреждениям, реализующих  основную общеобразовательную программу дошкольного образования детей</t>
  </si>
  <si>
    <t>0310083990 0310074080 0310075880 0310075540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</si>
  <si>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</si>
  <si>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1004</t>
  </si>
  <si>
    <t>0310075560</t>
  </si>
  <si>
    <t>244
321</t>
  </si>
  <si>
    <t>Обеспечение деятельности подведомственных учреждений за счет средств внебюджетных источников</t>
  </si>
  <si>
    <t>0701</t>
  </si>
  <si>
    <t>Предоставление субсидий муниципальным образовательным учреждениям на реализацию программы дошкольного образования</t>
  </si>
  <si>
    <t>0310083030 0310083060 0310083120</t>
  </si>
  <si>
    <t>Предоставление субсидии  на муниципальное задание  муниципальным образовательным учреждениям, реализующие  основные  общеобразовательные программы начального общего, основного общего и (или) среднего общего образования  детей</t>
  </si>
  <si>
    <t>0702 1003</t>
  </si>
  <si>
    <t>0310083990 0310075640 0310074090 0310075660 0310053030</t>
  </si>
  <si>
    <t>Компенсация взамен горячего завтрака и горячего обеда обучающимся с ограниченными возможностями здоровья и выплата денежной компенсации взамен горячего завтрака и горячего обеда обучающимся с ограниченными возможностями здоровья в муниципальных и частных общеобразовательных учреждениях, расположенных на территории Шарыповского муниципального округа по имеющим государственную аккредитацию основным общеобразовательным программам, осваивающим основные общеобразовательные программы на дому</t>
  </si>
  <si>
    <t>1003</t>
  </si>
  <si>
    <t>0310075660</t>
  </si>
  <si>
    <t xml:space="preserve">Обеспечение деятельности подведомственных учреждений за счет средств внебюджетных источников
</t>
  </si>
  <si>
    <t>Предоставление субсидий муниципальным  общеобразовательным учреждениям на иные цели</t>
  </si>
  <si>
    <t>0310083140 03100S5630 031E151690 031E452100 03100S5980 03100L3040 03100S4300 0310083030 0310083040 0310083050 0310083060 03100S8400 0310083070 0310083080 0310083090 0310083100 0310083110 0310083120 0310083130</t>
  </si>
  <si>
    <t>0709 
0702 
1003</t>
  </si>
  <si>
    <t>870
612 
244</t>
  </si>
  <si>
    <t>Предоставление субсидии  на муниципальное задание  муниципальным образовательным учреждениям, реализующим программы дополнительного образования</t>
  </si>
  <si>
    <t>0703</t>
  </si>
  <si>
    <t>0310083990</t>
  </si>
  <si>
    <t>0310083990  0310075640</t>
  </si>
  <si>
    <t>Обеспечение функционирования системы персонифицированного финансирования дополнительного образования детей</t>
  </si>
  <si>
    <t>0310083020</t>
  </si>
  <si>
    <t>Предоставление субсидий муниципальным   учреждениям дополнительного образования на иные цели</t>
  </si>
  <si>
    <t>0310083160</t>
  </si>
  <si>
    <t>0310083010 0310083030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</si>
  <si>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</t>
  </si>
  <si>
    <t>0310083220</t>
  </si>
  <si>
    <t>Денежные премии победителям конкурсного отбора на грант главы округа</t>
  </si>
  <si>
    <t>0310083170</t>
  </si>
  <si>
    <t>0709</t>
  </si>
  <si>
    <t>340</t>
  </si>
  <si>
    <t>350</t>
  </si>
  <si>
    <t>870</t>
  </si>
  <si>
    <t>Предоставление субсидии бюджетным  образовательным учреждениям на  выполнение муниципального задания</t>
  </si>
  <si>
    <t>0320076490 03200S3970  0320083990   0320075580</t>
  </si>
  <si>
    <t>Предоставление опекунам (попечителям), приемным родителям детей –сирот и детей, оставшихся без попечения родителей, или лицам из числа детей – сирот и детей, оставшихся без попечения родителей, компенсации стоимости путевок в организации отдыха детей и их оздоровления (в санаторно-курортные организации – при наличии медицинских показаний), расположенные на территории края, проезда к месту лечения (отдыха) и обратно в случае самостоятельного приобретения ими путевок и оплаты проезда, оплата почтовой связи или российских кредитных организаций</t>
  </si>
  <si>
    <t>0320076490</t>
  </si>
  <si>
    <t>Обеспечение деятельности специалистов, реализующих переданные государственные полномочия по организации и обеспечению отдыха и оздоровления детей</t>
  </si>
  <si>
    <t>111 
119</t>
  </si>
  <si>
    <t>Организация отдыха детей и их оздоровления за счет внебюджетных источников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</si>
  <si>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</si>
  <si>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 xml:space="preserve">03200S5530 </t>
  </si>
  <si>
    <t xml:space="preserve">612 </t>
  </si>
  <si>
    <t>Приобретение и монтаж модульных зданий медицинских пунктов загородных оздоровительных лагерей</t>
  </si>
  <si>
    <t>0320083150</t>
  </si>
  <si>
    <t xml:space="preserve"> 612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</si>
  <si>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</si>
  <si>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0330075520</t>
  </si>
  <si>
    <t>121 
122 
129 
244 
247</t>
  </si>
  <si>
    <t>0340083980</t>
  </si>
  <si>
    <t>831
111 
112 
119 
244 
247</t>
  </si>
  <si>
    <t>0</t>
  </si>
  <si>
    <t>321
244</t>
  </si>
  <si>
    <t>611 
613 
623 
633 
813</t>
  </si>
  <si>
    <t>Организация и участие детей в олимпиадах, конференциях, фестивалях, конкурсах и соревнованиях различных уровней и материальная поддержка с целью финансирования проезда участников и их сопровождающих к месту проведения данных мероприятий</t>
  </si>
  <si>
    <t>0310083190</t>
  </si>
  <si>
    <t>Основное мероприятие 3.1</t>
  </si>
  <si>
    <t>Основное мероприятие 3.2</t>
  </si>
  <si>
    <t>Основное мероприятие 3.3</t>
  </si>
  <si>
    <t>Основное мероприятие 3.4</t>
  </si>
  <si>
    <t>Основное мероприятие 3.5</t>
  </si>
  <si>
    <t>Основное мероприятие 4.1</t>
  </si>
  <si>
    <t>Основное мероприятие 4.2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</si>
  <si>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</si>
  <si>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</si>
  <si>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</si>
  <si>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</si>
  <si>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</si>
  <si>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</si>
  <si>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</si>
  <si>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</si>
  <si>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</si>
  <si>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</si>
  <si>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</si>
  <si>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</si>
  <si>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</si>
  <si>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</si>
  <si>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</si>
  <si>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</si>
  <si>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3.2</t>
  </si>
  <si>
    <t>3.2.1</t>
  </si>
  <si>
    <t>3.2.2</t>
  </si>
  <si>
    <t>3.2.3</t>
  </si>
  <si>
    <t>3.2.4</t>
  </si>
  <si>
    <t>3.2.5</t>
  </si>
  <si>
    <t>3.2.6</t>
  </si>
  <si>
    <t>3.3</t>
  </si>
  <si>
    <t>3.3.1</t>
  </si>
  <si>
    <t>3.4</t>
  </si>
  <si>
    <t>3.4.1</t>
  </si>
  <si>
    <t>5.3.1</t>
  </si>
  <si>
    <t>5.3.2</t>
  </si>
  <si>
    <t>5.3.3</t>
  </si>
  <si>
    <t>5.3.4</t>
  </si>
  <si>
    <t>5.4</t>
  </si>
  <si>
    <t>5.4.1</t>
  </si>
  <si>
    <t>5.5</t>
  </si>
  <si>
    <t>5.5.1</t>
  </si>
  <si>
    <t>8.</t>
  </si>
  <si>
    <t>8.1</t>
  </si>
  <si>
    <t>8.1.1</t>
  </si>
  <si>
    <t>8.1.2</t>
  </si>
  <si>
    <t>8.1.3</t>
  </si>
  <si>
    <t>8.1.4</t>
  </si>
  <si>
    <t>8.1.5</t>
  </si>
  <si>
    <t>8.1.6</t>
  </si>
  <si>
    <t>8.2</t>
  </si>
  <si>
    <t>8.2.1</t>
  </si>
  <si>
    <t>9.1</t>
  </si>
  <si>
    <t>9.1.1</t>
  </si>
  <si>
    <t>9.2</t>
  </si>
  <si>
    <t>9.2.1</t>
  </si>
  <si>
    <t>"Государственная поддержка детей-сирот и детей, оставшихся без попечения родителей"</t>
  </si>
  <si>
    <t>"Обеспечение реализации муниципальной программы"</t>
  </si>
  <si>
    <t>"Организация отдыха и оздоровления детей"</t>
  </si>
  <si>
    <t>"Развитие дошкольного, общего и дополнительного образования детей"</t>
  </si>
  <si>
    <t>"Развитие малого и среднего предпринимательства"</t>
  </si>
  <si>
    <t>"Развитие субъектов малого и среднего предпринимательства"</t>
  </si>
  <si>
    <t xml:space="preserve">"Развитие массовой физической культуры, спорта, туризма и молодежной политики" </t>
  </si>
  <si>
    <t>"Развитие массовой физической культуры и спорта"</t>
  </si>
  <si>
    <t>"Развитие молодежной политики"</t>
  </si>
  <si>
    <t>"Реформирование и модернизация жилищно-коммунального хозяйства и повышение энергетической эффективности"</t>
  </si>
  <si>
    <t>"Модернизация, реконструкция и капитальный ремонт объектов коммунальной инфраструктуры"</t>
  </si>
  <si>
    <t>"Энергосбережение и повышение энергетической эффективности"</t>
  </si>
  <si>
    <t>"Обращение с отходами на территории Шарыповского муниципального округа"</t>
  </si>
  <si>
    <t>"Благоустройство сельских территорий"</t>
  </si>
  <si>
    <t>"Дороги Шарыповского муниципального округа и повышение безопасности дорожного движения"</t>
  </si>
  <si>
    <t>"Транспортное обслуживание населения Шарыповского муниципального округа"</t>
  </si>
  <si>
    <t>"Защита от чрезвычайных ситуаций природного и техногенного характера, обеспечение безопасности населения"</t>
  </si>
  <si>
    <t>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</si>
  <si>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"Обеспечение вызова экстренных служб по единому номеру «112» в Шарыповском муниципальном округе"</t>
  </si>
  <si>
    <t>"Управление муниципальными финансами"</t>
  </si>
  <si>
    <t>"Организация и ведение бухгалтерского, бюджетного и налогового учетов и формирование отчетности централизованной бухгалтерией"</t>
  </si>
  <si>
    <t xml:space="preserve">"Обеспечение реализации муниципальной программы"
</t>
  </si>
  <si>
    <t>"Управление земельно-имущественным комплексом"</t>
  </si>
  <si>
    <t>"Управление и распоряжение муниципальным имуществом"</t>
  </si>
  <si>
    <t>"Эффективное управление и распоряжение земельными ресурсами"</t>
  </si>
  <si>
    <t>"Стимулирование жилищного строительства на территории Шарыповского муниципального округа"</t>
  </si>
  <si>
    <t>0701
1003</t>
  </si>
  <si>
    <t xml:space="preserve">Субсидии  субъектам малого или  среднего предпринимательства, осуществившим расходы на строительство (реконструкцию) для собственных нужд производственных зданий, строений, сооружений и (или) приобретение  оборудования за счет собственных средств и (или) привлеченных целевых заемных средств, предоставляемых  на условиях платности  и возвратности,  в целях создания и (или) развития, либо модернизации производства товаров (работ, услуг). </t>
  </si>
  <si>
    <t>Проведение работ по формированию и постановке на государственный кадастровый учет земельных участков</t>
  </si>
  <si>
    <t>Проведение работ по определению рыночной стоимости земельных участков и рыночной стоимости права аренды земельных участков</t>
  </si>
  <si>
    <t>МКУ "УСТиМП"</t>
  </si>
  <si>
    <t>МКУ "УКиМА" ШМО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</si>
</sst>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\ _р_.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CDFA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49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top" wrapText="1"/>
    </xf>
    <xf numFmtId="4" fontId="5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65" fontId="7" fillId="2" borderId="13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horizontal="center" vertical="center"/>
    </xf>
    <xf numFmtId="0" fontId="5" fillId="2" borderId="13" xfId="0" applyFont="1" applyFill="1" applyBorder="1"/>
    <xf numFmtId="0" fontId="5" fillId="2" borderId="13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2" fontId="8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/>
    <xf numFmtId="49" fontId="5" fillId="2" borderId="13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13" xfId="0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164" fontId="5" fillId="2" borderId="13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164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165" fontId="7" fillId="2" borderId="14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4" fontId="5" fillId="3" borderId="24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164" fontId="5" fillId="3" borderId="19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 wrapText="1"/>
    </xf>
    <xf numFmtId="164" fontId="5" fillId="3" borderId="24" xfId="0" applyNumberFormat="1" applyFont="1" applyFill="1" applyBorder="1" applyAlignment="1">
      <alignment horizontal="center" vertical="center" wrapText="1"/>
    </xf>
    <xf numFmtId="0" fontId="5" fillId="3" borderId="24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 wrapText="1"/>
    </xf>
    <xf numFmtId="49" fontId="5" fillId="3" borderId="24" xfId="0" applyNumberFormat="1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 wrapText="1"/>
    </xf>
    <xf numFmtId="164" fontId="9" fillId="3" borderId="19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/>
    </xf>
    <xf numFmtId="49" fontId="5" fillId="3" borderId="13" xfId="0" applyNumberFormat="1" applyFont="1" applyFill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center" vertical="center"/>
    </xf>
    <xf numFmtId="0" fontId="5" fillId="3" borderId="22" xfId="0" applyFont="1" applyFill="1" applyBorder="1"/>
    <xf numFmtId="164" fontId="5" fillId="3" borderId="24" xfId="0" applyNumberFormat="1" applyFont="1" applyFill="1" applyBorder="1" applyAlignment="1">
      <alignment horizontal="center" vertical="center"/>
    </xf>
    <xf numFmtId="0" fontId="5" fillId="3" borderId="25" xfId="0" applyFont="1" applyFill="1" applyBorder="1"/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3" borderId="21" xfId="0" applyNumberFormat="1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28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29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CDFA"/>
      <color rgb="FFFEE0D6"/>
      <color rgb="FFB8C8FA"/>
      <color rgb="FFB9FE7A"/>
      <color rgb="FFB9F9D7"/>
      <color rgb="FF00FF00"/>
      <color rgb="FF66FFFF"/>
      <color rgb="FFFEFACA"/>
      <color rgb="FFCCFF33"/>
      <color rgb="FFA9F1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2"/>
  <sheetViews>
    <sheetView tabSelected="1" view="pageBreakPreview" topLeftCell="C184" zoomScale="80" zoomScaleNormal="60" zoomScaleSheetLayoutView="80" workbookViewId="0">
      <selection activeCell="H845" sqref="H845"/>
    </sheetView>
  </sheetViews>
  <sheetFormatPr defaultRowHeight="15" x14ac:dyDescent="0.25"/>
  <cols>
    <col min="1" max="1" width="9.140625" style="22"/>
    <col min="2" max="2" width="28.5703125" style="43" customWidth="1"/>
    <col min="3" max="3" width="46.7109375" style="43" customWidth="1"/>
    <col min="4" max="4" width="33.7109375" style="43" customWidth="1"/>
    <col min="5" max="6" width="14.5703125" style="19" customWidth="1"/>
    <col min="7" max="7" width="15.85546875" style="19" customWidth="1"/>
    <col min="8" max="8" width="14.5703125" style="19" customWidth="1"/>
    <col min="9" max="10" width="14.5703125" style="26" customWidth="1"/>
    <col min="11" max="11" width="18.85546875" style="17" customWidth="1"/>
    <col min="12" max="16" width="21.28515625" style="17" customWidth="1"/>
    <col min="17" max="17" width="27.7109375" style="15" customWidth="1"/>
    <col min="18" max="18" width="0.140625" style="14" hidden="1" customWidth="1"/>
    <col min="19" max="16384" width="9.140625" style="14"/>
  </cols>
  <sheetData>
    <row r="1" spans="1:17" ht="21" customHeight="1" x14ac:dyDescent="0.25">
      <c r="N1" s="168" t="s">
        <v>0</v>
      </c>
      <c r="O1" s="168"/>
      <c r="P1" s="168"/>
      <c r="Q1" s="168"/>
    </row>
    <row r="2" spans="1:17" s="15" customFormat="1" ht="48" customHeight="1" x14ac:dyDescent="0.25">
      <c r="A2" s="23"/>
      <c r="B2" s="44"/>
      <c r="C2" s="44"/>
      <c r="D2" s="44"/>
      <c r="E2" s="24"/>
      <c r="F2" s="24"/>
      <c r="G2" s="24"/>
      <c r="H2" s="24"/>
      <c r="I2" s="26"/>
      <c r="J2" s="26"/>
      <c r="K2" s="26"/>
      <c r="L2" s="26"/>
      <c r="M2" s="26"/>
      <c r="N2" s="126" t="s">
        <v>1</v>
      </c>
      <c r="O2" s="126"/>
      <c r="P2" s="126"/>
      <c r="Q2" s="126"/>
    </row>
    <row r="3" spans="1:17" x14ac:dyDescent="0.25">
      <c r="A3" s="29"/>
    </row>
    <row r="4" spans="1:17" s="16" customFormat="1" ht="96.75" customHeight="1" x14ac:dyDescent="0.25">
      <c r="A4" s="127" t="s">
        <v>25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1:17" ht="20.25" customHeight="1" thickBot="1" x14ac:dyDescent="0.3">
      <c r="B5" s="45"/>
      <c r="C5" s="45"/>
      <c r="D5" s="45"/>
      <c r="E5" s="25"/>
      <c r="F5" s="25"/>
      <c r="G5" s="25"/>
      <c r="H5" s="25"/>
      <c r="I5" s="27"/>
      <c r="J5" s="27"/>
      <c r="K5" s="28"/>
      <c r="L5" s="28"/>
      <c r="M5" s="28"/>
      <c r="N5" s="28"/>
      <c r="O5" s="28"/>
      <c r="P5" s="28"/>
      <c r="Q5" s="56" t="s">
        <v>2</v>
      </c>
    </row>
    <row r="6" spans="1:17" ht="102.75" customHeight="1" thickBot="1" x14ac:dyDescent="0.3">
      <c r="A6" s="128" t="s">
        <v>3</v>
      </c>
      <c r="B6" s="131" t="s">
        <v>4</v>
      </c>
      <c r="C6" s="131" t="s">
        <v>5</v>
      </c>
      <c r="D6" s="131" t="s">
        <v>6</v>
      </c>
      <c r="E6" s="134" t="s">
        <v>7</v>
      </c>
      <c r="F6" s="135"/>
      <c r="G6" s="135"/>
      <c r="H6" s="136"/>
      <c r="I6" s="140" t="s">
        <v>8</v>
      </c>
      <c r="J6" s="141"/>
      <c r="K6" s="141"/>
      <c r="L6" s="141"/>
      <c r="M6" s="141"/>
      <c r="N6" s="141"/>
      <c r="O6" s="141"/>
      <c r="P6" s="142"/>
      <c r="Q6" s="143" t="s">
        <v>9</v>
      </c>
    </row>
    <row r="7" spans="1:17" ht="42.75" customHeight="1" thickBot="1" x14ac:dyDescent="0.3">
      <c r="A7" s="129"/>
      <c r="B7" s="132"/>
      <c r="C7" s="132"/>
      <c r="D7" s="132"/>
      <c r="E7" s="137"/>
      <c r="F7" s="138"/>
      <c r="G7" s="138"/>
      <c r="H7" s="139"/>
      <c r="I7" s="146" t="s">
        <v>10</v>
      </c>
      <c r="J7" s="147"/>
      <c r="K7" s="140" t="s">
        <v>11</v>
      </c>
      <c r="L7" s="141"/>
      <c r="M7" s="141"/>
      <c r="N7" s="142"/>
      <c r="O7" s="150" t="s">
        <v>12</v>
      </c>
      <c r="P7" s="151"/>
      <c r="Q7" s="144"/>
    </row>
    <row r="8" spans="1:17" ht="42.75" customHeight="1" thickBot="1" x14ac:dyDescent="0.3">
      <c r="A8" s="129"/>
      <c r="B8" s="132"/>
      <c r="C8" s="132"/>
      <c r="D8" s="132"/>
      <c r="E8" s="154" t="s">
        <v>6</v>
      </c>
      <c r="F8" s="154" t="s">
        <v>13</v>
      </c>
      <c r="G8" s="154" t="s">
        <v>14</v>
      </c>
      <c r="H8" s="154" t="s">
        <v>15</v>
      </c>
      <c r="I8" s="148"/>
      <c r="J8" s="149"/>
      <c r="K8" s="140" t="s">
        <v>16</v>
      </c>
      <c r="L8" s="142"/>
      <c r="M8" s="140" t="s">
        <v>17</v>
      </c>
      <c r="N8" s="142"/>
      <c r="O8" s="152"/>
      <c r="P8" s="153"/>
      <c r="Q8" s="144"/>
    </row>
    <row r="9" spans="1:17" ht="19.5" thickBot="1" x14ac:dyDescent="0.3">
      <c r="A9" s="130"/>
      <c r="B9" s="133"/>
      <c r="C9" s="133"/>
      <c r="D9" s="133"/>
      <c r="E9" s="155"/>
      <c r="F9" s="155"/>
      <c r="G9" s="155"/>
      <c r="H9" s="155"/>
      <c r="I9" s="49" t="s">
        <v>18</v>
      </c>
      <c r="J9" s="49" t="s">
        <v>19</v>
      </c>
      <c r="K9" s="49" t="s">
        <v>18</v>
      </c>
      <c r="L9" s="49" t="s">
        <v>19</v>
      </c>
      <c r="M9" s="49" t="s">
        <v>18</v>
      </c>
      <c r="N9" s="49" t="s">
        <v>19</v>
      </c>
      <c r="O9" s="49" t="s">
        <v>20</v>
      </c>
      <c r="P9" s="49" t="s">
        <v>21</v>
      </c>
      <c r="Q9" s="145"/>
    </row>
    <row r="10" spans="1:17" ht="24.75" customHeight="1" thickBot="1" x14ac:dyDescent="0.3">
      <c r="A10" s="72">
        <v>1</v>
      </c>
      <c r="B10" s="73">
        <v>2</v>
      </c>
      <c r="C10" s="73">
        <v>3</v>
      </c>
      <c r="D10" s="73">
        <v>4</v>
      </c>
      <c r="E10" s="74">
        <v>5</v>
      </c>
      <c r="F10" s="74">
        <v>6</v>
      </c>
      <c r="G10" s="74">
        <v>7</v>
      </c>
      <c r="H10" s="74">
        <v>8</v>
      </c>
      <c r="I10" s="75">
        <v>9</v>
      </c>
      <c r="J10" s="75">
        <v>10</v>
      </c>
      <c r="K10" s="73">
        <v>11</v>
      </c>
      <c r="L10" s="73">
        <v>12</v>
      </c>
      <c r="M10" s="73">
        <v>13</v>
      </c>
      <c r="N10" s="73">
        <v>14</v>
      </c>
      <c r="O10" s="73">
        <v>15</v>
      </c>
      <c r="P10" s="73">
        <v>16</v>
      </c>
      <c r="Q10" s="75">
        <v>17</v>
      </c>
    </row>
    <row r="11" spans="1:17" ht="26.25" customHeight="1" x14ac:dyDescent="0.25">
      <c r="A11" s="119" t="s">
        <v>593</v>
      </c>
      <c r="B11" s="122" t="s">
        <v>592</v>
      </c>
      <c r="C11" s="122" t="s">
        <v>580</v>
      </c>
      <c r="D11" s="76" t="s">
        <v>22</v>
      </c>
      <c r="E11" s="77"/>
      <c r="F11" s="77"/>
      <c r="G11" s="77"/>
      <c r="H11" s="77"/>
      <c r="I11" s="78">
        <f>I13</f>
        <v>0</v>
      </c>
      <c r="J11" s="78">
        <f t="shared" ref="J11:P11" si="0">J13</f>
        <v>0</v>
      </c>
      <c r="K11" s="78">
        <f t="shared" si="0"/>
        <v>43247485.730000004</v>
      </c>
      <c r="L11" s="78">
        <f t="shared" si="0"/>
        <v>40050967.119999997</v>
      </c>
      <c r="M11" s="78">
        <f t="shared" si="0"/>
        <v>87154117.999999985</v>
      </c>
      <c r="N11" s="78">
        <f t="shared" si="0"/>
        <v>87134777.269999996</v>
      </c>
      <c r="O11" s="78">
        <f t="shared" si="0"/>
        <v>79707998</v>
      </c>
      <c r="P11" s="78">
        <f t="shared" si="0"/>
        <v>80410355</v>
      </c>
      <c r="Q11" s="79"/>
    </row>
    <row r="12" spans="1:17" ht="26.25" customHeight="1" x14ac:dyDescent="0.25">
      <c r="A12" s="120"/>
      <c r="B12" s="123"/>
      <c r="C12" s="123"/>
      <c r="D12" s="80" t="s">
        <v>23</v>
      </c>
      <c r="E12" s="81"/>
      <c r="F12" s="81"/>
      <c r="G12" s="81"/>
      <c r="H12" s="81"/>
      <c r="I12" s="82"/>
      <c r="J12" s="82"/>
      <c r="K12" s="82"/>
      <c r="L12" s="82"/>
      <c r="M12" s="82"/>
      <c r="N12" s="82"/>
      <c r="O12" s="82"/>
      <c r="P12" s="82"/>
      <c r="Q12" s="83"/>
    </row>
    <row r="13" spans="1:17" ht="26.25" customHeight="1" thickBot="1" x14ac:dyDescent="0.3">
      <c r="A13" s="121"/>
      <c r="B13" s="124"/>
      <c r="C13" s="124"/>
      <c r="D13" s="84" t="s">
        <v>788</v>
      </c>
      <c r="E13" s="85" t="s">
        <v>585</v>
      </c>
      <c r="F13" s="85"/>
      <c r="G13" s="85"/>
      <c r="H13" s="85"/>
      <c r="I13" s="86">
        <f t="shared" ref="I13:P13" si="1">I14+I26+I53+I67</f>
        <v>0</v>
      </c>
      <c r="J13" s="86">
        <f t="shared" si="1"/>
        <v>0</v>
      </c>
      <c r="K13" s="86">
        <f t="shared" si="1"/>
        <v>43247485.730000004</v>
      </c>
      <c r="L13" s="86">
        <f t="shared" si="1"/>
        <v>40050967.119999997</v>
      </c>
      <c r="M13" s="86">
        <f t="shared" si="1"/>
        <v>87154117.999999985</v>
      </c>
      <c r="N13" s="86">
        <f t="shared" si="1"/>
        <v>87134777.269999996</v>
      </c>
      <c r="O13" s="86">
        <f t="shared" si="1"/>
        <v>79707998</v>
      </c>
      <c r="P13" s="86">
        <f t="shared" si="1"/>
        <v>80410355</v>
      </c>
      <c r="Q13" s="87"/>
    </row>
    <row r="14" spans="1:17" s="15" customFormat="1" ht="26.25" customHeight="1" x14ac:dyDescent="0.25">
      <c r="A14" s="117" t="s">
        <v>621</v>
      </c>
      <c r="B14" s="125" t="s">
        <v>24</v>
      </c>
      <c r="C14" s="125" t="s">
        <v>583</v>
      </c>
      <c r="D14" s="53" t="s">
        <v>22</v>
      </c>
      <c r="E14" s="55"/>
      <c r="F14" s="55"/>
      <c r="G14" s="55"/>
      <c r="H14" s="55"/>
      <c r="I14" s="57">
        <f>I16</f>
        <v>0</v>
      </c>
      <c r="J14" s="57">
        <f t="shared" ref="J14:P14" si="2">J16</f>
        <v>0</v>
      </c>
      <c r="K14" s="57">
        <f t="shared" si="2"/>
        <v>7885179.0599999996</v>
      </c>
      <c r="L14" s="57">
        <f t="shared" si="2"/>
        <v>7885179.0599999996</v>
      </c>
      <c r="M14" s="57">
        <f t="shared" si="2"/>
        <v>18952219</v>
      </c>
      <c r="N14" s="57">
        <f t="shared" si="2"/>
        <v>18952219</v>
      </c>
      <c r="O14" s="57">
        <f t="shared" si="2"/>
        <v>17782556</v>
      </c>
      <c r="P14" s="57">
        <f t="shared" si="2"/>
        <v>17782556</v>
      </c>
      <c r="Q14" s="58"/>
    </row>
    <row r="15" spans="1:17" s="15" customFormat="1" ht="26.25" customHeight="1" x14ac:dyDescent="0.25">
      <c r="A15" s="110"/>
      <c r="B15" s="118"/>
      <c r="C15" s="118"/>
      <c r="D15" s="37" t="s">
        <v>23</v>
      </c>
      <c r="E15" s="1"/>
      <c r="F15" s="1"/>
      <c r="G15" s="1"/>
      <c r="H15" s="1"/>
      <c r="I15" s="31"/>
      <c r="J15" s="31"/>
      <c r="K15" s="31"/>
      <c r="L15" s="31"/>
      <c r="M15" s="31"/>
      <c r="N15" s="31"/>
      <c r="O15" s="31"/>
      <c r="P15" s="31"/>
      <c r="Q15" s="12"/>
    </row>
    <row r="16" spans="1:17" s="15" customFormat="1" ht="26.25" customHeight="1" x14ac:dyDescent="0.25">
      <c r="A16" s="110"/>
      <c r="B16" s="118"/>
      <c r="C16" s="118"/>
      <c r="D16" s="50" t="s">
        <v>788</v>
      </c>
      <c r="E16" s="1" t="s">
        <v>585</v>
      </c>
      <c r="F16" s="1"/>
      <c r="G16" s="1"/>
      <c r="H16" s="1"/>
      <c r="I16" s="31">
        <f>I19+I22+I25</f>
        <v>0</v>
      </c>
      <c r="J16" s="31">
        <f t="shared" ref="J16:P16" si="3">J19+J22+J25</f>
        <v>0</v>
      </c>
      <c r="K16" s="31">
        <f t="shared" si="3"/>
        <v>7885179.0599999996</v>
      </c>
      <c r="L16" s="31">
        <f t="shared" si="3"/>
        <v>7885179.0599999996</v>
      </c>
      <c r="M16" s="31">
        <f t="shared" si="3"/>
        <v>18952219</v>
      </c>
      <c r="N16" s="31">
        <f t="shared" si="3"/>
        <v>18952219</v>
      </c>
      <c r="O16" s="31">
        <f t="shared" si="3"/>
        <v>17782556</v>
      </c>
      <c r="P16" s="31">
        <f t="shared" si="3"/>
        <v>17782556</v>
      </c>
      <c r="Q16" s="12"/>
    </row>
    <row r="17" spans="1:17" s="15" customFormat="1" ht="26.25" customHeight="1" x14ac:dyDescent="0.25">
      <c r="A17" s="110" t="s">
        <v>622</v>
      </c>
      <c r="B17" s="112" t="s">
        <v>67</v>
      </c>
      <c r="C17" s="112" t="s">
        <v>584</v>
      </c>
      <c r="D17" s="37" t="s">
        <v>22</v>
      </c>
      <c r="E17" s="1"/>
      <c r="F17" s="1"/>
      <c r="G17" s="1"/>
      <c r="H17" s="1"/>
      <c r="I17" s="31">
        <f>I19</f>
        <v>0</v>
      </c>
      <c r="J17" s="31">
        <f t="shared" ref="J17:P17" si="4">J19</f>
        <v>0</v>
      </c>
      <c r="K17" s="31">
        <f t="shared" si="4"/>
        <v>7885179.0599999996</v>
      </c>
      <c r="L17" s="31">
        <f t="shared" si="4"/>
        <v>7885179.0599999996</v>
      </c>
      <c r="M17" s="31">
        <f t="shared" si="4"/>
        <v>18758299</v>
      </c>
      <c r="N17" s="31">
        <f t="shared" si="4"/>
        <v>18758299</v>
      </c>
      <c r="O17" s="31">
        <f t="shared" si="4"/>
        <v>17427556</v>
      </c>
      <c r="P17" s="31">
        <f t="shared" si="4"/>
        <v>17427556</v>
      </c>
      <c r="Q17" s="12"/>
    </row>
    <row r="18" spans="1:17" s="15" customFormat="1" ht="26.25" customHeight="1" x14ac:dyDescent="0.25">
      <c r="A18" s="110"/>
      <c r="B18" s="112"/>
      <c r="C18" s="112"/>
      <c r="D18" s="37" t="s">
        <v>23</v>
      </c>
      <c r="E18" s="1"/>
      <c r="F18" s="1"/>
      <c r="G18" s="1"/>
      <c r="H18" s="1"/>
      <c r="I18" s="31"/>
      <c r="J18" s="31"/>
      <c r="K18" s="31"/>
      <c r="L18" s="31"/>
      <c r="M18" s="31"/>
      <c r="N18" s="31"/>
      <c r="O18" s="31"/>
      <c r="P18" s="31"/>
      <c r="Q18" s="12"/>
    </row>
    <row r="19" spans="1:17" s="15" customFormat="1" ht="48" customHeight="1" x14ac:dyDescent="0.25">
      <c r="A19" s="110"/>
      <c r="B19" s="112"/>
      <c r="C19" s="112"/>
      <c r="D19" s="50" t="s">
        <v>788</v>
      </c>
      <c r="E19" s="7" t="s">
        <v>585</v>
      </c>
      <c r="F19" s="8" t="s">
        <v>586</v>
      </c>
      <c r="G19" s="8" t="s">
        <v>587</v>
      </c>
      <c r="H19" s="1" t="s">
        <v>588</v>
      </c>
      <c r="I19" s="9">
        <v>0</v>
      </c>
      <c r="J19" s="9">
        <v>0</v>
      </c>
      <c r="K19" s="9">
        <v>7885179.0599999996</v>
      </c>
      <c r="L19" s="9">
        <v>7885179.0599999996</v>
      </c>
      <c r="M19" s="9">
        <v>18758299</v>
      </c>
      <c r="N19" s="9">
        <v>18758299</v>
      </c>
      <c r="O19" s="9">
        <v>17427556</v>
      </c>
      <c r="P19" s="9">
        <v>17427556</v>
      </c>
      <c r="Q19" s="12"/>
    </row>
    <row r="20" spans="1:17" s="15" customFormat="1" ht="26.25" customHeight="1" x14ac:dyDescent="0.25">
      <c r="A20" s="110" t="s">
        <v>623</v>
      </c>
      <c r="B20" s="112" t="s">
        <v>71</v>
      </c>
      <c r="C20" s="112" t="s">
        <v>589</v>
      </c>
      <c r="D20" s="37" t="s">
        <v>22</v>
      </c>
      <c r="E20" s="1"/>
      <c r="F20" s="1"/>
      <c r="G20" s="1"/>
      <c r="H20" s="1"/>
      <c r="I20" s="31">
        <f>I22</f>
        <v>0</v>
      </c>
      <c r="J20" s="31">
        <f t="shared" ref="J20:P20" si="5">J22</f>
        <v>0</v>
      </c>
      <c r="K20" s="31">
        <f t="shared" si="5"/>
        <v>0</v>
      </c>
      <c r="L20" s="31">
        <f t="shared" si="5"/>
        <v>0</v>
      </c>
      <c r="M20" s="31">
        <f t="shared" si="5"/>
        <v>148670</v>
      </c>
      <c r="N20" s="31">
        <f t="shared" si="5"/>
        <v>148670</v>
      </c>
      <c r="O20" s="31">
        <f t="shared" si="5"/>
        <v>352000</v>
      </c>
      <c r="P20" s="31">
        <f t="shared" si="5"/>
        <v>352000</v>
      </c>
      <c r="Q20" s="12"/>
    </row>
    <row r="21" spans="1:17" s="15" customFormat="1" ht="26.25" customHeight="1" x14ac:dyDescent="0.25">
      <c r="A21" s="110"/>
      <c r="B21" s="112"/>
      <c r="C21" s="112"/>
      <c r="D21" s="37" t="s">
        <v>23</v>
      </c>
      <c r="E21" s="1"/>
      <c r="F21" s="1"/>
      <c r="G21" s="1"/>
      <c r="H21" s="1"/>
      <c r="I21" s="31"/>
      <c r="J21" s="31"/>
      <c r="K21" s="31"/>
      <c r="L21" s="31"/>
      <c r="M21" s="31"/>
      <c r="N21" s="31"/>
      <c r="O21" s="31"/>
      <c r="P21" s="31"/>
      <c r="Q21" s="12"/>
    </row>
    <row r="22" spans="1:17" s="15" customFormat="1" ht="39.75" customHeight="1" x14ac:dyDescent="0.25">
      <c r="A22" s="110"/>
      <c r="B22" s="112"/>
      <c r="C22" s="112"/>
      <c r="D22" s="50" t="s">
        <v>788</v>
      </c>
      <c r="E22" s="7" t="s">
        <v>585</v>
      </c>
      <c r="F22" s="8" t="s">
        <v>586</v>
      </c>
      <c r="G22" s="8" t="s">
        <v>590</v>
      </c>
      <c r="H22" s="1"/>
      <c r="I22" s="9">
        <v>0</v>
      </c>
      <c r="J22" s="9">
        <v>0</v>
      </c>
      <c r="K22" s="9">
        <v>0</v>
      </c>
      <c r="L22" s="9">
        <v>0</v>
      </c>
      <c r="M22" s="9">
        <v>148670</v>
      </c>
      <c r="N22" s="9">
        <v>148670</v>
      </c>
      <c r="O22" s="9">
        <v>352000</v>
      </c>
      <c r="P22" s="9">
        <v>352000</v>
      </c>
      <c r="Q22" s="12"/>
    </row>
    <row r="23" spans="1:17" s="15" customFormat="1" ht="26.25" customHeight="1" x14ac:dyDescent="0.25">
      <c r="A23" s="110" t="s">
        <v>624</v>
      </c>
      <c r="B23" s="112" t="s">
        <v>595</v>
      </c>
      <c r="C23" s="112" t="s">
        <v>591</v>
      </c>
      <c r="D23" s="37" t="s">
        <v>22</v>
      </c>
      <c r="E23" s="1"/>
      <c r="F23" s="1"/>
      <c r="G23" s="1"/>
      <c r="H23" s="1"/>
      <c r="I23" s="31">
        <f>I25</f>
        <v>0</v>
      </c>
      <c r="J23" s="31">
        <f t="shared" ref="J23:P23" si="6">J25</f>
        <v>0</v>
      </c>
      <c r="K23" s="31">
        <f t="shared" si="6"/>
        <v>0</v>
      </c>
      <c r="L23" s="31">
        <f t="shared" si="6"/>
        <v>0</v>
      </c>
      <c r="M23" s="31">
        <f t="shared" si="6"/>
        <v>45250</v>
      </c>
      <c r="N23" s="31">
        <f t="shared" si="6"/>
        <v>45250</v>
      </c>
      <c r="O23" s="31">
        <f t="shared" si="6"/>
        <v>3000</v>
      </c>
      <c r="P23" s="31">
        <f t="shared" si="6"/>
        <v>3000</v>
      </c>
      <c r="Q23" s="12"/>
    </row>
    <row r="24" spans="1:17" s="15" customFormat="1" ht="26.25" customHeight="1" x14ac:dyDescent="0.25">
      <c r="A24" s="110"/>
      <c r="B24" s="112"/>
      <c r="C24" s="112"/>
      <c r="D24" s="37" t="s">
        <v>23</v>
      </c>
      <c r="E24" s="1"/>
      <c r="F24" s="1"/>
      <c r="G24" s="1"/>
      <c r="H24" s="1"/>
      <c r="I24" s="31"/>
      <c r="J24" s="31"/>
      <c r="K24" s="31"/>
      <c r="L24" s="31"/>
      <c r="M24" s="31"/>
      <c r="N24" s="31"/>
      <c r="O24" s="31"/>
      <c r="P24" s="31"/>
      <c r="Q24" s="12"/>
    </row>
    <row r="25" spans="1:17" s="15" customFormat="1" ht="26.25" customHeight="1" x14ac:dyDescent="0.25">
      <c r="A25" s="110"/>
      <c r="B25" s="112"/>
      <c r="C25" s="112"/>
      <c r="D25" s="50" t="s">
        <v>788</v>
      </c>
      <c r="E25" s="5" t="s">
        <v>585</v>
      </c>
      <c r="F25" s="5" t="s">
        <v>586</v>
      </c>
      <c r="G25" s="5" t="s">
        <v>527</v>
      </c>
      <c r="H25" s="5" t="s">
        <v>528</v>
      </c>
      <c r="I25" s="6">
        <v>0</v>
      </c>
      <c r="J25" s="6">
        <v>0</v>
      </c>
      <c r="K25" s="6">
        <v>0</v>
      </c>
      <c r="L25" s="6">
        <v>0</v>
      </c>
      <c r="M25" s="6">
        <v>45250</v>
      </c>
      <c r="N25" s="6">
        <v>45250</v>
      </c>
      <c r="O25" s="6">
        <v>3000</v>
      </c>
      <c r="P25" s="6">
        <v>3000</v>
      </c>
      <c r="Q25" s="12"/>
    </row>
    <row r="26" spans="1:17" s="15" customFormat="1" ht="26.25" customHeight="1" x14ac:dyDescent="0.25">
      <c r="A26" s="110" t="s">
        <v>625</v>
      </c>
      <c r="B26" s="118" t="s">
        <v>32</v>
      </c>
      <c r="C26" s="112" t="s">
        <v>594</v>
      </c>
      <c r="D26" s="37" t="s">
        <v>22</v>
      </c>
      <c r="E26" s="1"/>
      <c r="F26" s="1"/>
      <c r="G26" s="1"/>
      <c r="H26" s="1"/>
      <c r="I26" s="31">
        <f>I28</f>
        <v>0</v>
      </c>
      <c r="J26" s="31">
        <f t="shared" ref="J26:P26" si="7">J28</f>
        <v>0</v>
      </c>
      <c r="K26" s="31">
        <f t="shared" si="7"/>
        <v>31454542.329999998</v>
      </c>
      <c r="L26" s="31">
        <f t="shared" si="7"/>
        <v>28296642.329999998</v>
      </c>
      <c r="M26" s="31">
        <f t="shared" si="7"/>
        <v>59236321.729999997</v>
      </c>
      <c r="N26" s="31">
        <f t="shared" si="7"/>
        <v>59236321.729999997</v>
      </c>
      <c r="O26" s="31">
        <f t="shared" si="7"/>
        <v>52268592</v>
      </c>
      <c r="P26" s="31">
        <f t="shared" si="7"/>
        <v>52970949</v>
      </c>
      <c r="Q26" s="12"/>
    </row>
    <row r="27" spans="1:17" s="15" customFormat="1" ht="26.25" customHeight="1" x14ac:dyDescent="0.25">
      <c r="A27" s="110"/>
      <c r="B27" s="118"/>
      <c r="C27" s="112"/>
      <c r="D27" s="37" t="s">
        <v>23</v>
      </c>
      <c r="E27" s="1"/>
      <c r="F27" s="1"/>
      <c r="G27" s="1"/>
      <c r="H27" s="1"/>
      <c r="I27" s="31"/>
      <c r="J27" s="31"/>
      <c r="K27" s="31"/>
      <c r="L27" s="31"/>
      <c r="M27" s="31"/>
      <c r="N27" s="31"/>
      <c r="O27" s="31"/>
      <c r="P27" s="31"/>
      <c r="Q27" s="12"/>
    </row>
    <row r="28" spans="1:17" s="15" customFormat="1" ht="26.25" customHeight="1" x14ac:dyDescent="0.25">
      <c r="A28" s="110"/>
      <c r="B28" s="118"/>
      <c r="C28" s="112"/>
      <c r="D28" s="50" t="s">
        <v>788</v>
      </c>
      <c r="E28" s="1" t="s">
        <v>585</v>
      </c>
      <c r="F28" s="1"/>
      <c r="G28" s="1"/>
      <c r="H28" s="1"/>
      <c r="I28" s="31">
        <f>I31+I34+I37+I40+I43+I46+I49+I52</f>
        <v>0</v>
      </c>
      <c r="J28" s="31">
        <f t="shared" ref="J28:P28" si="8">J31+J34+J37+J40+J43+J46+J49+J52</f>
        <v>0</v>
      </c>
      <c r="K28" s="31">
        <f t="shared" si="8"/>
        <v>31454542.329999998</v>
      </c>
      <c r="L28" s="31">
        <f t="shared" si="8"/>
        <v>28296642.329999998</v>
      </c>
      <c r="M28" s="31">
        <f t="shared" si="8"/>
        <v>59236321.729999997</v>
      </c>
      <c r="N28" s="31">
        <f t="shared" si="8"/>
        <v>59236321.729999997</v>
      </c>
      <c r="O28" s="31">
        <f t="shared" si="8"/>
        <v>52268592</v>
      </c>
      <c r="P28" s="31">
        <f t="shared" si="8"/>
        <v>52970949</v>
      </c>
      <c r="Q28" s="12"/>
    </row>
    <row r="29" spans="1:17" s="15" customFormat="1" ht="26.25" customHeight="1" x14ac:dyDescent="0.25">
      <c r="A29" s="110" t="s">
        <v>626</v>
      </c>
      <c r="B29" s="112" t="s">
        <v>42</v>
      </c>
      <c r="C29" s="112" t="s">
        <v>597</v>
      </c>
      <c r="D29" s="37" t="s">
        <v>22</v>
      </c>
      <c r="E29" s="1"/>
      <c r="F29" s="1"/>
      <c r="G29" s="1"/>
      <c r="H29" s="1"/>
      <c r="I29" s="31">
        <f>I31</f>
        <v>0</v>
      </c>
      <c r="J29" s="31">
        <f t="shared" ref="J29:P29" si="9">J31</f>
        <v>0</v>
      </c>
      <c r="K29" s="31">
        <f t="shared" si="9"/>
        <v>27186207.329999998</v>
      </c>
      <c r="L29" s="31">
        <f t="shared" si="9"/>
        <v>27186207.329999998</v>
      </c>
      <c r="M29" s="31">
        <f t="shared" si="9"/>
        <v>52524171.729999997</v>
      </c>
      <c r="N29" s="31">
        <f t="shared" si="9"/>
        <v>52524171.729999997</v>
      </c>
      <c r="O29" s="31">
        <f t="shared" si="9"/>
        <v>49740704</v>
      </c>
      <c r="P29" s="31">
        <f t="shared" si="9"/>
        <v>49707080</v>
      </c>
      <c r="Q29" s="12"/>
    </row>
    <row r="30" spans="1:17" s="15" customFormat="1" ht="26.25" customHeight="1" x14ac:dyDescent="0.25">
      <c r="A30" s="110"/>
      <c r="B30" s="112"/>
      <c r="C30" s="112"/>
      <c r="D30" s="37" t="s">
        <v>23</v>
      </c>
      <c r="E30" s="1"/>
      <c r="F30" s="1"/>
      <c r="G30" s="1"/>
      <c r="H30" s="1"/>
      <c r="I30" s="31"/>
      <c r="J30" s="31"/>
      <c r="K30" s="31"/>
      <c r="L30" s="31"/>
      <c r="M30" s="31"/>
      <c r="N30" s="31"/>
      <c r="O30" s="31"/>
      <c r="P30" s="31"/>
      <c r="Q30" s="12"/>
    </row>
    <row r="31" spans="1:17" s="15" customFormat="1" ht="26.25" customHeight="1" x14ac:dyDescent="0.25">
      <c r="A31" s="110"/>
      <c r="B31" s="112"/>
      <c r="C31" s="112"/>
      <c r="D31" s="50" t="s">
        <v>788</v>
      </c>
      <c r="E31" s="7" t="s">
        <v>585</v>
      </c>
      <c r="F31" s="8" t="s">
        <v>586</v>
      </c>
      <c r="G31" s="8" t="s">
        <v>596</v>
      </c>
      <c r="H31" s="1" t="s">
        <v>588</v>
      </c>
      <c r="I31" s="9">
        <v>0</v>
      </c>
      <c r="J31" s="9">
        <v>0</v>
      </c>
      <c r="K31" s="9">
        <v>27186207.329999998</v>
      </c>
      <c r="L31" s="9">
        <v>27186207.329999998</v>
      </c>
      <c r="M31" s="9">
        <v>52524171.729999997</v>
      </c>
      <c r="N31" s="9">
        <v>52524171.729999997</v>
      </c>
      <c r="O31" s="9">
        <v>49740704</v>
      </c>
      <c r="P31" s="9">
        <v>49707080</v>
      </c>
      <c r="Q31" s="12"/>
    </row>
    <row r="32" spans="1:17" s="15" customFormat="1" ht="26.25" customHeight="1" x14ac:dyDescent="0.25">
      <c r="A32" s="110" t="s">
        <v>627</v>
      </c>
      <c r="B32" s="112" t="s">
        <v>43</v>
      </c>
      <c r="C32" s="112" t="s">
        <v>613</v>
      </c>
      <c r="D32" s="37" t="s">
        <v>22</v>
      </c>
      <c r="E32" s="1"/>
      <c r="F32" s="1"/>
      <c r="G32" s="1"/>
      <c r="H32" s="1"/>
      <c r="I32" s="31">
        <f>I34</f>
        <v>0</v>
      </c>
      <c r="J32" s="31">
        <f t="shared" ref="J32:P32" si="10">J34</f>
        <v>0</v>
      </c>
      <c r="K32" s="31">
        <f t="shared" si="10"/>
        <v>146635</v>
      </c>
      <c r="L32" s="31">
        <f t="shared" si="10"/>
        <v>146635</v>
      </c>
      <c r="M32" s="31">
        <f t="shared" si="10"/>
        <v>391500</v>
      </c>
      <c r="N32" s="31">
        <f t="shared" si="10"/>
        <v>391500</v>
      </c>
      <c r="O32" s="31">
        <f t="shared" si="10"/>
        <v>273500</v>
      </c>
      <c r="P32" s="31">
        <f t="shared" si="10"/>
        <v>273500</v>
      </c>
      <c r="Q32" s="12"/>
    </row>
    <row r="33" spans="1:17" s="15" customFormat="1" ht="26.25" customHeight="1" x14ac:dyDescent="0.25">
      <c r="A33" s="110"/>
      <c r="B33" s="112"/>
      <c r="C33" s="112"/>
      <c r="D33" s="37" t="s">
        <v>23</v>
      </c>
      <c r="E33" s="1"/>
      <c r="F33" s="1"/>
      <c r="G33" s="1"/>
      <c r="H33" s="1"/>
      <c r="I33" s="31"/>
      <c r="J33" s="31"/>
      <c r="K33" s="31"/>
      <c r="L33" s="31"/>
      <c r="M33" s="31"/>
      <c r="N33" s="31"/>
      <c r="O33" s="31"/>
      <c r="P33" s="31"/>
      <c r="Q33" s="12"/>
    </row>
    <row r="34" spans="1:17" s="15" customFormat="1" ht="26.25" customHeight="1" x14ac:dyDescent="0.25">
      <c r="A34" s="110"/>
      <c r="B34" s="112"/>
      <c r="C34" s="112"/>
      <c r="D34" s="50" t="s">
        <v>788</v>
      </c>
      <c r="E34" s="5" t="s">
        <v>585</v>
      </c>
      <c r="F34" s="5" t="s">
        <v>586</v>
      </c>
      <c r="G34" s="5" t="s">
        <v>527</v>
      </c>
      <c r="H34" s="5" t="s">
        <v>528</v>
      </c>
      <c r="I34" s="6">
        <v>0</v>
      </c>
      <c r="J34" s="6">
        <v>0</v>
      </c>
      <c r="K34" s="6">
        <v>146635</v>
      </c>
      <c r="L34" s="6">
        <v>146635</v>
      </c>
      <c r="M34" s="6">
        <v>391500</v>
      </c>
      <c r="N34" s="6">
        <v>391500</v>
      </c>
      <c r="O34" s="6">
        <v>273500</v>
      </c>
      <c r="P34" s="6">
        <v>273500</v>
      </c>
      <c r="Q34" s="12"/>
    </row>
    <row r="35" spans="1:17" s="15" customFormat="1" ht="26.25" customHeight="1" x14ac:dyDescent="0.25">
      <c r="A35" s="110" t="s">
        <v>628</v>
      </c>
      <c r="B35" s="112" t="s">
        <v>59</v>
      </c>
      <c r="C35" s="112" t="s">
        <v>612</v>
      </c>
      <c r="D35" s="37" t="s">
        <v>22</v>
      </c>
      <c r="E35" s="1"/>
      <c r="F35" s="1"/>
      <c r="G35" s="1"/>
      <c r="H35" s="1"/>
      <c r="I35" s="31">
        <f>I37</f>
        <v>0</v>
      </c>
      <c r="J35" s="31">
        <f t="shared" ref="J35:P35" si="11">J37</f>
        <v>0</v>
      </c>
      <c r="K35" s="31">
        <f t="shared" si="11"/>
        <v>0</v>
      </c>
      <c r="L35" s="31">
        <f t="shared" si="11"/>
        <v>0</v>
      </c>
      <c r="M35" s="31">
        <f t="shared" si="11"/>
        <v>1236800</v>
      </c>
      <c r="N35" s="31">
        <f t="shared" si="11"/>
        <v>1236800</v>
      </c>
      <c r="O35" s="31">
        <f t="shared" si="11"/>
        <v>622000</v>
      </c>
      <c r="P35" s="31">
        <f t="shared" si="11"/>
        <v>622000</v>
      </c>
      <c r="Q35" s="12"/>
    </row>
    <row r="36" spans="1:17" s="15" customFormat="1" ht="26.25" customHeight="1" x14ac:dyDescent="0.25">
      <c r="A36" s="110"/>
      <c r="B36" s="112"/>
      <c r="C36" s="112"/>
      <c r="D36" s="37" t="s">
        <v>23</v>
      </c>
      <c r="E36" s="1"/>
      <c r="F36" s="1"/>
      <c r="G36" s="1"/>
      <c r="H36" s="1"/>
      <c r="I36" s="31"/>
      <c r="J36" s="31"/>
      <c r="K36" s="31"/>
      <c r="L36" s="31"/>
      <c r="M36" s="31"/>
      <c r="N36" s="31"/>
      <c r="O36" s="31"/>
      <c r="P36" s="31"/>
      <c r="Q36" s="12"/>
    </row>
    <row r="37" spans="1:17" s="15" customFormat="1" ht="119.25" customHeight="1" x14ac:dyDescent="0.25">
      <c r="A37" s="110"/>
      <c r="B37" s="112"/>
      <c r="C37" s="112"/>
      <c r="D37" s="50" t="s">
        <v>788</v>
      </c>
      <c r="E37" s="7" t="s">
        <v>585</v>
      </c>
      <c r="F37" s="10" t="s">
        <v>586</v>
      </c>
      <c r="G37" s="8" t="s">
        <v>599</v>
      </c>
      <c r="H37" s="7">
        <v>612</v>
      </c>
      <c r="I37" s="9">
        <v>0</v>
      </c>
      <c r="J37" s="9">
        <v>0</v>
      </c>
      <c r="K37" s="9">
        <v>0</v>
      </c>
      <c r="L37" s="9">
        <v>0</v>
      </c>
      <c r="M37" s="9">
        <v>1236800</v>
      </c>
      <c r="N37" s="9">
        <v>1236800</v>
      </c>
      <c r="O37" s="9">
        <v>622000</v>
      </c>
      <c r="P37" s="9">
        <v>622000</v>
      </c>
      <c r="Q37" s="12"/>
    </row>
    <row r="38" spans="1:17" s="15" customFormat="1" ht="26.25" customHeight="1" x14ac:dyDescent="0.25">
      <c r="A38" s="110" t="s">
        <v>629</v>
      </c>
      <c r="B38" s="112" t="s">
        <v>598</v>
      </c>
      <c r="C38" s="112" t="s">
        <v>611</v>
      </c>
      <c r="D38" s="37" t="s">
        <v>22</v>
      </c>
      <c r="E38" s="1"/>
      <c r="F38" s="1"/>
      <c r="G38" s="1"/>
      <c r="H38" s="1"/>
      <c r="I38" s="31">
        <f>I40</f>
        <v>0</v>
      </c>
      <c r="J38" s="31">
        <f t="shared" ref="J38:P38" si="12">J40</f>
        <v>0</v>
      </c>
      <c r="K38" s="31">
        <f t="shared" si="12"/>
        <v>3157900</v>
      </c>
      <c r="L38" s="31">
        <f t="shared" si="12"/>
        <v>0</v>
      </c>
      <c r="M38" s="31">
        <f t="shared" si="12"/>
        <v>3157900</v>
      </c>
      <c r="N38" s="31">
        <f t="shared" si="12"/>
        <v>3157900</v>
      </c>
      <c r="O38" s="31">
        <f t="shared" si="12"/>
        <v>718388</v>
      </c>
      <c r="P38" s="31">
        <f t="shared" si="12"/>
        <v>1454369</v>
      </c>
      <c r="Q38" s="12"/>
    </row>
    <row r="39" spans="1:17" s="15" customFormat="1" ht="26.25" customHeight="1" x14ac:dyDescent="0.25">
      <c r="A39" s="110"/>
      <c r="B39" s="112"/>
      <c r="C39" s="112"/>
      <c r="D39" s="37" t="s">
        <v>23</v>
      </c>
      <c r="E39" s="1"/>
      <c r="F39" s="1"/>
      <c r="G39" s="1"/>
      <c r="H39" s="1"/>
      <c r="I39" s="31"/>
      <c r="J39" s="31"/>
      <c r="K39" s="31"/>
      <c r="L39" s="31"/>
      <c r="M39" s="31"/>
      <c r="N39" s="31"/>
      <c r="O39" s="31"/>
      <c r="P39" s="31"/>
      <c r="Q39" s="12"/>
    </row>
    <row r="40" spans="1:17" s="15" customFormat="1" ht="26.25" customHeight="1" x14ac:dyDescent="0.25">
      <c r="A40" s="110"/>
      <c r="B40" s="112"/>
      <c r="C40" s="112"/>
      <c r="D40" s="50" t="s">
        <v>788</v>
      </c>
      <c r="E40" s="7" t="s">
        <v>585</v>
      </c>
      <c r="F40" s="10" t="s">
        <v>586</v>
      </c>
      <c r="G40" s="7" t="s">
        <v>600</v>
      </c>
      <c r="H40" s="7">
        <v>612</v>
      </c>
      <c r="I40" s="9">
        <v>0</v>
      </c>
      <c r="J40" s="9">
        <v>0</v>
      </c>
      <c r="K40" s="9">
        <v>3157900</v>
      </c>
      <c r="L40" s="9">
        <v>0</v>
      </c>
      <c r="M40" s="9">
        <v>3157900</v>
      </c>
      <c r="N40" s="9">
        <v>3157900</v>
      </c>
      <c r="O40" s="9">
        <v>718388</v>
      </c>
      <c r="P40" s="9">
        <v>1454369</v>
      </c>
      <c r="Q40" s="12"/>
    </row>
    <row r="41" spans="1:17" s="15" customFormat="1" ht="26.25" customHeight="1" x14ac:dyDescent="0.25">
      <c r="A41" s="110" t="s">
        <v>630</v>
      </c>
      <c r="B41" s="112" t="s">
        <v>67</v>
      </c>
      <c r="C41" s="112" t="s">
        <v>610</v>
      </c>
      <c r="D41" s="37" t="s">
        <v>22</v>
      </c>
      <c r="E41" s="1"/>
      <c r="F41" s="1"/>
      <c r="G41" s="1"/>
      <c r="H41" s="1"/>
      <c r="I41" s="31">
        <f>I43</f>
        <v>0</v>
      </c>
      <c r="J41" s="31">
        <f t="shared" ref="J41:P41" si="13">J43</f>
        <v>0</v>
      </c>
      <c r="K41" s="31">
        <f t="shared" si="13"/>
        <v>963800</v>
      </c>
      <c r="L41" s="31">
        <f t="shared" si="13"/>
        <v>963800</v>
      </c>
      <c r="M41" s="31">
        <f t="shared" si="13"/>
        <v>1886950</v>
      </c>
      <c r="N41" s="31">
        <f t="shared" si="13"/>
        <v>1886950</v>
      </c>
      <c r="O41" s="31">
        <f t="shared" si="13"/>
        <v>875000</v>
      </c>
      <c r="P41" s="31">
        <f t="shared" si="13"/>
        <v>875000</v>
      </c>
      <c r="Q41" s="12"/>
    </row>
    <row r="42" spans="1:17" s="15" customFormat="1" ht="26.25" customHeight="1" x14ac:dyDescent="0.25">
      <c r="A42" s="110"/>
      <c r="B42" s="112"/>
      <c r="C42" s="112"/>
      <c r="D42" s="37" t="s">
        <v>23</v>
      </c>
      <c r="E42" s="1"/>
      <c r="F42" s="1"/>
      <c r="G42" s="1"/>
      <c r="H42" s="1"/>
      <c r="I42" s="31"/>
      <c r="J42" s="31"/>
      <c r="K42" s="31"/>
      <c r="L42" s="31"/>
      <c r="M42" s="31"/>
      <c r="N42" s="31"/>
      <c r="O42" s="31"/>
      <c r="P42" s="31"/>
      <c r="Q42" s="12"/>
    </row>
    <row r="43" spans="1:17" s="15" customFormat="1" ht="26.25" customHeight="1" x14ac:dyDescent="0.25">
      <c r="A43" s="110"/>
      <c r="B43" s="112"/>
      <c r="C43" s="112"/>
      <c r="D43" s="50" t="s">
        <v>788</v>
      </c>
      <c r="E43" s="5" t="s">
        <v>585</v>
      </c>
      <c r="F43" s="5" t="s">
        <v>586</v>
      </c>
      <c r="G43" s="5" t="s">
        <v>601</v>
      </c>
      <c r="H43" s="5" t="s">
        <v>36</v>
      </c>
      <c r="I43" s="6">
        <v>0</v>
      </c>
      <c r="J43" s="6">
        <v>0</v>
      </c>
      <c r="K43" s="6">
        <v>963800</v>
      </c>
      <c r="L43" s="6">
        <v>963800</v>
      </c>
      <c r="M43" s="6">
        <v>1886950</v>
      </c>
      <c r="N43" s="6">
        <v>1886950</v>
      </c>
      <c r="O43" s="6">
        <v>875000</v>
      </c>
      <c r="P43" s="6">
        <v>875000</v>
      </c>
      <c r="Q43" s="12"/>
    </row>
    <row r="44" spans="1:17" s="15" customFormat="1" ht="26.25" customHeight="1" x14ac:dyDescent="0.25">
      <c r="A44" s="110" t="s">
        <v>631</v>
      </c>
      <c r="B44" s="112" t="s">
        <v>71</v>
      </c>
      <c r="C44" s="112" t="s">
        <v>609</v>
      </c>
      <c r="D44" s="37" t="s">
        <v>22</v>
      </c>
      <c r="E44" s="1"/>
      <c r="F44" s="1"/>
      <c r="G44" s="1"/>
      <c r="H44" s="1"/>
      <c r="I44" s="31">
        <f>I46</f>
        <v>0</v>
      </c>
      <c r="J44" s="31">
        <f t="shared" ref="J44:P44" si="14">J46</f>
        <v>0</v>
      </c>
      <c r="K44" s="31">
        <f t="shared" si="14"/>
        <v>0</v>
      </c>
      <c r="L44" s="31">
        <f t="shared" si="14"/>
        <v>0</v>
      </c>
      <c r="M44" s="31">
        <f t="shared" si="14"/>
        <v>30000</v>
      </c>
      <c r="N44" s="31">
        <f t="shared" si="14"/>
        <v>30000</v>
      </c>
      <c r="O44" s="31">
        <f t="shared" si="14"/>
        <v>30000</v>
      </c>
      <c r="P44" s="31">
        <f t="shared" si="14"/>
        <v>30000</v>
      </c>
      <c r="Q44" s="12"/>
    </row>
    <row r="45" spans="1:17" s="15" customFormat="1" ht="26.25" customHeight="1" x14ac:dyDescent="0.25">
      <c r="A45" s="110"/>
      <c r="B45" s="112"/>
      <c r="C45" s="112"/>
      <c r="D45" s="37" t="s">
        <v>23</v>
      </c>
      <c r="E45" s="1"/>
      <c r="F45" s="1"/>
      <c r="G45" s="1"/>
      <c r="H45" s="1"/>
      <c r="I45" s="31"/>
      <c r="J45" s="31"/>
      <c r="K45" s="31"/>
      <c r="L45" s="31"/>
      <c r="M45" s="31"/>
      <c r="N45" s="31"/>
      <c r="O45" s="31"/>
      <c r="P45" s="31"/>
      <c r="Q45" s="12"/>
    </row>
    <row r="46" spans="1:17" s="15" customFormat="1" ht="26.25" customHeight="1" x14ac:dyDescent="0.25">
      <c r="A46" s="110"/>
      <c r="B46" s="112"/>
      <c r="C46" s="112"/>
      <c r="D46" s="50" t="s">
        <v>788</v>
      </c>
      <c r="E46" s="5" t="s">
        <v>585</v>
      </c>
      <c r="F46" s="5" t="s">
        <v>586</v>
      </c>
      <c r="G46" s="5" t="s">
        <v>602</v>
      </c>
      <c r="H46" s="5" t="s">
        <v>603</v>
      </c>
      <c r="I46" s="6">
        <v>0</v>
      </c>
      <c r="J46" s="6">
        <v>0</v>
      </c>
      <c r="K46" s="6">
        <v>0</v>
      </c>
      <c r="L46" s="6">
        <v>0</v>
      </c>
      <c r="M46" s="6">
        <v>30000</v>
      </c>
      <c r="N46" s="6">
        <v>30000</v>
      </c>
      <c r="O46" s="6">
        <v>30000</v>
      </c>
      <c r="P46" s="6">
        <v>30000</v>
      </c>
      <c r="Q46" s="12"/>
    </row>
    <row r="47" spans="1:17" s="15" customFormat="1" ht="26.25" customHeight="1" x14ac:dyDescent="0.25">
      <c r="A47" s="110" t="s">
        <v>632</v>
      </c>
      <c r="B47" s="112" t="s">
        <v>595</v>
      </c>
      <c r="C47" s="112" t="s">
        <v>608</v>
      </c>
      <c r="D47" s="37" t="s">
        <v>22</v>
      </c>
      <c r="E47" s="1"/>
      <c r="F47" s="1"/>
      <c r="G47" s="1"/>
      <c r="H47" s="1"/>
      <c r="I47" s="31">
        <f>I49</f>
        <v>0</v>
      </c>
      <c r="J47" s="31">
        <f t="shared" ref="J47:P47" si="15">J49</f>
        <v>0</v>
      </c>
      <c r="K47" s="31">
        <f t="shared" si="15"/>
        <v>0</v>
      </c>
      <c r="L47" s="31">
        <f t="shared" si="15"/>
        <v>0</v>
      </c>
      <c r="M47" s="31">
        <f t="shared" si="15"/>
        <v>4000</v>
      </c>
      <c r="N47" s="31">
        <f t="shared" si="15"/>
        <v>4000</v>
      </c>
      <c r="O47" s="31">
        <f t="shared" si="15"/>
        <v>4000</v>
      </c>
      <c r="P47" s="31">
        <f t="shared" si="15"/>
        <v>4000</v>
      </c>
      <c r="Q47" s="12"/>
    </row>
    <row r="48" spans="1:17" s="15" customFormat="1" ht="26.25" customHeight="1" x14ac:dyDescent="0.25">
      <c r="A48" s="110"/>
      <c r="B48" s="112"/>
      <c r="C48" s="112"/>
      <c r="D48" s="37" t="s">
        <v>23</v>
      </c>
      <c r="E48" s="1"/>
      <c r="F48" s="1"/>
      <c r="G48" s="1"/>
      <c r="H48" s="1"/>
      <c r="I48" s="31"/>
      <c r="J48" s="31"/>
      <c r="K48" s="31"/>
      <c r="L48" s="31"/>
      <c r="M48" s="31"/>
      <c r="N48" s="31"/>
      <c r="O48" s="31"/>
      <c r="P48" s="31"/>
      <c r="Q48" s="12"/>
    </row>
    <row r="49" spans="1:17" s="15" customFormat="1" ht="26.25" customHeight="1" x14ac:dyDescent="0.25">
      <c r="A49" s="110"/>
      <c r="B49" s="112"/>
      <c r="C49" s="112"/>
      <c r="D49" s="50" t="s">
        <v>788</v>
      </c>
      <c r="E49" s="5" t="s">
        <v>585</v>
      </c>
      <c r="F49" s="5" t="s">
        <v>586</v>
      </c>
      <c r="G49" s="5" t="s">
        <v>604</v>
      </c>
      <c r="H49" s="5" t="s">
        <v>36</v>
      </c>
      <c r="I49" s="6">
        <v>0</v>
      </c>
      <c r="J49" s="6">
        <v>0</v>
      </c>
      <c r="K49" s="6">
        <v>0</v>
      </c>
      <c r="L49" s="6">
        <v>0</v>
      </c>
      <c r="M49" s="6">
        <v>4000</v>
      </c>
      <c r="N49" s="6">
        <v>4000</v>
      </c>
      <c r="O49" s="6">
        <v>4000</v>
      </c>
      <c r="P49" s="6">
        <v>4000</v>
      </c>
      <c r="Q49" s="12"/>
    </row>
    <row r="50" spans="1:17" s="15" customFormat="1" ht="26.25" customHeight="1" x14ac:dyDescent="0.25">
      <c r="A50" s="110" t="s">
        <v>633</v>
      </c>
      <c r="B50" s="112" t="s">
        <v>605</v>
      </c>
      <c r="C50" s="112" t="s">
        <v>607</v>
      </c>
      <c r="D50" s="37" t="s">
        <v>22</v>
      </c>
      <c r="E50" s="1"/>
      <c r="F50" s="1"/>
      <c r="G50" s="1"/>
      <c r="H50" s="1"/>
      <c r="I50" s="31">
        <f>I52</f>
        <v>0</v>
      </c>
      <c r="J50" s="31">
        <f t="shared" ref="J50:P50" si="16">J52</f>
        <v>0</v>
      </c>
      <c r="K50" s="31">
        <f t="shared" si="16"/>
        <v>0</v>
      </c>
      <c r="L50" s="31">
        <f t="shared" si="16"/>
        <v>0</v>
      </c>
      <c r="M50" s="31">
        <f t="shared" si="16"/>
        <v>5000</v>
      </c>
      <c r="N50" s="31">
        <f t="shared" si="16"/>
        <v>5000</v>
      </c>
      <c r="O50" s="31">
        <f t="shared" si="16"/>
        <v>5000</v>
      </c>
      <c r="P50" s="31">
        <f t="shared" si="16"/>
        <v>5000</v>
      </c>
      <c r="Q50" s="12"/>
    </row>
    <row r="51" spans="1:17" s="15" customFormat="1" ht="26.25" customHeight="1" x14ac:dyDescent="0.25">
      <c r="A51" s="110"/>
      <c r="B51" s="112"/>
      <c r="C51" s="112"/>
      <c r="D51" s="37" t="s">
        <v>23</v>
      </c>
      <c r="E51" s="1"/>
      <c r="F51" s="1"/>
      <c r="G51" s="1"/>
      <c r="H51" s="1"/>
      <c r="I51" s="31"/>
      <c r="J51" s="31"/>
      <c r="K51" s="31"/>
      <c r="L51" s="31"/>
      <c r="M51" s="31"/>
      <c r="N51" s="31"/>
      <c r="O51" s="31"/>
      <c r="P51" s="31"/>
      <c r="Q51" s="12"/>
    </row>
    <row r="52" spans="1:17" s="15" customFormat="1" ht="26.25" customHeight="1" x14ac:dyDescent="0.25">
      <c r="A52" s="110"/>
      <c r="B52" s="112"/>
      <c r="C52" s="112"/>
      <c r="D52" s="50" t="s">
        <v>788</v>
      </c>
      <c r="E52" s="5" t="s">
        <v>585</v>
      </c>
      <c r="F52" s="5" t="s">
        <v>586</v>
      </c>
      <c r="G52" s="5" t="s">
        <v>606</v>
      </c>
      <c r="H52" s="5" t="s">
        <v>36</v>
      </c>
      <c r="I52" s="6">
        <v>0</v>
      </c>
      <c r="J52" s="6">
        <v>0</v>
      </c>
      <c r="K52" s="6">
        <v>0</v>
      </c>
      <c r="L52" s="6">
        <v>0</v>
      </c>
      <c r="M52" s="6">
        <v>5000</v>
      </c>
      <c r="N52" s="6">
        <v>5000</v>
      </c>
      <c r="O52" s="6">
        <v>5000</v>
      </c>
      <c r="P52" s="6">
        <v>5000</v>
      </c>
      <c r="Q52" s="12"/>
    </row>
    <row r="53" spans="1:17" s="15" customFormat="1" ht="26.25" customHeight="1" x14ac:dyDescent="0.25">
      <c r="A53" s="110" t="s">
        <v>634</v>
      </c>
      <c r="B53" s="118" t="s">
        <v>86</v>
      </c>
      <c r="C53" s="112" t="s">
        <v>614</v>
      </c>
      <c r="D53" s="37" t="s">
        <v>22</v>
      </c>
      <c r="E53" s="1"/>
      <c r="F53" s="1"/>
      <c r="G53" s="1"/>
      <c r="H53" s="1"/>
      <c r="I53" s="31">
        <f>I55</f>
        <v>0</v>
      </c>
      <c r="J53" s="31">
        <f t="shared" ref="J53:P53" si="17">J55</f>
        <v>0</v>
      </c>
      <c r="K53" s="31">
        <f t="shared" si="17"/>
        <v>580557.18000000005</v>
      </c>
      <c r="L53" s="31">
        <f t="shared" si="17"/>
        <v>576046.64999999991</v>
      </c>
      <c r="M53" s="31">
        <f t="shared" si="17"/>
        <v>1306182.32</v>
      </c>
      <c r="N53" s="31">
        <f t="shared" si="17"/>
        <v>1291419.6400000001</v>
      </c>
      <c r="O53" s="31">
        <f t="shared" si="17"/>
        <v>1448900</v>
      </c>
      <c r="P53" s="31">
        <f t="shared" si="17"/>
        <v>1448900</v>
      </c>
      <c r="Q53" s="12"/>
    </row>
    <row r="54" spans="1:17" s="15" customFormat="1" ht="26.25" customHeight="1" x14ac:dyDescent="0.25">
      <c r="A54" s="110"/>
      <c r="B54" s="118"/>
      <c r="C54" s="112"/>
      <c r="D54" s="37" t="s">
        <v>23</v>
      </c>
      <c r="E54" s="1"/>
      <c r="F54" s="1"/>
      <c r="G54" s="1"/>
      <c r="H54" s="1"/>
      <c r="I54" s="31"/>
      <c r="J54" s="31"/>
      <c r="K54" s="31"/>
      <c r="L54" s="31"/>
      <c r="M54" s="31"/>
      <c r="N54" s="31"/>
      <c r="O54" s="31"/>
      <c r="P54" s="31"/>
      <c r="Q54" s="12"/>
    </row>
    <row r="55" spans="1:17" s="15" customFormat="1" ht="26.25" customHeight="1" x14ac:dyDescent="0.25">
      <c r="A55" s="110"/>
      <c r="B55" s="118"/>
      <c r="C55" s="112"/>
      <c r="D55" s="50" t="s">
        <v>788</v>
      </c>
      <c r="E55" s="1" t="s">
        <v>585</v>
      </c>
      <c r="F55" s="1"/>
      <c r="G55" s="1"/>
      <c r="H55" s="1"/>
      <c r="I55" s="31">
        <f>I56+I62</f>
        <v>0</v>
      </c>
      <c r="J55" s="31">
        <f t="shared" ref="J55:P55" si="18">J56+J62</f>
        <v>0</v>
      </c>
      <c r="K55" s="31">
        <f t="shared" si="18"/>
        <v>580557.18000000005</v>
      </c>
      <c r="L55" s="31">
        <f t="shared" si="18"/>
        <v>576046.64999999991</v>
      </c>
      <c r="M55" s="31">
        <f t="shared" si="18"/>
        <v>1306182.32</v>
      </c>
      <c r="N55" s="31">
        <f t="shared" si="18"/>
        <v>1291419.6400000001</v>
      </c>
      <c r="O55" s="31">
        <f t="shared" si="18"/>
        <v>1448900</v>
      </c>
      <c r="P55" s="31">
        <f t="shared" si="18"/>
        <v>1448900</v>
      </c>
      <c r="Q55" s="12"/>
    </row>
    <row r="56" spans="1:17" s="15" customFormat="1" ht="26.25" customHeight="1" x14ac:dyDescent="0.25">
      <c r="A56" s="110" t="s">
        <v>635</v>
      </c>
      <c r="B56" s="112" t="s">
        <v>42</v>
      </c>
      <c r="C56" s="112" t="s">
        <v>615</v>
      </c>
      <c r="D56" s="37" t="s">
        <v>22</v>
      </c>
      <c r="E56" s="1"/>
      <c r="F56" s="1"/>
      <c r="G56" s="1"/>
      <c r="H56" s="1"/>
      <c r="I56" s="31">
        <f>I58+I59+I60+I61</f>
        <v>0</v>
      </c>
      <c r="J56" s="31">
        <f t="shared" ref="J56:P56" si="19">J58+J59+J60+J61</f>
        <v>0</v>
      </c>
      <c r="K56" s="31">
        <f t="shared" si="19"/>
        <v>566557.18000000005</v>
      </c>
      <c r="L56" s="31">
        <f t="shared" si="19"/>
        <v>564647.71</v>
      </c>
      <c r="M56" s="31">
        <f t="shared" si="19"/>
        <v>1267682.32</v>
      </c>
      <c r="N56" s="31">
        <f t="shared" si="19"/>
        <v>1252919.6400000001</v>
      </c>
      <c r="O56" s="31">
        <f t="shared" si="19"/>
        <v>1410400</v>
      </c>
      <c r="P56" s="31">
        <f t="shared" si="19"/>
        <v>1410400</v>
      </c>
      <c r="Q56" s="12"/>
    </row>
    <row r="57" spans="1:17" s="15" customFormat="1" ht="26.25" customHeight="1" x14ac:dyDescent="0.25">
      <c r="A57" s="110"/>
      <c r="B57" s="112"/>
      <c r="C57" s="112"/>
      <c r="D57" s="37" t="s">
        <v>23</v>
      </c>
      <c r="E57" s="1"/>
      <c r="F57" s="1"/>
      <c r="G57" s="1"/>
      <c r="H57" s="1"/>
      <c r="I57" s="31"/>
      <c r="J57" s="31"/>
      <c r="K57" s="31"/>
      <c r="L57" s="31"/>
      <c r="M57" s="31"/>
      <c r="N57" s="31"/>
      <c r="O57" s="31"/>
      <c r="P57" s="31"/>
      <c r="Q57" s="12"/>
    </row>
    <row r="58" spans="1:17" s="15" customFormat="1" ht="26.25" customHeight="1" x14ac:dyDescent="0.25">
      <c r="A58" s="110"/>
      <c r="B58" s="112"/>
      <c r="C58" s="112"/>
      <c r="D58" s="113" t="s">
        <v>788</v>
      </c>
      <c r="E58" s="5" t="s">
        <v>585</v>
      </c>
      <c r="F58" s="5" t="s">
        <v>473</v>
      </c>
      <c r="G58" s="5" t="s">
        <v>616</v>
      </c>
      <c r="H58" s="5" t="s">
        <v>475</v>
      </c>
      <c r="I58" s="6">
        <v>0</v>
      </c>
      <c r="J58" s="6">
        <v>0</v>
      </c>
      <c r="K58" s="6">
        <v>342693.28</v>
      </c>
      <c r="L58" s="6">
        <v>341241.28</v>
      </c>
      <c r="M58" s="6">
        <v>756636.28</v>
      </c>
      <c r="N58" s="6">
        <v>756636.28</v>
      </c>
      <c r="O58" s="6">
        <v>863500</v>
      </c>
      <c r="P58" s="6">
        <v>863500</v>
      </c>
      <c r="Q58" s="12"/>
    </row>
    <row r="59" spans="1:17" s="15" customFormat="1" ht="26.25" customHeight="1" x14ac:dyDescent="0.25">
      <c r="A59" s="110"/>
      <c r="B59" s="112"/>
      <c r="C59" s="112"/>
      <c r="D59" s="114"/>
      <c r="E59" s="5" t="s">
        <v>585</v>
      </c>
      <c r="F59" s="5" t="s">
        <v>473</v>
      </c>
      <c r="G59" s="5" t="s">
        <v>616</v>
      </c>
      <c r="H59" s="5" t="s">
        <v>477</v>
      </c>
      <c r="I59" s="6">
        <v>0</v>
      </c>
      <c r="J59" s="6">
        <v>0</v>
      </c>
      <c r="K59" s="6">
        <v>88462.48</v>
      </c>
      <c r="L59" s="6">
        <v>88035.48</v>
      </c>
      <c r="M59" s="6">
        <v>214692.87</v>
      </c>
      <c r="N59" s="6">
        <v>214692.87</v>
      </c>
      <c r="O59" s="6">
        <v>259700</v>
      </c>
      <c r="P59" s="6">
        <v>259700</v>
      </c>
      <c r="Q59" s="12"/>
    </row>
    <row r="60" spans="1:17" s="15" customFormat="1" ht="26.25" customHeight="1" x14ac:dyDescent="0.25">
      <c r="A60" s="110"/>
      <c r="B60" s="112"/>
      <c r="C60" s="112"/>
      <c r="D60" s="114"/>
      <c r="E60" s="5" t="s">
        <v>585</v>
      </c>
      <c r="F60" s="5" t="s">
        <v>473</v>
      </c>
      <c r="G60" s="5" t="s">
        <v>616</v>
      </c>
      <c r="H60" s="5" t="s">
        <v>36</v>
      </c>
      <c r="I60" s="6">
        <v>0</v>
      </c>
      <c r="J60" s="6">
        <v>0</v>
      </c>
      <c r="K60" s="6">
        <v>68127.27</v>
      </c>
      <c r="L60" s="6">
        <v>68127.27</v>
      </c>
      <c r="M60" s="6">
        <v>179248.17</v>
      </c>
      <c r="N60" s="6">
        <v>177283.38</v>
      </c>
      <c r="O60" s="6">
        <v>182000</v>
      </c>
      <c r="P60" s="6">
        <v>182000</v>
      </c>
      <c r="Q60" s="12"/>
    </row>
    <row r="61" spans="1:17" s="15" customFormat="1" ht="26.25" customHeight="1" x14ac:dyDescent="0.25">
      <c r="A61" s="110"/>
      <c r="B61" s="112"/>
      <c r="C61" s="112"/>
      <c r="D61" s="115"/>
      <c r="E61" s="5" t="s">
        <v>585</v>
      </c>
      <c r="F61" s="5" t="s">
        <v>473</v>
      </c>
      <c r="G61" s="5" t="s">
        <v>616</v>
      </c>
      <c r="H61" s="5" t="s">
        <v>37</v>
      </c>
      <c r="I61" s="6">
        <v>0</v>
      </c>
      <c r="J61" s="6">
        <v>0</v>
      </c>
      <c r="K61" s="6">
        <v>67274.149999999994</v>
      </c>
      <c r="L61" s="6">
        <v>67243.679999999993</v>
      </c>
      <c r="M61" s="6">
        <v>117105</v>
      </c>
      <c r="N61" s="6">
        <v>104307.11</v>
      </c>
      <c r="O61" s="6">
        <v>105200</v>
      </c>
      <c r="P61" s="6">
        <v>105200</v>
      </c>
      <c r="Q61" s="12"/>
    </row>
    <row r="62" spans="1:17" s="15" customFormat="1" ht="26.25" customHeight="1" x14ac:dyDescent="0.25">
      <c r="A62" s="110" t="s">
        <v>636</v>
      </c>
      <c r="B62" s="113" t="s">
        <v>43</v>
      </c>
      <c r="C62" s="113" t="s">
        <v>617</v>
      </c>
      <c r="D62" s="37" t="s">
        <v>22</v>
      </c>
      <c r="E62" s="1"/>
      <c r="F62" s="1"/>
      <c r="G62" s="1"/>
      <c r="H62" s="1"/>
      <c r="I62" s="31">
        <f>I64+I65+I66</f>
        <v>0</v>
      </c>
      <c r="J62" s="31">
        <f t="shared" ref="J62:P62" si="20">J64+J65+J66</f>
        <v>0</v>
      </c>
      <c r="K62" s="31">
        <f t="shared" si="20"/>
        <v>14000</v>
      </c>
      <c r="L62" s="31">
        <f t="shared" si="20"/>
        <v>11398.94</v>
      </c>
      <c r="M62" s="31">
        <f t="shared" si="20"/>
        <v>38500</v>
      </c>
      <c r="N62" s="31">
        <f t="shared" si="20"/>
        <v>38500</v>
      </c>
      <c r="O62" s="31">
        <f t="shared" si="20"/>
        <v>38500</v>
      </c>
      <c r="P62" s="31">
        <f t="shared" si="20"/>
        <v>38500</v>
      </c>
      <c r="Q62" s="12"/>
    </row>
    <row r="63" spans="1:17" s="15" customFormat="1" ht="26.25" customHeight="1" x14ac:dyDescent="0.25">
      <c r="A63" s="110"/>
      <c r="B63" s="114"/>
      <c r="C63" s="114"/>
      <c r="D63" s="37" t="s">
        <v>23</v>
      </c>
      <c r="E63" s="41"/>
      <c r="F63" s="41"/>
      <c r="G63" s="41"/>
      <c r="H63" s="41"/>
      <c r="I63" s="38"/>
      <c r="J63" s="38"/>
      <c r="K63" s="38"/>
      <c r="L63" s="38"/>
      <c r="M63" s="38"/>
      <c r="N63" s="38"/>
      <c r="O63" s="38"/>
      <c r="P63" s="38"/>
      <c r="Q63" s="12"/>
    </row>
    <row r="64" spans="1:17" s="15" customFormat="1" ht="26.25" customHeight="1" x14ac:dyDescent="0.25">
      <c r="A64" s="110"/>
      <c r="B64" s="114"/>
      <c r="C64" s="114"/>
      <c r="D64" s="113" t="s">
        <v>788</v>
      </c>
      <c r="E64" s="5" t="s">
        <v>585</v>
      </c>
      <c r="F64" s="5" t="s">
        <v>473</v>
      </c>
      <c r="G64" s="5" t="s">
        <v>618</v>
      </c>
      <c r="H64" s="5" t="s">
        <v>475</v>
      </c>
      <c r="I64" s="6">
        <v>0</v>
      </c>
      <c r="J64" s="6"/>
      <c r="K64" s="6">
        <v>10753</v>
      </c>
      <c r="L64" s="6">
        <v>8754.94</v>
      </c>
      <c r="M64" s="6">
        <v>24434</v>
      </c>
      <c r="N64" s="6">
        <v>24434</v>
      </c>
      <c r="O64" s="6">
        <v>24434</v>
      </c>
      <c r="P64" s="6">
        <v>24434</v>
      </c>
      <c r="Q64" s="12"/>
    </row>
    <row r="65" spans="1:17" s="15" customFormat="1" ht="26.25" customHeight="1" x14ac:dyDescent="0.25">
      <c r="A65" s="110"/>
      <c r="B65" s="114"/>
      <c r="C65" s="114"/>
      <c r="D65" s="114"/>
      <c r="E65" s="5" t="s">
        <v>585</v>
      </c>
      <c r="F65" s="5" t="s">
        <v>473</v>
      </c>
      <c r="G65" s="5" t="s">
        <v>618</v>
      </c>
      <c r="H65" s="5" t="s">
        <v>477</v>
      </c>
      <c r="I65" s="6">
        <v>0</v>
      </c>
      <c r="J65" s="6">
        <v>0</v>
      </c>
      <c r="K65" s="6">
        <v>3247</v>
      </c>
      <c r="L65" s="6">
        <v>2644</v>
      </c>
      <c r="M65" s="6">
        <v>7379</v>
      </c>
      <c r="N65" s="6">
        <v>7379</v>
      </c>
      <c r="O65" s="6">
        <v>7379</v>
      </c>
      <c r="P65" s="6">
        <v>7379</v>
      </c>
      <c r="Q65" s="12"/>
    </row>
    <row r="66" spans="1:17" s="15" customFormat="1" ht="26.25" customHeight="1" x14ac:dyDescent="0.25">
      <c r="A66" s="110"/>
      <c r="B66" s="115"/>
      <c r="C66" s="115"/>
      <c r="D66" s="115"/>
      <c r="E66" s="5" t="s">
        <v>585</v>
      </c>
      <c r="F66" s="5" t="s">
        <v>473</v>
      </c>
      <c r="G66" s="5" t="s">
        <v>618</v>
      </c>
      <c r="H66" s="5" t="s">
        <v>36</v>
      </c>
      <c r="I66" s="6">
        <v>0</v>
      </c>
      <c r="J66" s="6">
        <v>0</v>
      </c>
      <c r="K66" s="6">
        <v>0</v>
      </c>
      <c r="L66" s="6">
        <v>0</v>
      </c>
      <c r="M66" s="6">
        <v>6687</v>
      </c>
      <c r="N66" s="6">
        <v>6687</v>
      </c>
      <c r="O66" s="6">
        <v>6687</v>
      </c>
      <c r="P66" s="6">
        <v>6687</v>
      </c>
      <c r="Q66" s="12"/>
    </row>
    <row r="67" spans="1:17" s="15" customFormat="1" ht="26.25" customHeight="1" x14ac:dyDescent="0.25">
      <c r="A67" s="110" t="s">
        <v>637</v>
      </c>
      <c r="B67" s="118" t="s">
        <v>87</v>
      </c>
      <c r="C67" s="112" t="s">
        <v>31</v>
      </c>
      <c r="D67" s="37" t="s">
        <v>22</v>
      </c>
      <c r="E67" s="1"/>
      <c r="F67" s="1"/>
      <c r="G67" s="1"/>
      <c r="H67" s="1"/>
      <c r="I67" s="31">
        <f>I69</f>
        <v>0</v>
      </c>
      <c r="J67" s="31">
        <f t="shared" ref="J67:P67" si="21">J69</f>
        <v>0</v>
      </c>
      <c r="K67" s="31">
        <f t="shared" si="21"/>
        <v>3327207.16</v>
      </c>
      <c r="L67" s="31">
        <f t="shared" si="21"/>
        <v>3293099.08</v>
      </c>
      <c r="M67" s="31">
        <f t="shared" si="21"/>
        <v>7659394.9500000011</v>
      </c>
      <c r="N67" s="31">
        <f t="shared" si="21"/>
        <v>7654816.9000000004</v>
      </c>
      <c r="O67" s="31">
        <f t="shared" si="21"/>
        <v>8207950</v>
      </c>
      <c r="P67" s="31">
        <f t="shared" si="21"/>
        <v>8207950</v>
      </c>
      <c r="Q67" s="12"/>
    </row>
    <row r="68" spans="1:17" s="15" customFormat="1" ht="26.25" customHeight="1" x14ac:dyDescent="0.25">
      <c r="A68" s="110"/>
      <c r="B68" s="118"/>
      <c r="C68" s="112"/>
      <c r="D68" s="37" t="s">
        <v>23</v>
      </c>
      <c r="E68" s="1"/>
      <c r="F68" s="1"/>
      <c r="G68" s="1"/>
      <c r="H68" s="1"/>
      <c r="I68" s="31"/>
      <c r="J68" s="31"/>
      <c r="K68" s="31"/>
      <c r="L68" s="31"/>
      <c r="M68" s="31"/>
      <c r="N68" s="31"/>
      <c r="O68" s="31"/>
      <c r="P68" s="31"/>
      <c r="Q68" s="12"/>
    </row>
    <row r="69" spans="1:17" s="15" customFormat="1" ht="26.25" customHeight="1" x14ac:dyDescent="0.25">
      <c r="A69" s="110"/>
      <c r="B69" s="118"/>
      <c r="C69" s="112"/>
      <c r="D69" s="50" t="s">
        <v>788</v>
      </c>
      <c r="E69" s="1"/>
      <c r="F69" s="1"/>
      <c r="G69" s="1"/>
      <c r="H69" s="1"/>
      <c r="I69" s="31">
        <f>I70</f>
        <v>0</v>
      </c>
      <c r="J69" s="31">
        <f t="shared" ref="J69:P69" si="22">J70</f>
        <v>0</v>
      </c>
      <c r="K69" s="31">
        <f t="shared" si="22"/>
        <v>3327207.16</v>
      </c>
      <c r="L69" s="31">
        <f t="shared" si="22"/>
        <v>3293099.08</v>
      </c>
      <c r="M69" s="31">
        <f t="shared" si="22"/>
        <v>7659394.9500000011</v>
      </c>
      <c r="N69" s="31">
        <f t="shared" si="22"/>
        <v>7654816.9000000004</v>
      </c>
      <c r="O69" s="31">
        <f t="shared" si="22"/>
        <v>8207950</v>
      </c>
      <c r="P69" s="31">
        <f t="shared" si="22"/>
        <v>8207950</v>
      </c>
      <c r="Q69" s="12"/>
    </row>
    <row r="70" spans="1:17" s="15" customFormat="1" ht="26.25" customHeight="1" x14ac:dyDescent="0.25">
      <c r="A70" s="110" t="s">
        <v>638</v>
      </c>
      <c r="B70" s="112" t="s">
        <v>42</v>
      </c>
      <c r="C70" s="112" t="s">
        <v>469</v>
      </c>
      <c r="D70" s="37" t="s">
        <v>22</v>
      </c>
      <c r="E70" s="1"/>
      <c r="F70" s="1"/>
      <c r="G70" s="1"/>
      <c r="H70" s="1"/>
      <c r="I70" s="31">
        <f>I72+I73+I74+I75+I76</f>
        <v>0</v>
      </c>
      <c r="J70" s="31">
        <f t="shared" ref="J70:P70" si="23">J72+J73+J74+J75+J76</f>
        <v>0</v>
      </c>
      <c r="K70" s="31">
        <f t="shared" si="23"/>
        <v>3327207.16</v>
      </c>
      <c r="L70" s="31">
        <f t="shared" si="23"/>
        <v>3293099.08</v>
      </c>
      <c r="M70" s="31">
        <f t="shared" si="23"/>
        <v>7659394.9500000011</v>
      </c>
      <c r="N70" s="31">
        <f t="shared" si="23"/>
        <v>7654816.9000000004</v>
      </c>
      <c r="O70" s="31">
        <f t="shared" si="23"/>
        <v>8207950</v>
      </c>
      <c r="P70" s="31">
        <f t="shared" si="23"/>
        <v>8207950</v>
      </c>
      <c r="Q70" s="33"/>
    </row>
    <row r="71" spans="1:17" s="15" customFormat="1" ht="26.25" customHeight="1" x14ac:dyDescent="0.25">
      <c r="A71" s="110"/>
      <c r="B71" s="112"/>
      <c r="C71" s="112"/>
      <c r="D71" s="37" t="s">
        <v>23</v>
      </c>
      <c r="E71" s="1" t="s">
        <v>585</v>
      </c>
      <c r="F71" s="1"/>
      <c r="G71" s="1"/>
      <c r="H71" s="1"/>
      <c r="I71" s="31"/>
      <c r="J71" s="31"/>
      <c r="K71" s="31"/>
      <c r="L71" s="31"/>
      <c r="M71" s="31"/>
      <c r="N71" s="31"/>
      <c r="O71" s="31"/>
      <c r="P71" s="31"/>
      <c r="Q71" s="12"/>
    </row>
    <row r="72" spans="1:17" s="15" customFormat="1" ht="26.25" customHeight="1" x14ac:dyDescent="0.25">
      <c r="A72" s="110"/>
      <c r="B72" s="112"/>
      <c r="C72" s="112"/>
      <c r="D72" s="112" t="s">
        <v>788</v>
      </c>
      <c r="E72" s="5" t="s">
        <v>585</v>
      </c>
      <c r="F72" s="5" t="s">
        <v>619</v>
      </c>
      <c r="G72" s="5" t="s">
        <v>620</v>
      </c>
      <c r="H72" s="5" t="s">
        <v>475</v>
      </c>
      <c r="I72" s="6">
        <v>0</v>
      </c>
      <c r="J72" s="6">
        <v>0</v>
      </c>
      <c r="K72" s="6">
        <v>2002359.98</v>
      </c>
      <c r="L72" s="6">
        <v>1970839.05</v>
      </c>
      <c r="M72" s="6">
        <v>4447944.9800000004</v>
      </c>
      <c r="N72" s="6">
        <v>4447944.9800000004</v>
      </c>
      <c r="O72" s="6">
        <v>4728700</v>
      </c>
      <c r="P72" s="6">
        <v>4728700</v>
      </c>
      <c r="Q72" s="12"/>
    </row>
    <row r="73" spans="1:17" s="15" customFormat="1" ht="26.25" customHeight="1" x14ac:dyDescent="0.25">
      <c r="A73" s="110"/>
      <c r="B73" s="112"/>
      <c r="C73" s="112"/>
      <c r="D73" s="112"/>
      <c r="E73" s="5" t="s">
        <v>585</v>
      </c>
      <c r="F73" s="5" t="s">
        <v>619</v>
      </c>
      <c r="G73" s="5" t="s">
        <v>620</v>
      </c>
      <c r="H73" s="5" t="s">
        <v>476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20000</v>
      </c>
      <c r="P73" s="6">
        <v>20000</v>
      </c>
      <c r="Q73" s="12"/>
    </row>
    <row r="74" spans="1:17" s="15" customFormat="1" ht="26.25" customHeight="1" x14ac:dyDescent="0.25">
      <c r="A74" s="110"/>
      <c r="B74" s="112"/>
      <c r="C74" s="112"/>
      <c r="D74" s="112"/>
      <c r="E74" s="5" t="s">
        <v>585</v>
      </c>
      <c r="F74" s="5" t="s">
        <v>619</v>
      </c>
      <c r="G74" s="5" t="s">
        <v>620</v>
      </c>
      <c r="H74" s="5" t="s">
        <v>477</v>
      </c>
      <c r="I74" s="6">
        <v>0</v>
      </c>
      <c r="J74" s="6">
        <v>0</v>
      </c>
      <c r="K74" s="6">
        <v>553105.48</v>
      </c>
      <c r="L74" s="6">
        <v>550572.48</v>
      </c>
      <c r="M74" s="6">
        <v>1340871.24</v>
      </c>
      <c r="N74" s="6">
        <v>1340871.24</v>
      </c>
      <c r="O74" s="6">
        <v>1420517</v>
      </c>
      <c r="P74" s="6">
        <v>1420517</v>
      </c>
      <c r="Q74" s="12"/>
    </row>
    <row r="75" spans="1:17" s="15" customFormat="1" ht="26.25" customHeight="1" x14ac:dyDescent="0.25">
      <c r="A75" s="110"/>
      <c r="B75" s="112"/>
      <c r="C75" s="112"/>
      <c r="D75" s="112"/>
      <c r="E75" s="5" t="s">
        <v>585</v>
      </c>
      <c r="F75" s="5" t="s">
        <v>619</v>
      </c>
      <c r="G75" s="5" t="s">
        <v>620</v>
      </c>
      <c r="H75" s="5" t="s">
        <v>36</v>
      </c>
      <c r="I75" s="6">
        <v>0</v>
      </c>
      <c r="J75" s="6">
        <v>0</v>
      </c>
      <c r="K75" s="6">
        <v>657079.27</v>
      </c>
      <c r="L75" s="6">
        <v>657079.27</v>
      </c>
      <c r="M75" s="6">
        <v>1696328.12</v>
      </c>
      <c r="N75" s="6">
        <v>1696128.08</v>
      </c>
      <c r="O75" s="6">
        <v>1822433</v>
      </c>
      <c r="P75" s="6">
        <v>1822433</v>
      </c>
      <c r="Q75" s="12"/>
    </row>
    <row r="76" spans="1:17" s="15" customFormat="1" ht="26.25" customHeight="1" thickBot="1" x14ac:dyDescent="0.3">
      <c r="A76" s="111"/>
      <c r="B76" s="113"/>
      <c r="C76" s="113"/>
      <c r="D76" s="113"/>
      <c r="E76" s="59" t="s">
        <v>585</v>
      </c>
      <c r="F76" s="59" t="s">
        <v>619</v>
      </c>
      <c r="G76" s="59" t="s">
        <v>620</v>
      </c>
      <c r="H76" s="59" t="s">
        <v>37</v>
      </c>
      <c r="I76" s="60">
        <v>0</v>
      </c>
      <c r="J76" s="60">
        <v>0</v>
      </c>
      <c r="K76" s="60">
        <v>114662.43</v>
      </c>
      <c r="L76" s="60">
        <v>114608.28</v>
      </c>
      <c r="M76" s="60">
        <v>174250.61</v>
      </c>
      <c r="N76" s="60">
        <v>169872.6</v>
      </c>
      <c r="O76" s="60">
        <v>216300</v>
      </c>
      <c r="P76" s="60">
        <v>216300</v>
      </c>
      <c r="Q76" s="61"/>
    </row>
    <row r="77" spans="1:17" ht="26.25" customHeight="1" x14ac:dyDescent="0.25">
      <c r="A77" s="119" t="s">
        <v>47</v>
      </c>
      <c r="B77" s="122" t="s">
        <v>26</v>
      </c>
      <c r="C77" s="122" t="s">
        <v>28</v>
      </c>
      <c r="D77" s="76" t="s">
        <v>22</v>
      </c>
      <c r="E77" s="77"/>
      <c r="F77" s="77"/>
      <c r="G77" s="77"/>
      <c r="H77" s="77"/>
      <c r="I77" s="88">
        <f>I79</f>
        <v>0</v>
      </c>
      <c r="J77" s="88">
        <f t="shared" ref="J77:P77" si="24">J79</f>
        <v>0</v>
      </c>
      <c r="K77" s="88">
        <f t="shared" si="24"/>
        <v>2341060</v>
      </c>
      <c r="L77" s="88">
        <f t="shared" si="24"/>
        <v>1628442.99</v>
      </c>
      <c r="M77" s="88">
        <f t="shared" si="24"/>
        <v>4459200</v>
      </c>
      <c r="N77" s="88">
        <f t="shared" si="24"/>
        <v>4397059.8099999996</v>
      </c>
      <c r="O77" s="88">
        <f t="shared" si="24"/>
        <v>4683008.8499999996</v>
      </c>
      <c r="P77" s="88">
        <f t="shared" si="24"/>
        <v>4507600</v>
      </c>
      <c r="Q77" s="89"/>
    </row>
    <row r="78" spans="1:17" ht="26.25" customHeight="1" x14ac:dyDescent="0.25">
      <c r="A78" s="120"/>
      <c r="B78" s="123"/>
      <c r="C78" s="123"/>
      <c r="D78" s="80" t="s">
        <v>23</v>
      </c>
      <c r="E78" s="81"/>
      <c r="F78" s="81"/>
      <c r="G78" s="81"/>
      <c r="H78" s="81"/>
      <c r="I78" s="90"/>
      <c r="J78" s="90"/>
      <c r="K78" s="90"/>
      <c r="L78" s="90"/>
      <c r="M78" s="90"/>
      <c r="N78" s="90"/>
      <c r="O78" s="90"/>
      <c r="P78" s="90"/>
      <c r="Q78" s="91"/>
    </row>
    <row r="79" spans="1:17" ht="33.75" customHeight="1" thickBot="1" x14ac:dyDescent="0.3">
      <c r="A79" s="121"/>
      <c r="B79" s="124"/>
      <c r="C79" s="124"/>
      <c r="D79" s="84" t="s">
        <v>29</v>
      </c>
      <c r="E79" s="85" t="s">
        <v>33</v>
      </c>
      <c r="F79" s="85"/>
      <c r="G79" s="85"/>
      <c r="H79" s="85"/>
      <c r="I79" s="92">
        <f>I82+I88</f>
        <v>0</v>
      </c>
      <c r="J79" s="92">
        <f t="shared" ref="J79:P79" si="25">J82+J88</f>
        <v>0</v>
      </c>
      <c r="K79" s="92">
        <f>K82+K88</f>
        <v>2341060</v>
      </c>
      <c r="L79" s="92">
        <f t="shared" si="25"/>
        <v>1628442.99</v>
      </c>
      <c r="M79" s="92">
        <f t="shared" si="25"/>
        <v>4459200</v>
      </c>
      <c r="N79" s="92">
        <f t="shared" si="25"/>
        <v>4397059.8099999996</v>
      </c>
      <c r="O79" s="93">
        <f>O82+O88</f>
        <v>4683008.8499999996</v>
      </c>
      <c r="P79" s="92">
        <f t="shared" si="25"/>
        <v>4507600</v>
      </c>
      <c r="Q79" s="94"/>
    </row>
    <row r="80" spans="1:17" ht="26.25" customHeight="1" x14ac:dyDescent="0.25">
      <c r="A80" s="117" t="s">
        <v>48</v>
      </c>
      <c r="B80" s="115" t="s">
        <v>24</v>
      </c>
      <c r="C80" s="115" t="s">
        <v>27</v>
      </c>
      <c r="D80" s="53" t="s">
        <v>22</v>
      </c>
      <c r="E80" s="55"/>
      <c r="F80" s="55"/>
      <c r="G80" s="55"/>
      <c r="H80" s="55"/>
      <c r="I80" s="57">
        <f>I83</f>
        <v>0</v>
      </c>
      <c r="J80" s="57">
        <f t="shared" ref="J80:P80" si="26">J83</f>
        <v>0</v>
      </c>
      <c r="K80" s="57">
        <f t="shared" si="26"/>
        <v>0</v>
      </c>
      <c r="L80" s="57">
        <f t="shared" si="26"/>
        <v>0</v>
      </c>
      <c r="M80" s="57">
        <f t="shared" si="26"/>
        <v>0</v>
      </c>
      <c r="N80" s="57">
        <f t="shared" si="26"/>
        <v>0</v>
      </c>
      <c r="O80" s="57">
        <f t="shared" si="26"/>
        <v>185108.85</v>
      </c>
      <c r="P80" s="57">
        <f t="shared" si="26"/>
        <v>0</v>
      </c>
      <c r="Q80" s="58"/>
    </row>
    <row r="81" spans="1:17" ht="26.25" customHeight="1" x14ac:dyDescent="0.25">
      <c r="A81" s="110"/>
      <c r="B81" s="112"/>
      <c r="C81" s="112"/>
      <c r="D81" s="37" t="s">
        <v>23</v>
      </c>
      <c r="E81" s="1"/>
      <c r="F81" s="1"/>
      <c r="G81" s="1"/>
      <c r="H81" s="1"/>
      <c r="I81" s="31"/>
      <c r="J81" s="31"/>
      <c r="K81" s="31"/>
      <c r="L81" s="31"/>
      <c r="M81" s="31"/>
      <c r="N81" s="31"/>
      <c r="O81" s="31"/>
      <c r="P81" s="31"/>
      <c r="Q81" s="12"/>
    </row>
    <row r="82" spans="1:17" ht="26.25" customHeight="1" x14ac:dyDescent="0.25">
      <c r="A82" s="110"/>
      <c r="B82" s="112"/>
      <c r="C82" s="112"/>
      <c r="D82" s="37" t="s">
        <v>29</v>
      </c>
      <c r="E82" s="1" t="s">
        <v>33</v>
      </c>
      <c r="F82" s="1"/>
      <c r="G82" s="1"/>
      <c r="H82" s="1"/>
      <c r="I82" s="31">
        <f>I85</f>
        <v>0</v>
      </c>
      <c r="J82" s="31">
        <f t="shared" ref="J82:P82" si="27">J85</f>
        <v>0</v>
      </c>
      <c r="K82" s="31">
        <f t="shared" si="27"/>
        <v>0</v>
      </c>
      <c r="L82" s="31">
        <f t="shared" si="27"/>
        <v>0</v>
      </c>
      <c r="M82" s="31">
        <f t="shared" si="27"/>
        <v>0</v>
      </c>
      <c r="N82" s="31">
        <f t="shared" si="27"/>
        <v>0</v>
      </c>
      <c r="O82" s="31">
        <f t="shared" si="27"/>
        <v>185108.85</v>
      </c>
      <c r="P82" s="31">
        <f t="shared" si="27"/>
        <v>0</v>
      </c>
      <c r="Q82" s="12"/>
    </row>
    <row r="83" spans="1:17" ht="51.75" customHeight="1" x14ac:dyDescent="0.25">
      <c r="A83" s="110" t="s">
        <v>49</v>
      </c>
      <c r="B83" s="112" t="s">
        <v>42</v>
      </c>
      <c r="C83" s="112" t="s">
        <v>46</v>
      </c>
      <c r="D83" s="37" t="s">
        <v>22</v>
      </c>
      <c r="E83" s="1"/>
      <c r="F83" s="1"/>
      <c r="G83" s="1"/>
      <c r="H83" s="1"/>
      <c r="I83" s="31">
        <f>I85</f>
        <v>0</v>
      </c>
      <c r="J83" s="31">
        <f t="shared" ref="J83:P83" si="28">J85</f>
        <v>0</v>
      </c>
      <c r="K83" s="31">
        <f t="shared" si="28"/>
        <v>0</v>
      </c>
      <c r="L83" s="31">
        <f t="shared" si="28"/>
        <v>0</v>
      </c>
      <c r="M83" s="31">
        <f t="shared" si="28"/>
        <v>0</v>
      </c>
      <c r="N83" s="31">
        <f t="shared" si="28"/>
        <v>0</v>
      </c>
      <c r="O83" s="31">
        <f t="shared" si="28"/>
        <v>185108.85</v>
      </c>
      <c r="P83" s="31">
        <f t="shared" si="28"/>
        <v>0</v>
      </c>
      <c r="Q83" s="12"/>
    </row>
    <row r="84" spans="1:17" ht="51.75" customHeight="1" x14ac:dyDescent="0.25">
      <c r="A84" s="110"/>
      <c r="B84" s="112"/>
      <c r="C84" s="112"/>
      <c r="D84" s="37" t="s">
        <v>23</v>
      </c>
      <c r="E84" s="1"/>
      <c r="F84" s="1"/>
      <c r="G84" s="1"/>
      <c r="H84" s="1"/>
      <c r="I84" s="31"/>
      <c r="J84" s="31"/>
      <c r="K84" s="31"/>
      <c r="L84" s="31"/>
      <c r="M84" s="31"/>
      <c r="N84" s="31"/>
      <c r="O84" s="31"/>
      <c r="P84" s="31"/>
      <c r="Q84" s="12"/>
    </row>
    <row r="85" spans="1:17" ht="51.75" customHeight="1" x14ac:dyDescent="0.25">
      <c r="A85" s="110"/>
      <c r="B85" s="112"/>
      <c r="C85" s="112"/>
      <c r="D85" s="37" t="s">
        <v>29</v>
      </c>
      <c r="E85" s="1">
        <v>408</v>
      </c>
      <c r="F85" s="1">
        <v>1003</v>
      </c>
      <c r="G85" s="1" t="s">
        <v>30</v>
      </c>
      <c r="H85" s="1">
        <v>322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4">
        <v>185108.85</v>
      </c>
      <c r="P85" s="34"/>
      <c r="Q85" s="2"/>
    </row>
    <row r="86" spans="1:17" ht="26.25" customHeight="1" x14ac:dyDescent="0.25">
      <c r="A86" s="110" t="s">
        <v>50</v>
      </c>
      <c r="B86" s="112" t="s">
        <v>32</v>
      </c>
      <c r="C86" s="112" t="s">
        <v>31</v>
      </c>
      <c r="D86" s="37" t="s">
        <v>22</v>
      </c>
      <c r="E86" s="1"/>
      <c r="F86" s="1"/>
      <c r="G86" s="1"/>
      <c r="H86" s="1"/>
      <c r="I86" s="31">
        <f t="shared" ref="I86:P86" si="29">I89+I96</f>
        <v>0</v>
      </c>
      <c r="J86" s="31">
        <f t="shared" si="29"/>
        <v>0</v>
      </c>
      <c r="K86" s="31">
        <f t="shared" si="29"/>
        <v>2341060</v>
      </c>
      <c r="L86" s="31">
        <f t="shared" si="29"/>
        <v>1628442.99</v>
      </c>
      <c r="M86" s="31">
        <f t="shared" si="29"/>
        <v>4459200</v>
      </c>
      <c r="N86" s="31">
        <f t="shared" si="29"/>
        <v>4397059.8099999996</v>
      </c>
      <c r="O86" s="31">
        <f t="shared" si="29"/>
        <v>4497900</v>
      </c>
      <c r="P86" s="31">
        <f t="shared" si="29"/>
        <v>4507600</v>
      </c>
      <c r="Q86" s="12"/>
    </row>
    <row r="87" spans="1:17" ht="26.25" customHeight="1" x14ac:dyDescent="0.25">
      <c r="A87" s="110"/>
      <c r="B87" s="112"/>
      <c r="C87" s="112"/>
      <c r="D87" s="37" t="s">
        <v>23</v>
      </c>
      <c r="E87" s="1"/>
      <c r="F87" s="1"/>
      <c r="G87" s="1"/>
      <c r="H87" s="1"/>
      <c r="I87" s="31"/>
      <c r="J87" s="31"/>
      <c r="K87" s="31"/>
      <c r="L87" s="31"/>
      <c r="M87" s="31"/>
      <c r="N87" s="31"/>
      <c r="O87" s="31"/>
      <c r="P87" s="31"/>
      <c r="Q87" s="12"/>
    </row>
    <row r="88" spans="1:17" ht="26.25" customHeight="1" x14ac:dyDescent="0.25">
      <c r="A88" s="110"/>
      <c r="B88" s="112"/>
      <c r="C88" s="112"/>
      <c r="D88" s="37" t="s">
        <v>29</v>
      </c>
      <c r="E88" s="1" t="s">
        <v>33</v>
      </c>
      <c r="F88" s="1"/>
      <c r="G88" s="1"/>
      <c r="H88" s="1"/>
      <c r="I88" s="31">
        <f t="shared" ref="I88:P88" si="30">I89+I96</f>
        <v>0</v>
      </c>
      <c r="J88" s="31">
        <f t="shared" si="30"/>
        <v>0</v>
      </c>
      <c r="K88" s="31">
        <f t="shared" si="30"/>
        <v>2341060</v>
      </c>
      <c r="L88" s="31">
        <f t="shared" si="30"/>
        <v>1628442.99</v>
      </c>
      <c r="M88" s="31">
        <f t="shared" si="30"/>
        <v>4459200</v>
      </c>
      <c r="N88" s="31">
        <f t="shared" si="30"/>
        <v>4397059.8099999996</v>
      </c>
      <c r="O88" s="31">
        <f t="shared" si="30"/>
        <v>4497900</v>
      </c>
      <c r="P88" s="31">
        <f t="shared" si="30"/>
        <v>4507600</v>
      </c>
      <c r="Q88" s="12"/>
    </row>
    <row r="89" spans="1:17" ht="26.25" customHeight="1" x14ac:dyDescent="0.25">
      <c r="A89" s="111" t="s">
        <v>51</v>
      </c>
      <c r="B89" s="113" t="s">
        <v>42</v>
      </c>
      <c r="C89" s="113" t="s">
        <v>45</v>
      </c>
      <c r="D89" s="37" t="s">
        <v>22</v>
      </c>
      <c r="E89" s="1"/>
      <c r="F89" s="1"/>
      <c r="G89" s="1"/>
      <c r="H89" s="1"/>
      <c r="I89" s="31">
        <f>I91+I92+I93+I94+I95</f>
        <v>0</v>
      </c>
      <c r="J89" s="31">
        <f t="shared" ref="J89:P89" si="31">J91+J92+J93+J94+J95</f>
        <v>0</v>
      </c>
      <c r="K89" s="31">
        <f t="shared" si="31"/>
        <v>2341060</v>
      </c>
      <c r="L89" s="31">
        <f t="shared" si="31"/>
        <v>1628442.99</v>
      </c>
      <c r="M89" s="31">
        <f t="shared" si="31"/>
        <v>4459200</v>
      </c>
      <c r="N89" s="31">
        <f t="shared" si="31"/>
        <v>4397059.8099999996</v>
      </c>
      <c r="O89" s="31">
        <f t="shared" si="31"/>
        <v>4469600</v>
      </c>
      <c r="P89" s="31">
        <f t="shared" si="31"/>
        <v>4472000</v>
      </c>
      <c r="Q89" s="12"/>
    </row>
    <row r="90" spans="1:17" ht="26.25" customHeight="1" x14ac:dyDescent="0.25">
      <c r="A90" s="116"/>
      <c r="B90" s="114"/>
      <c r="C90" s="114"/>
      <c r="D90" s="37" t="s">
        <v>23</v>
      </c>
      <c r="E90" s="1"/>
      <c r="F90" s="1"/>
      <c r="G90" s="1"/>
      <c r="H90" s="1"/>
      <c r="I90" s="31"/>
      <c r="J90" s="31"/>
      <c r="K90" s="31"/>
      <c r="L90" s="31"/>
      <c r="M90" s="31"/>
      <c r="N90" s="31"/>
      <c r="O90" s="31"/>
      <c r="P90" s="31"/>
      <c r="Q90" s="12"/>
    </row>
    <row r="91" spans="1:17" s="15" customFormat="1" ht="26.25" customHeight="1" x14ac:dyDescent="0.25">
      <c r="A91" s="116"/>
      <c r="B91" s="114"/>
      <c r="C91" s="114"/>
      <c r="D91" s="113" t="s">
        <v>29</v>
      </c>
      <c r="E91" s="1" t="s">
        <v>33</v>
      </c>
      <c r="F91" s="1" t="s">
        <v>38</v>
      </c>
      <c r="G91" s="1" t="s">
        <v>39</v>
      </c>
      <c r="H91" s="1">
        <v>121</v>
      </c>
      <c r="I91" s="31">
        <v>0</v>
      </c>
      <c r="J91" s="31">
        <v>0</v>
      </c>
      <c r="K91" s="31">
        <v>1585820</v>
      </c>
      <c r="L91" s="31">
        <v>1196189.8</v>
      </c>
      <c r="M91" s="31">
        <v>3091550</v>
      </c>
      <c r="N91" s="31">
        <v>3085972.32</v>
      </c>
      <c r="O91" s="31">
        <v>3091550</v>
      </c>
      <c r="P91" s="31">
        <v>3091550</v>
      </c>
      <c r="Q91" s="12"/>
    </row>
    <row r="92" spans="1:17" s="15" customFormat="1" ht="26.25" customHeight="1" x14ac:dyDescent="0.25">
      <c r="A92" s="116"/>
      <c r="B92" s="114"/>
      <c r="C92" s="114"/>
      <c r="D92" s="114"/>
      <c r="E92" s="1" t="s">
        <v>33</v>
      </c>
      <c r="F92" s="1" t="s">
        <v>38</v>
      </c>
      <c r="G92" s="1" t="s">
        <v>39</v>
      </c>
      <c r="H92" s="1" t="s">
        <v>34</v>
      </c>
      <c r="I92" s="31">
        <v>0</v>
      </c>
      <c r="J92" s="31">
        <v>0</v>
      </c>
      <c r="K92" s="31">
        <v>22900</v>
      </c>
      <c r="L92" s="31">
        <v>3000</v>
      </c>
      <c r="M92" s="31">
        <v>38200</v>
      </c>
      <c r="N92" s="31">
        <v>10000</v>
      </c>
      <c r="O92" s="31">
        <v>38200</v>
      </c>
      <c r="P92" s="31">
        <v>38200</v>
      </c>
      <c r="Q92" s="12"/>
    </row>
    <row r="93" spans="1:17" s="15" customFormat="1" ht="26.25" customHeight="1" x14ac:dyDescent="0.25">
      <c r="A93" s="116"/>
      <c r="B93" s="114"/>
      <c r="C93" s="114"/>
      <c r="D93" s="114"/>
      <c r="E93" s="1" t="s">
        <v>33</v>
      </c>
      <c r="F93" s="1" t="s">
        <v>38</v>
      </c>
      <c r="G93" s="1" t="s">
        <v>39</v>
      </c>
      <c r="H93" s="1" t="s">
        <v>35</v>
      </c>
      <c r="I93" s="31">
        <v>0</v>
      </c>
      <c r="J93" s="31">
        <v>0</v>
      </c>
      <c r="K93" s="31">
        <v>479370</v>
      </c>
      <c r="L93" s="31">
        <v>332740.46000000002</v>
      </c>
      <c r="M93" s="31">
        <v>933650</v>
      </c>
      <c r="N93" s="31">
        <v>923941.73</v>
      </c>
      <c r="O93" s="31">
        <v>933650</v>
      </c>
      <c r="P93" s="31">
        <v>933650</v>
      </c>
      <c r="Q93" s="12"/>
    </row>
    <row r="94" spans="1:17" s="15" customFormat="1" ht="26.25" customHeight="1" x14ac:dyDescent="0.25">
      <c r="A94" s="116"/>
      <c r="B94" s="114"/>
      <c r="C94" s="114"/>
      <c r="D94" s="114"/>
      <c r="E94" s="1" t="s">
        <v>33</v>
      </c>
      <c r="F94" s="1" t="s">
        <v>38</v>
      </c>
      <c r="G94" s="1" t="s">
        <v>39</v>
      </c>
      <c r="H94" s="1" t="s">
        <v>36</v>
      </c>
      <c r="I94" s="31">
        <v>0</v>
      </c>
      <c r="J94" s="31">
        <v>0</v>
      </c>
      <c r="K94" s="31">
        <v>244970</v>
      </c>
      <c r="L94" s="31">
        <v>96512.73</v>
      </c>
      <c r="M94" s="31">
        <v>377070</v>
      </c>
      <c r="N94" s="31">
        <v>359748.31</v>
      </c>
      <c r="O94" s="31">
        <v>387470</v>
      </c>
      <c r="P94" s="31">
        <v>389870</v>
      </c>
      <c r="Q94" s="12"/>
    </row>
    <row r="95" spans="1:17" s="15" customFormat="1" ht="26.25" customHeight="1" x14ac:dyDescent="0.25">
      <c r="A95" s="117"/>
      <c r="B95" s="115"/>
      <c r="C95" s="115"/>
      <c r="D95" s="115"/>
      <c r="E95" s="1" t="s">
        <v>33</v>
      </c>
      <c r="F95" s="1" t="s">
        <v>38</v>
      </c>
      <c r="G95" s="1" t="s">
        <v>39</v>
      </c>
      <c r="H95" s="1" t="s">
        <v>37</v>
      </c>
      <c r="I95" s="31">
        <v>0</v>
      </c>
      <c r="J95" s="31">
        <v>0</v>
      </c>
      <c r="K95" s="31">
        <v>8000</v>
      </c>
      <c r="L95" s="31">
        <v>0</v>
      </c>
      <c r="M95" s="31">
        <v>18730</v>
      </c>
      <c r="N95" s="31">
        <v>17397.45</v>
      </c>
      <c r="O95" s="31">
        <v>18730</v>
      </c>
      <c r="P95" s="31">
        <v>18730</v>
      </c>
      <c r="Q95" s="12"/>
    </row>
    <row r="96" spans="1:17" ht="26.25" customHeight="1" x14ac:dyDescent="0.25">
      <c r="A96" s="110" t="s">
        <v>52</v>
      </c>
      <c r="B96" s="112" t="s">
        <v>43</v>
      </c>
      <c r="C96" s="112" t="s">
        <v>44</v>
      </c>
      <c r="D96" s="37" t="s">
        <v>22</v>
      </c>
      <c r="E96" s="1"/>
      <c r="F96" s="1"/>
      <c r="G96" s="1"/>
      <c r="H96" s="1"/>
      <c r="I96" s="31">
        <f>I98</f>
        <v>0</v>
      </c>
      <c r="J96" s="31">
        <f t="shared" ref="J96:P96" si="32">J98</f>
        <v>0</v>
      </c>
      <c r="K96" s="31">
        <f t="shared" si="32"/>
        <v>0</v>
      </c>
      <c r="L96" s="31">
        <f t="shared" si="32"/>
        <v>0</v>
      </c>
      <c r="M96" s="31">
        <f t="shared" si="32"/>
        <v>0</v>
      </c>
      <c r="N96" s="31">
        <f t="shared" si="32"/>
        <v>0</v>
      </c>
      <c r="O96" s="31">
        <f t="shared" si="32"/>
        <v>28300</v>
      </c>
      <c r="P96" s="31">
        <f t="shared" si="32"/>
        <v>35600</v>
      </c>
      <c r="Q96" s="12"/>
    </row>
    <row r="97" spans="1:17" ht="26.25" customHeight="1" x14ac:dyDescent="0.25">
      <c r="A97" s="110"/>
      <c r="B97" s="112"/>
      <c r="C97" s="112"/>
      <c r="D97" s="37" t="s">
        <v>23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2"/>
    </row>
    <row r="98" spans="1:17" ht="26.25" customHeight="1" thickBot="1" x14ac:dyDescent="0.3">
      <c r="A98" s="111"/>
      <c r="B98" s="113"/>
      <c r="C98" s="113"/>
      <c r="D98" s="52" t="s">
        <v>29</v>
      </c>
      <c r="E98" s="54" t="s">
        <v>33</v>
      </c>
      <c r="F98" s="54" t="s">
        <v>38</v>
      </c>
      <c r="G98" s="54" t="s">
        <v>40</v>
      </c>
      <c r="H98" s="54" t="s">
        <v>41</v>
      </c>
      <c r="I98" s="62">
        <v>0</v>
      </c>
      <c r="J98" s="62">
        <v>0</v>
      </c>
      <c r="K98" s="62">
        <v>0</v>
      </c>
      <c r="L98" s="62">
        <v>0</v>
      </c>
      <c r="M98" s="62">
        <v>0</v>
      </c>
      <c r="N98" s="62">
        <v>0</v>
      </c>
      <c r="O98" s="62">
        <v>28300</v>
      </c>
      <c r="P98" s="62">
        <v>35600</v>
      </c>
      <c r="Q98" s="61"/>
    </row>
    <row r="99" spans="1:17" ht="26.25" customHeight="1" x14ac:dyDescent="0.25">
      <c r="A99" s="119" t="s">
        <v>581</v>
      </c>
      <c r="B99" s="122" t="s">
        <v>582</v>
      </c>
      <c r="C99" s="122" t="s">
        <v>639</v>
      </c>
      <c r="D99" s="76" t="s">
        <v>22</v>
      </c>
      <c r="E99" s="77"/>
      <c r="F99" s="77"/>
      <c r="G99" s="77"/>
      <c r="H99" s="77"/>
      <c r="I99" s="88">
        <f>I101+I102+I103</f>
        <v>0</v>
      </c>
      <c r="J99" s="88">
        <f t="shared" ref="J99:P99" si="33">J101+J102+J103</f>
        <v>0</v>
      </c>
      <c r="K99" s="88">
        <f t="shared" si="33"/>
        <v>272791141.72999996</v>
      </c>
      <c r="L99" s="88">
        <f t="shared" si="33"/>
        <v>268345554.90000001</v>
      </c>
      <c r="M99" s="88">
        <f t="shared" si="33"/>
        <v>556637117.11000001</v>
      </c>
      <c r="N99" s="88">
        <f t="shared" si="33"/>
        <v>546010954.8299998</v>
      </c>
      <c r="O99" s="88">
        <f t="shared" si="33"/>
        <v>517334316.17000002</v>
      </c>
      <c r="P99" s="88">
        <f t="shared" si="33"/>
        <v>514676781.20999998</v>
      </c>
      <c r="Q99" s="89"/>
    </row>
    <row r="100" spans="1:17" ht="26.25" customHeight="1" x14ac:dyDescent="0.25">
      <c r="A100" s="120"/>
      <c r="B100" s="123"/>
      <c r="C100" s="123"/>
      <c r="D100" s="80" t="s">
        <v>23</v>
      </c>
      <c r="E100" s="81"/>
      <c r="F100" s="81"/>
      <c r="G100" s="81"/>
      <c r="H100" s="81"/>
      <c r="I100" s="90"/>
      <c r="J100" s="90"/>
      <c r="K100" s="90"/>
      <c r="L100" s="90"/>
      <c r="M100" s="90"/>
      <c r="N100" s="90"/>
      <c r="O100" s="90"/>
      <c r="P100" s="90"/>
      <c r="Q100" s="91"/>
    </row>
    <row r="101" spans="1:17" ht="26.25" customHeight="1" x14ac:dyDescent="0.25">
      <c r="A101" s="120"/>
      <c r="B101" s="123"/>
      <c r="C101" s="123"/>
      <c r="D101" s="80" t="s">
        <v>788</v>
      </c>
      <c r="E101" s="81" t="s">
        <v>585</v>
      </c>
      <c r="F101" s="81"/>
      <c r="G101" s="81"/>
      <c r="H101" s="81"/>
      <c r="I101" s="90">
        <f>I106</f>
        <v>0</v>
      </c>
      <c r="J101" s="90">
        <f t="shared" ref="J101:P101" si="34">J106</f>
        <v>0</v>
      </c>
      <c r="K101" s="90">
        <f t="shared" si="34"/>
        <v>3094783.77</v>
      </c>
      <c r="L101" s="90">
        <f t="shared" si="34"/>
        <v>3094783.77</v>
      </c>
      <c r="M101" s="90">
        <f t="shared" si="34"/>
        <v>5994755</v>
      </c>
      <c r="N101" s="90">
        <f t="shared" si="34"/>
        <v>5994755</v>
      </c>
      <c r="O101" s="90">
        <f t="shared" si="34"/>
        <v>6109000</v>
      </c>
      <c r="P101" s="90">
        <f t="shared" si="34"/>
        <v>6109000</v>
      </c>
      <c r="Q101" s="91"/>
    </row>
    <row r="102" spans="1:17" ht="26.25" customHeight="1" x14ac:dyDescent="0.25">
      <c r="A102" s="120"/>
      <c r="B102" s="123"/>
      <c r="C102" s="123"/>
      <c r="D102" s="95" t="s">
        <v>433</v>
      </c>
      <c r="E102" s="96" t="s">
        <v>430</v>
      </c>
      <c r="F102" s="81"/>
      <c r="G102" s="81"/>
      <c r="H102" s="81"/>
      <c r="I102" s="90">
        <f>I107+I162+I189</f>
        <v>0</v>
      </c>
      <c r="J102" s="90">
        <f t="shared" ref="J102:P102" si="35">J107+J162+J189</f>
        <v>0</v>
      </c>
      <c r="K102" s="90">
        <f t="shared" si="35"/>
        <v>268865107.95999998</v>
      </c>
      <c r="L102" s="90">
        <f t="shared" si="35"/>
        <v>264572435.06</v>
      </c>
      <c r="M102" s="90">
        <f t="shared" si="35"/>
        <v>549012562.11000001</v>
      </c>
      <c r="N102" s="90">
        <f t="shared" si="35"/>
        <v>538521576.03999984</v>
      </c>
      <c r="O102" s="90">
        <f t="shared" si="35"/>
        <v>509595516.17000002</v>
      </c>
      <c r="P102" s="90">
        <f t="shared" si="35"/>
        <v>506937981.20999998</v>
      </c>
      <c r="Q102" s="91"/>
    </row>
    <row r="103" spans="1:17" ht="26.25" customHeight="1" thickBot="1" x14ac:dyDescent="0.3">
      <c r="A103" s="121"/>
      <c r="B103" s="124"/>
      <c r="C103" s="124"/>
      <c r="D103" s="97" t="s">
        <v>29</v>
      </c>
      <c r="E103" s="98" t="s">
        <v>33</v>
      </c>
      <c r="F103" s="85"/>
      <c r="G103" s="85"/>
      <c r="H103" s="85"/>
      <c r="I103" s="92" t="str">
        <f>I183</f>
        <v>0</v>
      </c>
      <c r="J103" s="92" t="str">
        <f t="shared" ref="J103:P103" si="36">J183</f>
        <v>0</v>
      </c>
      <c r="K103" s="92">
        <f t="shared" si="36"/>
        <v>831250</v>
      </c>
      <c r="L103" s="92">
        <f t="shared" si="36"/>
        <v>678336.07</v>
      </c>
      <c r="M103" s="92">
        <f t="shared" si="36"/>
        <v>1629800</v>
      </c>
      <c r="N103" s="92">
        <f t="shared" si="36"/>
        <v>1494623.79</v>
      </c>
      <c r="O103" s="92">
        <f t="shared" si="36"/>
        <v>1629800</v>
      </c>
      <c r="P103" s="92">
        <f t="shared" si="36"/>
        <v>1629800</v>
      </c>
      <c r="Q103" s="94"/>
    </row>
    <row r="104" spans="1:17" ht="26.25" customHeight="1" x14ac:dyDescent="0.25">
      <c r="A104" s="117" t="s">
        <v>708</v>
      </c>
      <c r="B104" s="125" t="s">
        <v>24</v>
      </c>
      <c r="C104" s="125" t="s">
        <v>760</v>
      </c>
      <c r="D104" s="53" t="s">
        <v>22</v>
      </c>
      <c r="E104" s="55"/>
      <c r="F104" s="55"/>
      <c r="G104" s="55"/>
      <c r="H104" s="55"/>
      <c r="I104" s="57">
        <f>I106+I107</f>
        <v>0</v>
      </c>
      <c r="J104" s="57">
        <f t="shared" ref="J104:P104" si="37">J106+J107</f>
        <v>0</v>
      </c>
      <c r="K104" s="57">
        <f t="shared" si="37"/>
        <v>257873139.03</v>
      </c>
      <c r="L104" s="57">
        <f t="shared" si="37"/>
        <v>256244278.96000001</v>
      </c>
      <c r="M104" s="57">
        <f t="shared" si="37"/>
        <v>515392731.32999998</v>
      </c>
      <c r="N104" s="57">
        <f t="shared" si="37"/>
        <v>505677284.27999991</v>
      </c>
      <c r="O104" s="57">
        <f t="shared" si="37"/>
        <v>493499531.17000002</v>
      </c>
      <c r="P104" s="57">
        <f t="shared" si="37"/>
        <v>490841996.20999998</v>
      </c>
      <c r="Q104" s="57"/>
    </row>
    <row r="105" spans="1:17" ht="26.25" customHeight="1" x14ac:dyDescent="0.25">
      <c r="A105" s="110"/>
      <c r="B105" s="118"/>
      <c r="C105" s="118"/>
      <c r="D105" s="37" t="s">
        <v>23</v>
      </c>
      <c r="E105" s="30"/>
      <c r="F105" s="30"/>
      <c r="G105" s="30"/>
      <c r="H105" s="30"/>
      <c r="I105" s="31"/>
      <c r="J105" s="31"/>
      <c r="K105" s="31"/>
      <c r="L105" s="31"/>
      <c r="M105" s="31"/>
      <c r="N105" s="31"/>
      <c r="O105" s="31"/>
      <c r="P105" s="31"/>
      <c r="Q105" s="12"/>
    </row>
    <row r="106" spans="1:17" ht="26.25" customHeight="1" x14ac:dyDescent="0.25">
      <c r="A106" s="110"/>
      <c r="B106" s="118"/>
      <c r="C106" s="118"/>
      <c r="D106" s="37" t="s">
        <v>788</v>
      </c>
      <c r="E106" s="30" t="s">
        <v>585</v>
      </c>
      <c r="F106" s="30"/>
      <c r="G106" s="30"/>
      <c r="H106" s="30"/>
      <c r="I106" s="31">
        <f>I134+I141+I145</f>
        <v>0</v>
      </c>
      <c r="J106" s="31">
        <f t="shared" ref="J106:P106" si="38">J134+J141+J145</f>
        <v>0</v>
      </c>
      <c r="K106" s="31">
        <f t="shared" si="38"/>
        <v>3094783.77</v>
      </c>
      <c r="L106" s="31">
        <f t="shared" si="38"/>
        <v>3094783.77</v>
      </c>
      <c r="M106" s="31">
        <f t="shared" si="38"/>
        <v>5994755</v>
      </c>
      <c r="N106" s="31">
        <f t="shared" si="38"/>
        <v>5994755</v>
      </c>
      <c r="O106" s="31">
        <f t="shared" si="38"/>
        <v>6109000</v>
      </c>
      <c r="P106" s="31">
        <f t="shared" si="38"/>
        <v>6109000</v>
      </c>
      <c r="Q106" s="31"/>
    </row>
    <row r="107" spans="1:17" ht="26.25" customHeight="1" x14ac:dyDescent="0.25">
      <c r="A107" s="110"/>
      <c r="B107" s="118"/>
      <c r="C107" s="118"/>
      <c r="D107" s="42" t="s">
        <v>433</v>
      </c>
      <c r="E107" s="30" t="s">
        <v>430</v>
      </c>
      <c r="F107" s="30"/>
      <c r="G107" s="30"/>
      <c r="H107" s="30"/>
      <c r="I107" s="31">
        <f>I108+I111+I114+I117+I120+I123+I126+I129+I135+I136+I142+I146+I147+I150+I157</f>
        <v>0</v>
      </c>
      <c r="J107" s="31">
        <f t="shared" ref="J107:P107" si="39">J108+J111+J114+J117+J120+J123+J126+J129+J135+J136+J142+J146+J147+J150+J157</f>
        <v>0</v>
      </c>
      <c r="K107" s="31">
        <f t="shared" si="39"/>
        <v>254778355.25999999</v>
      </c>
      <c r="L107" s="31">
        <f t="shared" si="39"/>
        <v>253149495.19</v>
      </c>
      <c r="M107" s="31">
        <f t="shared" si="39"/>
        <v>509397976.32999998</v>
      </c>
      <c r="N107" s="31">
        <f t="shared" si="39"/>
        <v>499682529.27999991</v>
      </c>
      <c r="O107" s="31">
        <f t="shared" si="39"/>
        <v>487390531.17000002</v>
      </c>
      <c r="P107" s="31">
        <f t="shared" si="39"/>
        <v>484732996.20999998</v>
      </c>
      <c r="Q107" s="31"/>
    </row>
    <row r="108" spans="1:17" ht="26.25" customHeight="1" x14ac:dyDescent="0.25">
      <c r="A108" s="110" t="s">
        <v>709</v>
      </c>
      <c r="B108" s="112" t="s">
        <v>42</v>
      </c>
      <c r="C108" s="112" t="s">
        <v>640</v>
      </c>
      <c r="D108" s="37" t="s">
        <v>22</v>
      </c>
      <c r="E108" s="30"/>
      <c r="F108" s="30"/>
      <c r="G108" s="30"/>
      <c r="H108" s="30"/>
      <c r="I108" s="31">
        <f>I110</f>
        <v>0</v>
      </c>
      <c r="J108" s="31">
        <f t="shared" ref="J108:P108" si="40">J110</f>
        <v>0</v>
      </c>
      <c r="K108" s="31">
        <f t="shared" si="40"/>
        <v>41788882</v>
      </c>
      <c r="L108" s="31">
        <f t="shared" si="40"/>
        <v>41788882</v>
      </c>
      <c r="M108" s="31">
        <f t="shared" si="40"/>
        <v>89860884</v>
      </c>
      <c r="N108" s="31">
        <f t="shared" si="40"/>
        <v>88924789.109999999</v>
      </c>
      <c r="O108" s="31">
        <f t="shared" si="40"/>
        <v>87691146</v>
      </c>
      <c r="P108" s="31">
        <f t="shared" si="40"/>
        <v>87691146</v>
      </c>
      <c r="Q108" s="31"/>
    </row>
    <row r="109" spans="1:17" ht="26.25" customHeight="1" x14ac:dyDescent="0.25">
      <c r="A109" s="110"/>
      <c r="B109" s="112"/>
      <c r="C109" s="112"/>
      <c r="D109" s="37" t="s">
        <v>23</v>
      </c>
      <c r="E109" s="30"/>
      <c r="F109" s="30"/>
      <c r="G109" s="30"/>
      <c r="H109" s="30"/>
      <c r="I109" s="31"/>
      <c r="J109" s="31"/>
      <c r="K109" s="31"/>
      <c r="L109" s="31"/>
      <c r="M109" s="31"/>
      <c r="N109" s="31"/>
      <c r="O109" s="31"/>
      <c r="P109" s="31"/>
      <c r="Q109" s="12"/>
    </row>
    <row r="110" spans="1:17" ht="60" customHeight="1" x14ac:dyDescent="0.25">
      <c r="A110" s="110"/>
      <c r="B110" s="112"/>
      <c r="C110" s="112"/>
      <c r="D110" s="42" t="s">
        <v>433</v>
      </c>
      <c r="E110" s="7" t="s">
        <v>430</v>
      </c>
      <c r="F110" s="10" t="s">
        <v>783</v>
      </c>
      <c r="G110" s="10" t="s">
        <v>641</v>
      </c>
      <c r="H110" s="5">
        <v>611</v>
      </c>
      <c r="I110" s="9">
        <v>0</v>
      </c>
      <c r="J110" s="9">
        <v>0</v>
      </c>
      <c r="K110" s="9">
        <v>41788882</v>
      </c>
      <c r="L110" s="9">
        <v>41788882</v>
      </c>
      <c r="M110" s="9">
        <v>89860884</v>
      </c>
      <c r="N110" s="9">
        <v>88924789.109999999</v>
      </c>
      <c r="O110" s="9">
        <v>87691146</v>
      </c>
      <c r="P110" s="9">
        <v>87691146</v>
      </c>
      <c r="Q110" s="12"/>
    </row>
    <row r="111" spans="1:17" ht="26.25" customHeight="1" x14ac:dyDescent="0.25">
      <c r="A111" s="110" t="s">
        <v>710</v>
      </c>
      <c r="B111" s="112" t="s">
        <v>43</v>
      </c>
      <c r="C111" s="112" t="s">
        <v>642</v>
      </c>
      <c r="D111" s="37" t="s">
        <v>22</v>
      </c>
      <c r="E111" s="30"/>
      <c r="F111" s="30"/>
      <c r="G111" s="30"/>
      <c r="H111" s="30"/>
      <c r="I111" s="31" t="str">
        <f>I113</f>
        <v>0</v>
      </c>
      <c r="J111" s="31" t="str">
        <f t="shared" ref="J111:P111" si="41">J113</f>
        <v>0</v>
      </c>
      <c r="K111" s="31">
        <f t="shared" si="41"/>
        <v>215108</v>
      </c>
      <c r="L111" s="31">
        <f t="shared" si="41"/>
        <v>206182.1</v>
      </c>
      <c r="M111" s="31">
        <f t="shared" si="41"/>
        <v>434100</v>
      </c>
      <c r="N111" s="31">
        <f t="shared" si="41"/>
        <v>304491.90999999997</v>
      </c>
      <c r="O111" s="31">
        <f t="shared" si="41"/>
        <v>645200</v>
      </c>
      <c r="P111" s="31">
        <f t="shared" si="41"/>
        <v>645200</v>
      </c>
      <c r="Q111" s="31"/>
    </row>
    <row r="112" spans="1:17" ht="26.25" customHeight="1" x14ac:dyDescent="0.25">
      <c r="A112" s="110"/>
      <c r="B112" s="112"/>
      <c r="C112" s="112"/>
      <c r="D112" s="37" t="s">
        <v>23</v>
      </c>
      <c r="E112" s="30"/>
      <c r="F112" s="30"/>
      <c r="G112" s="30"/>
      <c r="H112" s="30"/>
      <c r="I112" s="31"/>
      <c r="J112" s="31"/>
      <c r="K112" s="31"/>
      <c r="L112" s="31"/>
      <c r="M112" s="31"/>
      <c r="N112" s="31"/>
      <c r="O112" s="31"/>
      <c r="P112" s="31"/>
      <c r="Q112" s="12"/>
    </row>
    <row r="113" spans="1:17" ht="30.75" customHeight="1" x14ac:dyDescent="0.25">
      <c r="A113" s="110"/>
      <c r="B113" s="112"/>
      <c r="C113" s="112"/>
      <c r="D113" s="42" t="s">
        <v>433</v>
      </c>
      <c r="E113" s="7" t="s">
        <v>430</v>
      </c>
      <c r="F113" s="8" t="s">
        <v>643</v>
      </c>
      <c r="G113" s="10" t="s">
        <v>644</v>
      </c>
      <c r="H113" s="8" t="s">
        <v>645</v>
      </c>
      <c r="I113" s="8" t="s">
        <v>696</v>
      </c>
      <c r="J113" s="8" t="s">
        <v>696</v>
      </c>
      <c r="K113" s="9">
        <v>215108</v>
      </c>
      <c r="L113" s="9">
        <v>206182.1</v>
      </c>
      <c r="M113" s="9">
        <v>434100</v>
      </c>
      <c r="N113" s="9">
        <v>304491.90999999997</v>
      </c>
      <c r="O113" s="9">
        <v>645200</v>
      </c>
      <c r="P113" s="9">
        <v>645200</v>
      </c>
      <c r="Q113" s="12"/>
    </row>
    <row r="114" spans="1:17" ht="26.25" customHeight="1" x14ac:dyDescent="0.25">
      <c r="A114" s="110" t="s">
        <v>711</v>
      </c>
      <c r="B114" s="112" t="s">
        <v>59</v>
      </c>
      <c r="C114" s="112" t="s">
        <v>646</v>
      </c>
      <c r="D114" s="37" t="s">
        <v>22</v>
      </c>
      <c r="E114" s="30"/>
      <c r="F114" s="30"/>
      <c r="G114" s="30"/>
      <c r="H114" s="30"/>
      <c r="I114" s="31" t="str">
        <f>I116</f>
        <v>0</v>
      </c>
      <c r="J114" s="31" t="str">
        <f t="shared" ref="J114:P114" si="42">J116</f>
        <v>0</v>
      </c>
      <c r="K114" s="31">
        <f t="shared" si="42"/>
        <v>1196691.05</v>
      </c>
      <c r="L114" s="31">
        <f t="shared" si="42"/>
        <v>745462.1</v>
      </c>
      <c r="M114" s="31">
        <f t="shared" si="42"/>
        <v>5070594.21</v>
      </c>
      <c r="N114" s="31">
        <f t="shared" si="42"/>
        <v>2479639.69</v>
      </c>
      <c r="O114" s="31">
        <f t="shared" si="42"/>
        <v>4573800</v>
      </c>
      <c r="P114" s="31">
        <f t="shared" si="42"/>
        <v>4573800</v>
      </c>
      <c r="Q114" s="31"/>
    </row>
    <row r="115" spans="1:17" ht="26.25" customHeight="1" x14ac:dyDescent="0.25">
      <c r="A115" s="110"/>
      <c r="B115" s="112"/>
      <c r="C115" s="112"/>
      <c r="D115" s="37" t="s">
        <v>23</v>
      </c>
      <c r="E115" s="30"/>
      <c r="F115" s="30"/>
      <c r="G115" s="30"/>
      <c r="H115" s="30"/>
      <c r="I115" s="31"/>
      <c r="J115" s="31"/>
      <c r="K115" s="31"/>
      <c r="L115" s="31"/>
      <c r="M115" s="31"/>
      <c r="N115" s="31"/>
      <c r="O115" s="31"/>
      <c r="P115" s="31"/>
      <c r="Q115" s="12"/>
    </row>
    <row r="116" spans="1:17" ht="26.25" customHeight="1" x14ac:dyDescent="0.25">
      <c r="A116" s="110"/>
      <c r="B116" s="112"/>
      <c r="C116" s="112"/>
      <c r="D116" s="42" t="s">
        <v>433</v>
      </c>
      <c r="E116" s="5" t="s">
        <v>430</v>
      </c>
      <c r="F116" s="5" t="s">
        <v>647</v>
      </c>
      <c r="G116" s="5" t="s">
        <v>527</v>
      </c>
      <c r="H116" s="10" t="s">
        <v>528</v>
      </c>
      <c r="I116" s="8" t="s">
        <v>696</v>
      </c>
      <c r="J116" s="8" t="s">
        <v>696</v>
      </c>
      <c r="K116" s="9">
        <v>1196691.05</v>
      </c>
      <c r="L116" s="6">
        <v>745462.1</v>
      </c>
      <c r="M116" s="6">
        <v>5070594.21</v>
      </c>
      <c r="N116" s="6">
        <v>2479639.69</v>
      </c>
      <c r="O116" s="6">
        <v>4573800</v>
      </c>
      <c r="P116" s="6">
        <v>4573800</v>
      </c>
      <c r="Q116" s="12"/>
    </row>
    <row r="117" spans="1:17" ht="26.25" customHeight="1" x14ac:dyDescent="0.25">
      <c r="A117" s="110" t="s">
        <v>712</v>
      </c>
      <c r="B117" s="112" t="s">
        <v>62</v>
      </c>
      <c r="C117" s="112" t="s">
        <v>648</v>
      </c>
      <c r="D117" s="37" t="s">
        <v>22</v>
      </c>
      <c r="E117" s="30"/>
      <c r="F117" s="30"/>
      <c r="G117" s="30"/>
      <c r="H117" s="30"/>
      <c r="I117" s="31" t="str">
        <f>I119</f>
        <v>0</v>
      </c>
      <c r="J117" s="31" t="str">
        <f t="shared" ref="J117:P117" si="43">J119</f>
        <v>0</v>
      </c>
      <c r="K117" s="31">
        <f t="shared" si="43"/>
        <v>0</v>
      </c>
      <c r="L117" s="31">
        <f t="shared" si="43"/>
        <v>0</v>
      </c>
      <c r="M117" s="31">
        <f t="shared" si="43"/>
        <v>366969.99</v>
      </c>
      <c r="N117" s="31">
        <f t="shared" si="43"/>
        <v>366969.99</v>
      </c>
      <c r="O117" s="31">
        <f t="shared" si="43"/>
        <v>0</v>
      </c>
      <c r="P117" s="31">
        <f t="shared" si="43"/>
        <v>0</v>
      </c>
      <c r="Q117" s="31"/>
    </row>
    <row r="118" spans="1:17" ht="26.25" customHeight="1" x14ac:dyDescent="0.25">
      <c r="A118" s="110"/>
      <c r="B118" s="112"/>
      <c r="C118" s="112"/>
      <c r="D118" s="37" t="s">
        <v>23</v>
      </c>
      <c r="E118" s="30"/>
      <c r="F118" s="30"/>
      <c r="G118" s="30"/>
      <c r="H118" s="30"/>
      <c r="I118" s="31"/>
      <c r="J118" s="31"/>
      <c r="K118" s="31"/>
      <c r="L118" s="31"/>
      <c r="M118" s="31"/>
      <c r="N118" s="31"/>
      <c r="O118" s="31"/>
      <c r="P118" s="31"/>
      <c r="Q118" s="12"/>
    </row>
    <row r="119" spans="1:17" ht="43.5" customHeight="1" x14ac:dyDescent="0.25">
      <c r="A119" s="110"/>
      <c r="B119" s="112"/>
      <c r="C119" s="112"/>
      <c r="D119" s="42" t="s">
        <v>433</v>
      </c>
      <c r="E119" s="7" t="s">
        <v>430</v>
      </c>
      <c r="F119" s="8" t="s">
        <v>647</v>
      </c>
      <c r="G119" s="8" t="s">
        <v>649</v>
      </c>
      <c r="H119" s="7">
        <v>612</v>
      </c>
      <c r="I119" s="8" t="s">
        <v>696</v>
      </c>
      <c r="J119" s="8" t="s">
        <v>696</v>
      </c>
      <c r="K119" s="9">
        <v>0</v>
      </c>
      <c r="L119" s="9">
        <v>0</v>
      </c>
      <c r="M119" s="9">
        <v>366969.99</v>
      </c>
      <c r="N119" s="9">
        <v>366969.99</v>
      </c>
      <c r="O119" s="9">
        <v>0</v>
      </c>
      <c r="P119" s="9">
        <v>0</v>
      </c>
      <c r="Q119" s="12"/>
    </row>
    <row r="120" spans="1:17" ht="26.25" customHeight="1" x14ac:dyDescent="0.25">
      <c r="A120" s="110" t="s">
        <v>713</v>
      </c>
      <c r="B120" s="112" t="s">
        <v>67</v>
      </c>
      <c r="C120" s="112" t="s">
        <v>650</v>
      </c>
      <c r="D120" s="37" t="s">
        <v>22</v>
      </c>
      <c r="E120" s="30"/>
      <c r="F120" s="30"/>
      <c r="G120" s="30"/>
      <c r="H120" s="30"/>
      <c r="I120" s="31" t="str">
        <f>I122</f>
        <v>0</v>
      </c>
      <c r="J120" s="31" t="str">
        <f t="shared" ref="J120:P120" si="44">J122</f>
        <v>0</v>
      </c>
      <c r="K120" s="31">
        <f t="shared" si="44"/>
        <v>188019907.34999999</v>
      </c>
      <c r="L120" s="31">
        <f t="shared" si="44"/>
        <v>188019907.34999999</v>
      </c>
      <c r="M120" s="31">
        <f t="shared" si="44"/>
        <v>356628030</v>
      </c>
      <c r="N120" s="31">
        <f t="shared" si="44"/>
        <v>353841486.83999997</v>
      </c>
      <c r="O120" s="31">
        <f t="shared" si="44"/>
        <v>339751050</v>
      </c>
      <c r="P120" s="31">
        <f t="shared" si="44"/>
        <v>341530550</v>
      </c>
      <c r="Q120" s="31"/>
    </row>
    <row r="121" spans="1:17" ht="26.25" customHeight="1" x14ac:dyDescent="0.25">
      <c r="A121" s="110"/>
      <c r="B121" s="112"/>
      <c r="C121" s="112"/>
      <c r="D121" s="37" t="s">
        <v>23</v>
      </c>
      <c r="E121" s="30"/>
      <c r="F121" s="30"/>
      <c r="G121" s="30"/>
      <c r="H121" s="30"/>
      <c r="I121" s="31"/>
      <c r="J121" s="31"/>
      <c r="K121" s="31"/>
      <c r="L121" s="31"/>
      <c r="M121" s="31"/>
      <c r="N121" s="31"/>
      <c r="O121" s="31"/>
      <c r="P121" s="31"/>
      <c r="Q121" s="12"/>
    </row>
    <row r="122" spans="1:17" ht="69" customHeight="1" x14ac:dyDescent="0.25">
      <c r="A122" s="110"/>
      <c r="B122" s="112"/>
      <c r="C122" s="112"/>
      <c r="D122" s="42" t="s">
        <v>433</v>
      </c>
      <c r="E122" s="7" t="s">
        <v>430</v>
      </c>
      <c r="F122" s="10" t="s">
        <v>651</v>
      </c>
      <c r="G122" s="10" t="s">
        <v>652</v>
      </c>
      <c r="H122" s="5">
        <v>611</v>
      </c>
      <c r="I122" s="8" t="s">
        <v>696</v>
      </c>
      <c r="J122" s="8" t="s">
        <v>696</v>
      </c>
      <c r="K122" s="9">
        <v>188019907.34999999</v>
      </c>
      <c r="L122" s="9">
        <v>188019907.34999999</v>
      </c>
      <c r="M122" s="9">
        <v>356628030</v>
      </c>
      <c r="N122" s="9">
        <v>353841486.83999997</v>
      </c>
      <c r="O122" s="9">
        <v>339751050</v>
      </c>
      <c r="P122" s="9">
        <v>341530550</v>
      </c>
      <c r="Q122" s="12"/>
    </row>
    <row r="123" spans="1:17" ht="55.5" customHeight="1" x14ac:dyDescent="0.25">
      <c r="A123" s="110" t="s">
        <v>714</v>
      </c>
      <c r="B123" s="112" t="s">
        <v>71</v>
      </c>
      <c r="C123" s="112" t="s">
        <v>653</v>
      </c>
      <c r="D123" s="37" t="s">
        <v>22</v>
      </c>
      <c r="E123" s="30"/>
      <c r="F123" s="30"/>
      <c r="G123" s="30"/>
      <c r="H123" s="30"/>
      <c r="I123" s="31" t="str">
        <f>I125</f>
        <v>0</v>
      </c>
      <c r="J123" s="31" t="str">
        <f t="shared" ref="J123:P123" si="45">J125</f>
        <v>0</v>
      </c>
      <c r="K123" s="31">
        <f t="shared" si="45"/>
        <v>145088.95999999999</v>
      </c>
      <c r="L123" s="31">
        <f t="shared" si="45"/>
        <v>142745.56</v>
      </c>
      <c r="M123" s="31">
        <f t="shared" si="45"/>
        <v>292388</v>
      </c>
      <c r="N123" s="31">
        <f t="shared" si="45"/>
        <v>291366.25</v>
      </c>
      <c r="O123" s="31">
        <f t="shared" si="45"/>
        <v>188100</v>
      </c>
      <c r="P123" s="31">
        <f t="shared" si="45"/>
        <v>188100</v>
      </c>
      <c r="Q123" s="31"/>
    </row>
    <row r="124" spans="1:17" ht="55.5" customHeight="1" x14ac:dyDescent="0.25">
      <c r="A124" s="110"/>
      <c r="B124" s="112"/>
      <c r="C124" s="112"/>
      <c r="D124" s="37" t="s">
        <v>23</v>
      </c>
      <c r="E124" s="30"/>
      <c r="F124" s="30"/>
      <c r="G124" s="30"/>
      <c r="H124" s="30"/>
      <c r="I124" s="31"/>
      <c r="J124" s="31"/>
      <c r="K124" s="31"/>
      <c r="L124" s="31"/>
      <c r="M124" s="31"/>
      <c r="N124" s="31"/>
      <c r="O124" s="31"/>
      <c r="P124" s="31"/>
      <c r="Q124" s="12"/>
    </row>
    <row r="125" spans="1:17" ht="55.5" customHeight="1" x14ac:dyDescent="0.25">
      <c r="A125" s="110"/>
      <c r="B125" s="112"/>
      <c r="C125" s="112"/>
      <c r="D125" s="42" t="s">
        <v>433</v>
      </c>
      <c r="E125" s="7" t="s">
        <v>430</v>
      </c>
      <c r="F125" s="8" t="s">
        <v>654</v>
      </c>
      <c r="G125" s="8" t="s">
        <v>655</v>
      </c>
      <c r="H125" s="8" t="s">
        <v>697</v>
      </c>
      <c r="I125" s="8" t="s">
        <v>696</v>
      </c>
      <c r="J125" s="8" t="s">
        <v>696</v>
      </c>
      <c r="K125" s="9">
        <v>145088.95999999999</v>
      </c>
      <c r="L125" s="9">
        <v>142745.56</v>
      </c>
      <c r="M125" s="9">
        <v>292388</v>
      </c>
      <c r="N125" s="9">
        <v>291366.25</v>
      </c>
      <c r="O125" s="9">
        <v>188100</v>
      </c>
      <c r="P125" s="9">
        <v>188100</v>
      </c>
      <c r="Q125" s="12"/>
    </row>
    <row r="126" spans="1:17" ht="26.25" customHeight="1" x14ac:dyDescent="0.25">
      <c r="A126" s="110" t="s">
        <v>715</v>
      </c>
      <c r="B126" s="112" t="s">
        <v>595</v>
      </c>
      <c r="C126" s="112" t="s">
        <v>656</v>
      </c>
      <c r="D126" s="37" t="s">
        <v>22</v>
      </c>
      <c r="E126" s="30"/>
      <c r="F126" s="30"/>
      <c r="G126" s="30"/>
      <c r="H126" s="30"/>
      <c r="I126" s="31" t="str">
        <f>I128</f>
        <v>0</v>
      </c>
      <c r="J126" s="31" t="str">
        <f t="shared" ref="J126:P126" si="46">J128</f>
        <v>0</v>
      </c>
      <c r="K126" s="31">
        <f t="shared" si="46"/>
        <v>1933529.8</v>
      </c>
      <c r="L126" s="31">
        <f t="shared" si="46"/>
        <v>819712.34</v>
      </c>
      <c r="M126" s="31">
        <f t="shared" si="46"/>
        <v>5163882.5599999996</v>
      </c>
      <c r="N126" s="31">
        <f t="shared" si="46"/>
        <v>3408491.46</v>
      </c>
      <c r="O126" s="31">
        <f t="shared" si="46"/>
        <v>4340506</v>
      </c>
      <c r="P126" s="31">
        <f t="shared" si="46"/>
        <v>4340506</v>
      </c>
      <c r="Q126" s="31"/>
    </row>
    <row r="127" spans="1:17" ht="26.25" customHeight="1" x14ac:dyDescent="0.25">
      <c r="A127" s="110"/>
      <c r="B127" s="112"/>
      <c r="C127" s="112"/>
      <c r="D127" s="37" t="s">
        <v>23</v>
      </c>
      <c r="E127" s="30"/>
      <c r="F127" s="30"/>
      <c r="G127" s="30"/>
      <c r="H127" s="30"/>
      <c r="I127" s="31"/>
      <c r="J127" s="31"/>
      <c r="K127" s="31"/>
      <c r="L127" s="31"/>
      <c r="M127" s="31"/>
      <c r="N127" s="31"/>
      <c r="O127" s="31"/>
      <c r="P127" s="31"/>
      <c r="Q127" s="12"/>
    </row>
    <row r="128" spans="1:17" ht="26.25" customHeight="1" x14ac:dyDescent="0.25">
      <c r="A128" s="110"/>
      <c r="B128" s="112"/>
      <c r="C128" s="112"/>
      <c r="D128" s="42" t="s">
        <v>433</v>
      </c>
      <c r="E128" s="5" t="s">
        <v>430</v>
      </c>
      <c r="F128" s="5" t="s">
        <v>431</v>
      </c>
      <c r="G128" s="5" t="s">
        <v>527</v>
      </c>
      <c r="H128" s="10" t="s">
        <v>528</v>
      </c>
      <c r="I128" s="8" t="s">
        <v>696</v>
      </c>
      <c r="J128" s="8" t="s">
        <v>696</v>
      </c>
      <c r="K128" s="6">
        <v>1933529.8</v>
      </c>
      <c r="L128" s="6">
        <v>819712.34</v>
      </c>
      <c r="M128" s="6">
        <v>5163882.5599999996</v>
      </c>
      <c r="N128" s="6">
        <v>3408491.46</v>
      </c>
      <c r="O128" s="6">
        <v>4340506</v>
      </c>
      <c r="P128" s="6">
        <v>4340506</v>
      </c>
      <c r="Q128" s="12"/>
    </row>
    <row r="129" spans="1:17" ht="26.25" customHeight="1" x14ac:dyDescent="0.25">
      <c r="A129" s="110" t="s">
        <v>716</v>
      </c>
      <c r="B129" s="112" t="s">
        <v>605</v>
      </c>
      <c r="C129" s="112" t="s">
        <v>657</v>
      </c>
      <c r="D129" s="37" t="s">
        <v>22</v>
      </c>
      <c r="E129" s="30"/>
      <c r="F129" s="30"/>
      <c r="G129" s="30"/>
      <c r="H129" s="30"/>
      <c r="I129" s="31" t="str">
        <f>I131</f>
        <v>0</v>
      </c>
      <c r="J129" s="31" t="str">
        <f t="shared" ref="J129:P129" si="47">J131</f>
        <v>0</v>
      </c>
      <c r="K129" s="31">
        <f t="shared" si="47"/>
        <v>4768999.43</v>
      </c>
      <c r="L129" s="31">
        <f t="shared" si="47"/>
        <v>4768998.13</v>
      </c>
      <c r="M129" s="31">
        <f t="shared" si="47"/>
        <v>22103895.260000002</v>
      </c>
      <c r="N129" s="31">
        <f t="shared" si="47"/>
        <v>20907820.02</v>
      </c>
      <c r="O129" s="31">
        <f t="shared" si="47"/>
        <v>20480316.170000002</v>
      </c>
      <c r="P129" s="31">
        <f t="shared" si="47"/>
        <v>16043281.210000001</v>
      </c>
      <c r="Q129" s="31"/>
    </row>
    <row r="130" spans="1:17" ht="26.25" customHeight="1" x14ac:dyDescent="0.25">
      <c r="A130" s="110"/>
      <c r="B130" s="112"/>
      <c r="C130" s="112"/>
      <c r="D130" s="37" t="s">
        <v>23</v>
      </c>
      <c r="E130" s="30"/>
      <c r="F130" s="30"/>
      <c r="G130" s="30"/>
      <c r="H130" s="30"/>
      <c r="I130" s="31"/>
      <c r="J130" s="31"/>
      <c r="K130" s="31"/>
      <c r="L130" s="31"/>
      <c r="M130" s="31"/>
      <c r="N130" s="31"/>
      <c r="O130" s="31"/>
      <c r="P130" s="31"/>
      <c r="Q130" s="12"/>
    </row>
    <row r="131" spans="1:17" ht="262.5" customHeight="1" x14ac:dyDescent="0.25">
      <c r="A131" s="110"/>
      <c r="B131" s="112"/>
      <c r="C131" s="112"/>
      <c r="D131" s="42" t="s">
        <v>433</v>
      </c>
      <c r="E131" s="7" t="s">
        <v>430</v>
      </c>
      <c r="F131" s="10" t="s">
        <v>659</v>
      </c>
      <c r="G131" s="10" t="s">
        <v>658</v>
      </c>
      <c r="H131" s="10" t="s">
        <v>660</v>
      </c>
      <c r="I131" s="8" t="s">
        <v>696</v>
      </c>
      <c r="J131" s="8" t="s">
        <v>696</v>
      </c>
      <c r="K131" s="9">
        <v>4768999.43</v>
      </c>
      <c r="L131" s="9">
        <v>4768998.13</v>
      </c>
      <c r="M131" s="9">
        <v>22103895.260000002</v>
      </c>
      <c r="N131" s="9">
        <v>20907820.02</v>
      </c>
      <c r="O131" s="9">
        <v>20480316.170000002</v>
      </c>
      <c r="P131" s="9">
        <v>16043281.210000001</v>
      </c>
      <c r="Q131" s="12"/>
    </row>
    <row r="132" spans="1:17" ht="26.25" customHeight="1" x14ac:dyDescent="0.25">
      <c r="A132" s="110" t="s">
        <v>717</v>
      </c>
      <c r="B132" s="112" t="s">
        <v>701</v>
      </c>
      <c r="C132" s="112" t="s">
        <v>661</v>
      </c>
      <c r="D132" s="37" t="s">
        <v>22</v>
      </c>
      <c r="E132" s="30"/>
      <c r="F132" s="30"/>
      <c r="G132" s="30"/>
      <c r="H132" s="30"/>
      <c r="I132" s="31">
        <f>I134+I135</f>
        <v>0</v>
      </c>
      <c r="J132" s="31">
        <f t="shared" ref="J132:P132" si="48">J134+J135</f>
        <v>0</v>
      </c>
      <c r="K132" s="31">
        <f t="shared" si="48"/>
        <v>15908097.9</v>
      </c>
      <c r="L132" s="31">
        <f t="shared" si="48"/>
        <v>15908097.9</v>
      </c>
      <c r="M132" s="31">
        <f t="shared" si="48"/>
        <v>25291352</v>
      </c>
      <c r="N132" s="31">
        <f t="shared" si="48"/>
        <v>25291352</v>
      </c>
      <c r="O132" s="31">
        <f t="shared" si="48"/>
        <v>25718123</v>
      </c>
      <c r="P132" s="31">
        <f t="shared" si="48"/>
        <v>25718123</v>
      </c>
      <c r="Q132" s="12"/>
    </row>
    <row r="133" spans="1:17" ht="26.25" customHeight="1" x14ac:dyDescent="0.25">
      <c r="A133" s="110"/>
      <c r="B133" s="112"/>
      <c r="C133" s="112"/>
      <c r="D133" s="37" t="s">
        <v>23</v>
      </c>
      <c r="E133" s="30"/>
      <c r="F133" s="30"/>
      <c r="G133" s="30"/>
      <c r="H133" s="30"/>
      <c r="I133" s="31"/>
      <c r="J133" s="31"/>
      <c r="K133" s="31"/>
      <c r="L133" s="31"/>
      <c r="M133" s="31"/>
      <c r="N133" s="31"/>
      <c r="O133" s="31"/>
      <c r="P133" s="31"/>
      <c r="Q133" s="12"/>
    </row>
    <row r="134" spans="1:17" ht="26.25" customHeight="1" x14ac:dyDescent="0.25">
      <c r="A134" s="110"/>
      <c r="B134" s="112"/>
      <c r="C134" s="112"/>
      <c r="D134" s="42" t="s">
        <v>788</v>
      </c>
      <c r="E134" s="7" t="s">
        <v>585</v>
      </c>
      <c r="F134" s="10" t="s">
        <v>662</v>
      </c>
      <c r="G134" s="10" t="s">
        <v>663</v>
      </c>
      <c r="H134" s="10" t="s">
        <v>588</v>
      </c>
      <c r="I134" s="8" t="s">
        <v>696</v>
      </c>
      <c r="J134" s="8" t="s">
        <v>696</v>
      </c>
      <c r="K134" s="9">
        <v>3094783.77</v>
      </c>
      <c r="L134" s="9">
        <v>3094783.77</v>
      </c>
      <c r="M134" s="9">
        <v>5919885</v>
      </c>
      <c r="N134" s="9">
        <v>5919885</v>
      </c>
      <c r="O134" s="9">
        <v>6094000</v>
      </c>
      <c r="P134" s="9">
        <v>6094000</v>
      </c>
      <c r="Q134" s="35"/>
    </row>
    <row r="135" spans="1:17" ht="33" customHeight="1" x14ac:dyDescent="0.25">
      <c r="A135" s="110"/>
      <c r="B135" s="112"/>
      <c r="C135" s="112"/>
      <c r="D135" s="42" t="s">
        <v>433</v>
      </c>
      <c r="E135" s="7" t="s">
        <v>430</v>
      </c>
      <c r="F135" s="10" t="s">
        <v>662</v>
      </c>
      <c r="G135" s="10" t="s">
        <v>664</v>
      </c>
      <c r="H135" s="10" t="s">
        <v>588</v>
      </c>
      <c r="I135" s="8" t="s">
        <v>696</v>
      </c>
      <c r="J135" s="8" t="s">
        <v>696</v>
      </c>
      <c r="K135" s="9">
        <v>12813314.130000001</v>
      </c>
      <c r="L135" s="9">
        <v>12813314.130000001</v>
      </c>
      <c r="M135" s="9">
        <f>12465367+6906100</f>
        <v>19371467</v>
      </c>
      <c r="N135" s="9">
        <f>12465367+6906100</f>
        <v>19371467</v>
      </c>
      <c r="O135" s="9">
        <f>11616823+8007300</f>
        <v>19624123</v>
      </c>
      <c r="P135" s="9">
        <f>11616823+8007300</f>
        <v>19624123</v>
      </c>
      <c r="Q135" s="35"/>
    </row>
    <row r="136" spans="1:17" ht="26.25" customHeight="1" x14ac:dyDescent="0.25">
      <c r="A136" s="110" t="s">
        <v>718</v>
      </c>
      <c r="B136" s="112" t="s">
        <v>702</v>
      </c>
      <c r="C136" s="112" t="s">
        <v>665</v>
      </c>
      <c r="D136" s="37" t="s">
        <v>22</v>
      </c>
      <c r="E136" s="30"/>
      <c r="F136" s="30"/>
      <c r="G136" s="30"/>
      <c r="H136" s="30"/>
      <c r="I136" s="31" t="str">
        <f>I138</f>
        <v>0</v>
      </c>
      <c r="J136" s="31" t="str">
        <f t="shared" ref="J136:P136" si="49">J138</f>
        <v>0</v>
      </c>
      <c r="K136" s="31">
        <f t="shared" si="49"/>
        <v>3451395.84</v>
      </c>
      <c r="L136" s="31">
        <f t="shared" si="49"/>
        <v>3451395.84</v>
      </c>
      <c r="M136" s="31">
        <f t="shared" si="49"/>
        <v>7954222</v>
      </c>
      <c r="N136" s="31">
        <f t="shared" si="49"/>
        <v>7954222</v>
      </c>
      <c r="O136" s="31">
        <f t="shared" si="49"/>
        <v>8096790</v>
      </c>
      <c r="P136" s="31">
        <f t="shared" si="49"/>
        <v>8096790</v>
      </c>
      <c r="Q136" s="31"/>
    </row>
    <row r="137" spans="1:17" ht="26.25" customHeight="1" x14ac:dyDescent="0.25">
      <c r="A137" s="110"/>
      <c r="B137" s="112"/>
      <c r="C137" s="112"/>
      <c r="D137" s="37" t="s">
        <v>23</v>
      </c>
      <c r="E137" s="30"/>
      <c r="F137" s="30"/>
      <c r="G137" s="30"/>
      <c r="H137" s="30"/>
      <c r="I137" s="31"/>
      <c r="J137" s="31"/>
      <c r="K137" s="31"/>
      <c r="L137" s="31"/>
      <c r="M137" s="31"/>
      <c r="N137" s="31"/>
      <c r="O137" s="31"/>
      <c r="P137" s="31"/>
      <c r="Q137" s="12"/>
    </row>
    <row r="138" spans="1:17" ht="26.25" customHeight="1" x14ac:dyDescent="0.25">
      <c r="A138" s="110"/>
      <c r="B138" s="112"/>
      <c r="C138" s="112"/>
      <c r="D138" s="42" t="s">
        <v>433</v>
      </c>
      <c r="E138" s="7" t="s">
        <v>430</v>
      </c>
      <c r="F138" s="8" t="s">
        <v>662</v>
      </c>
      <c r="G138" s="5" t="s">
        <v>666</v>
      </c>
      <c r="H138" s="8" t="s">
        <v>698</v>
      </c>
      <c r="I138" s="8" t="s">
        <v>696</v>
      </c>
      <c r="J138" s="8" t="s">
        <v>696</v>
      </c>
      <c r="K138" s="9">
        <v>3451395.84</v>
      </c>
      <c r="L138" s="9">
        <v>3451395.84</v>
      </c>
      <c r="M138" s="9">
        <v>7954222</v>
      </c>
      <c r="N138" s="9">
        <v>7954222</v>
      </c>
      <c r="O138" s="9">
        <v>8096790</v>
      </c>
      <c r="P138" s="9">
        <v>8096790</v>
      </c>
      <c r="Q138" s="12"/>
    </row>
    <row r="139" spans="1:17" ht="26.25" customHeight="1" x14ac:dyDescent="0.25">
      <c r="A139" s="110" t="s">
        <v>719</v>
      </c>
      <c r="B139" s="112" t="s">
        <v>703</v>
      </c>
      <c r="C139" s="112" t="s">
        <v>667</v>
      </c>
      <c r="D139" s="37" t="s">
        <v>22</v>
      </c>
      <c r="E139" s="30"/>
      <c r="F139" s="30"/>
      <c r="G139" s="30"/>
      <c r="H139" s="30"/>
      <c r="I139" s="31">
        <f>I141+I142</f>
        <v>0</v>
      </c>
      <c r="J139" s="31">
        <f t="shared" ref="J139:P139" si="50">J141+J142</f>
        <v>0</v>
      </c>
      <c r="K139" s="31">
        <f t="shared" si="50"/>
        <v>60000</v>
      </c>
      <c r="L139" s="31">
        <f t="shared" si="50"/>
        <v>60000</v>
      </c>
      <c r="M139" s="31">
        <f t="shared" si="50"/>
        <v>426913.31</v>
      </c>
      <c r="N139" s="31">
        <f t="shared" si="50"/>
        <v>426913.31</v>
      </c>
      <c r="O139" s="31">
        <f t="shared" si="50"/>
        <v>315000</v>
      </c>
      <c r="P139" s="31">
        <f t="shared" si="50"/>
        <v>315000</v>
      </c>
      <c r="Q139" s="12"/>
    </row>
    <row r="140" spans="1:17" ht="26.25" customHeight="1" x14ac:dyDescent="0.25">
      <c r="A140" s="110"/>
      <c r="B140" s="112"/>
      <c r="C140" s="112"/>
      <c r="D140" s="37" t="s">
        <v>23</v>
      </c>
      <c r="E140" s="30"/>
      <c r="F140" s="30"/>
      <c r="G140" s="30"/>
      <c r="H140" s="30"/>
      <c r="I140" s="31"/>
      <c r="J140" s="31"/>
      <c r="K140" s="31"/>
      <c r="L140" s="31"/>
      <c r="M140" s="31"/>
      <c r="N140" s="31"/>
      <c r="O140" s="31"/>
      <c r="P140" s="31"/>
      <c r="Q140" s="12"/>
    </row>
    <row r="141" spans="1:17" ht="29.25" customHeight="1" x14ac:dyDescent="0.25">
      <c r="A141" s="110"/>
      <c r="B141" s="112"/>
      <c r="C141" s="112"/>
      <c r="D141" s="42" t="s">
        <v>788</v>
      </c>
      <c r="E141" s="7" t="s">
        <v>585</v>
      </c>
      <c r="F141" s="10" t="s">
        <v>662</v>
      </c>
      <c r="G141" s="10" t="s">
        <v>668</v>
      </c>
      <c r="H141" s="10" t="s">
        <v>531</v>
      </c>
      <c r="I141" s="8" t="s">
        <v>696</v>
      </c>
      <c r="J141" s="8" t="s">
        <v>696</v>
      </c>
      <c r="K141" s="9">
        <v>0</v>
      </c>
      <c r="L141" s="9">
        <v>0</v>
      </c>
      <c r="M141" s="9">
        <v>59870</v>
      </c>
      <c r="N141" s="9">
        <v>59870</v>
      </c>
      <c r="O141" s="9">
        <v>0</v>
      </c>
      <c r="P141" s="9">
        <v>0</v>
      </c>
      <c r="Q141" s="12"/>
    </row>
    <row r="142" spans="1:17" ht="35.25" customHeight="1" x14ac:dyDescent="0.25">
      <c r="A142" s="110"/>
      <c r="B142" s="112"/>
      <c r="C142" s="112"/>
      <c r="D142" s="42" t="s">
        <v>433</v>
      </c>
      <c r="E142" s="7" t="s">
        <v>430</v>
      </c>
      <c r="F142" s="10" t="s">
        <v>662</v>
      </c>
      <c r="G142" s="10" t="s">
        <v>669</v>
      </c>
      <c r="H142" s="10" t="s">
        <v>531</v>
      </c>
      <c r="I142" s="8" t="s">
        <v>696</v>
      </c>
      <c r="J142" s="8" t="s">
        <v>696</v>
      </c>
      <c r="K142" s="9">
        <v>60000</v>
      </c>
      <c r="L142" s="9">
        <v>60000</v>
      </c>
      <c r="M142" s="9">
        <v>367043.31</v>
      </c>
      <c r="N142" s="9">
        <v>367043.31</v>
      </c>
      <c r="O142" s="9">
        <v>315000</v>
      </c>
      <c r="P142" s="9">
        <v>315000</v>
      </c>
      <c r="Q142" s="12"/>
    </row>
    <row r="143" spans="1:17" ht="26.25" customHeight="1" x14ac:dyDescent="0.25">
      <c r="A143" s="110" t="s">
        <v>720</v>
      </c>
      <c r="B143" s="112" t="s">
        <v>704</v>
      </c>
      <c r="C143" s="112" t="s">
        <v>646</v>
      </c>
      <c r="D143" s="37" t="s">
        <v>22</v>
      </c>
      <c r="E143" s="30"/>
      <c r="F143" s="30"/>
      <c r="G143" s="30"/>
      <c r="H143" s="30"/>
      <c r="I143" s="31">
        <f>I145+I146</f>
        <v>0</v>
      </c>
      <c r="J143" s="31">
        <f t="shared" ref="J143:P143" si="51">J145+J146</f>
        <v>0</v>
      </c>
      <c r="K143" s="31">
        <f t="shared" si="51"/>
        <v>192199.7</v>
      </c>
      <c r="L143" s="31">
        <f t="shared" si="51"/>
        <v>144656.64000000001</v>
      </c>
      <c r="M143" s="31">
        <f t="shared" si="51"/>
        <v>959500</v>
      </c>
      <c r="N143" s="31">
        <f t="shared" si="51"/>
        <v>639741.69999999995</v>
      </c>
      <c r="O143" s="31">
        <f t="shared" si="51"/>
        <v>859500</v>
      </c>
      <c r="P143" s="31">
        <f t="shared" si="51"/>
        <v>859500</v>
      </c>
      <c r="Q143" s="12"/>
    </row>
    <row r="144" spans="1:17" ht="26.25" customHeight="1" x14ac:dyDescent="0.25">
      <c r="A144" s="110"/>
      <c r="B144" s="112"/>
      <c r="C144" s="112"/>
      <c r="D144" s="37" t="s">
        <v>23</v>
      </c>
      <c r="E144" s="30"/>
      <c r="F144" s="30"/>
      <c r="G144" s="30"/>
      <c r="H144" s="30"/>
      <c r="I144" s="31"/>
      <c r="J144" s="31"/>
      <c r="K144" s="31"/>
      <c r="L144" s="31"/>
      <c r="M144" s="31"/>
      <c r="N144" s="31"/>
      <c r="O144" s="31"/>
      <c r="P144" s="31"/>
      <c r="Q144" s="12"/>
    </row>
    <row r="145" spans="1:17" ht="26.25" customHeight="1" x14ac:dyDescent="0.25">
      <c r="A145" s="110"/>
      <c r="B145" s="112"/>
      <c r="C145" s="112"/>
      <c r="D145" s="46" t="s">
        <v>788</v>
      </c>
      <c r="E145" s="5" t="s">
        <v>585</v>
      </c>
      <c r="F145" s="5" t="s">
        <v>662</v>
      </c>
      <c r="G145" s="5" t="s">
        <v>527</v>
      </c>
      <c r="H145" s="10" t="s">
        <v>528</v>
      </c>
      <c r="I145" s="8" t="s">
        <v>696</v>
      </c>
      <c r="J145" s="8" t="s">
        <v>696</v>
      </c>
      <c r="K145" s="6">
        <v>0</v>
      </c>
      <c r="L145" s="6">
        <v>0</v>
      </c>
      <c r="M145" s="6">
        <v>15000</v>
      </c>
      <c r="N145" s="6">
        <v>15000</v>
      </c>
      <c r="O145" s="6">
        <v>15000</v>
      </c>
      <c r="P145" s="6">
        <v>15000</v>
      </c>
      <c r="Q145" s="12"/>
    </row>
    <row r="146" spans="1:17" ht="26.25" customHeight="1" x14ac:dyDescent="0.25">
      <c r="A146" s="110"/>
      <c r="B146" s="112"/>
      <c r="C146" s="112"/>
      <c r="D146" s="46" t="s">
        <v>433</v>
      </c>
      <c r="E146" s="5" t="s">
        <v>430</v>
      </c>
      <c r="F146" s="5" t="s">
        <v>662</v>
      </c>
      <c r="G146" s="5" t="s">
        <v>527</v>
      </c>
      <c r="H146" s="10" t="s">
        <v>528</v>
      </c>
      <c r="I146" s="8" t="s">
        <v>696</v>
      </c>
      <c r="J146" s="8" t="s">
        <v>696</v>
      </c>
      <c r="K146" s="6">
        <v>192199.7</v>
      </c>
      <c r="L146" s="6">
        <v>144656.64000000001</v>
      </c>
      <c r="M146" s="6">
        <v>944500</v>
      </c>
      <c r="N146" s="6">
        <v>624741.69999999995</v>
      </c>
      <c r="O146" s="6">
        <v>844500</v>
      </c>
      <c r="P146" s="6">
        <v>844500</v>
      </c>
      <c r="Q146" s="12"/>
    </row>
    <row r="147" spans="1:17" ht="38.25" customHeight="1" x14ac:dyDescent="0.25">
      <c r="A147" s="110" t="s">
        <v>721</v>
      </c>
      <c r="B147" s="112" t="s">
        <v>705</v>
      </c>
      <c r="C147" s="112" t="s">
        <v>670</v>
      </c>
      <c r="D147" s="37" t="s">
        <v>22</v>
      </c>
      <c r="E147" s="30"/>
      <c r="F147" s="30"/>
      <c r="G147" s="30"/>
      <c r="H147" s="30"/>
      <c r="I147" s="31" t="str">
        <f>I149</f>
        <v>0</v>
      </c>
      <c r="J147" s="31" t="str">
        <f t="shared" ref="J147:P147" si="52">J149</f>
        <v>0</v>
      </c>
      <c r="K147" s="31">
        <f t="shared" si="52"/>
        <v>0</v>
      </c>
      <c r="L147" s="31">
        <f t="shared" si="52"/>
        <v>0</v>
      </c>
      <c r="M147" s="31">
        <f t="shared" si="52"/>
        <v>35000</v>
      </c>
      <c r="N147" s="31">
        <f t="shared" si="52"/>
        <v>35000</v>
      </c>
      <c r="O147" s="31">
        <f t="shared" si="52"/>
        <v>35000</v>
      </c>
      <c r="P147" s="31">
        <f t="shared" si="52"/>
        <v>35000</v>
      </c>
      <c r="Q147" s="31"/>
    </row>
    <row r="148" spans="1:17" ht="38.25" customHeight="1" x14ac:dyDescent="0.25">
      <c r="A148" s="110"/>
      <c r="B148" s="112"/>
      <c r="C148" s="112"/>
      <c r="D148" s="37" t="s">
        <v>23</v>
      </c>
      <c r="E148" s="30"/>
      <c r="F148" s="30"/>
      <c r="G148" s="30"/>
      <c r="H148" s="30"/>
      <c r="I148" s="31"/>
      <c r="J148" s="31"/>
      <c r="K148" s="31"/>
      <c r="L148" s="31"/>
      <c r="M148" s="31"/>
      <c r="N148" s="31"/>
      <c r="O148" s="31"/>
      <c r="P148" s="31"/>
      <c r="Q148" s="12"/>
    </row>
    <row r="149" spans="1:17" ht="38.25" customHeight="1" x14ac:dyDescent="0.25">
      <c r="A149" s="110"/>
      <c r="B149" s="112"/>
      <c r="C149" s="112"/>
      <c r="D149" s="46" t="s">
        <v>433</v>
      </c>
      <c r="E149" s="5" t="s">
        <v>430</v>
      </c>
      <c r="F149" s="5" t="s">
        <v>662</v>
      </c>
      <c r="G149" s="5" t="s">
        <v>671</v>
      </c>
      <c r="H149" s="5" t="s">
        <v>603</v>
      </c>
      <c r="I149" s="8" t="s">
        <v>696</v>
      </c>
      <c r="J149" s="8" t="s">
        <v>696</v>
      </c>
      <c r="K149" s="6">
        <v>0</v>
      </c>
      <c r="L149" s="6">
        <v>0</v>
      </c>
      <c r="M149" s="6">
        <v>35000</v>
      </c>
      <c r="N149" s="6">
        <v>35000</v>
      </c>
      <c r="O149" s="6">
        <v>35000</v>
      </c>
      <c r="P149" s="6">
        <v>35000</v>
      </c>
      <c r="Q149" s="12"/>
    </row>
    <row r="150" spans="1:17" ht="26.25" customHeight="1" x14ac:dyDescent="0.25">
      <c r="A150" s="110" t="s">
        <v>722</v>
      </c>
      <c r="B150" s="112" t="s">
        <v>706</v>
      </c>
      <c r="C150" s="112" t="s">
        <v>672</v>
      </c>
      <c r="D150" s="37" t="s">
        <v>22</v>
      </c>
      <c r="E150" s="30"/>
      <c r="F150" s="30"/>
      <c r="G150" s="30"/>
      <c r="H150" s="30"/>
      <c r="I150" s="31">
        <f>I152+I153+I154+I155+I156</f>
        <v>0</v>
      </c>
      <c r="J150" s="31">
        <f t="shared" ref="J150:P150" si="53">J152+J153+J154+J155+J156</f>
        <v>0</v>
      </c>
      <c r="K150" s="31">
        <f t="shared" si="53"/>
        <v>58000</v>
      </c>
      <c r="L150" s="31">
        <f t="shared" si="53"/>
        <v>53000</v>
      </c>
      <c r="M150" s="31">
        <f t="shared" si="53"/>
        <v>300000</v>
      </c>
      <c r="N150" s="31">
        <f t="shared" si="53"/>
        <v>300000</v>
      </c>
      <c r="O150" s="31">
        <f t="shared" si="53"/>
        <v>300000</v>
      </c>
      <c r="P150" s="31">
        <f t="shared" si="53"/>
        <v>300000</v>
      </c>
      <c r="Q150" s="12"/>
    </row>
    <row r="151" spans="1:17" ht="26.25" customHeight="1" x14ac:dyDescent="0.25">
      <c r="A151" s="110"/>
      <c r="B151" s="112"/>
      <c r="C151" s="112"/>
      <c r="D151" s="37" t="s">
        <v>23</v>
      </c>
      <c r="E151" s="30"/>
      <c r="F151" s="30"/>
      <c r="G151" s="30"/>
      <c r="H151" s="30"/>
      <c r="I151" s="31"/>
      <c r="J151" s="31"/>
      <c r="K151" s="31"/>
      <c r="L151" s="31"/>
      <c r="M151" s="31"/>
      <c r="N151" s="31"/>
      <c r="O151" s="31"/>
      <c r="P151" s="31"/>
      <c r="Q151" s="12"/>
    </row>
    <row r="152" spans="1:17" ht="26.25" customHeight="1" x14ac:dyDescent="0.25">
      <c r="A152" s="110"/>
      <c r="B152" s="112"/>
      <c r="C152" s="112"/>
      <c r="D152" s="46" t="s">
        <v>433</v>
      </c>
      <c r="E152" s="5" t="s">
        <v>430</v>
      </c>
      <c r="F152" s="5" t="s">
        <v>647</v>
      </c>
      <c r="G152" s="5" t="s">
        <v>673</v>
      </c>
      <c r="H152" s="5" t="s">
        <v>531</v>
      </c>
      <c r="I152" s="8" t="s">
        <v>696</v>
      </c>
      <c r="J152" s="8" t="s">
        <v>696</v>
      </c>
      <c r="K152" s="6">
        <v>0</v>
      </c>
      <c r="L152" s="6">
        <v>0</v>
      </c>
      <c r="M152" s="6">
        <v>100000</v>
      </c>
      <c r="N152" s="6">
        <v>100000</v>
      </c>
      <c r="O152" s="6">
        <v>0</v>
      </c>
      <c r="P152" s="6">
        <v>0</v>
      </c>
      <c r="Q152" s="12"/>
    </row>
    <row r="153" spans="1:17" ht="26.25" customHeight="1" x14ac:dyDescent="0.25">
      <c r="A153" s="110"/>
      <c r="B153" s="112"/>
      <c r="C153" s="112"/>
      <c r="D153" s="46" t="s">
        <v>433</v>
      </c>
      <c r="E153" s="5" t="s">
        <v>430</v>
      </c>
      <c r="F153" s="5" t="s">
        <v>431</v>
      </c>
      <c r="G153" s="5" t="s">
        <v>673</v>
      </c>
      <c r="H153" s="5" t="s">
        <v>531</v>
      </c>
      <c r="I153" s="8" t="s">
        <v>696</v>
      </c>
      <c r="J153" s="8" t="s">
        <v>696</v>
      </c>
      <c r="K153" s="6">
        <v>0</v>
      </c>
      <c r="L153" s="6">
        <v>0</v>
      </c>
      <c r="M153" s="6">
        <v>33000</v>
      </c>
      <c r="N153" s="6">
        <v>33000</v>
      </c>
      <c r="O153" s="6">
        <v>0</v>
      </c>
      <c r="P153" s="6">
        <v>0</v>
      </c>
      <c r="Q153" s="12"/>
    </row>
    <row r="154" spans="1:17" ht="26.25" customHeight="1" x14ac:dyDescent="0.25">
      <c r="A154" s="110"/>
      <c r="B154" s="112"/>
      <c r="C154" s="112"/>
      <c r="D154" s="46" t="s">
        <v>433</v>
      </c>
      <c r="E154" s="5" t="s">
        <v>430</v>
      </c>
      <c r="F154" s="5" t="s">
        <v>674</v>
      </c>
      <c r="G154" s="5" t="s">
        <v>673</v>
      </c>
      <c r="H154" s="5" t="s">
        <v>675</v>
      </c>
      <c r="I154" s="8" t="s">
        <v>696</v>
      </c>
      <c r="J154" s="8" t="s">
        <v>696</v>
      </c>
      <c r="K154" s="6">
        <v>53000</v>
      </c>
      <c r="L154" s="6">
        <v>53000</v>
      </c>
      <c r="M154" s="6">
        <v>108000</v>
      </c>
      <c r="N154" s="6">
        <v>108000</v>
      </c>
      <c r="O154" s="6">
        <v>108000</v>
      </c>
      <c r="P154" s="6">
        <v>108000</v>
      </c>
      <c r="Q154" s="12"/>
    </row>
    <row r="155" spans="1:17" ht="26.25" customHeight="1" x14ac:dyDescent="0.25">
      <c r="A155" s="110"/>
      <c r="B155" s="112"/>
      <c r="C155" s="112"/>
      <c r="D155" s="46" t="s">
        <v>433</v>
      </c>
      <c r="E155" s="5" t="s">
        <v>430</v>
      </c>
      <c r="F155" s="5" t="s">
        <v>674</v>
      </c>
      <c r="G155" s="5" t="s">
        <v>673</v>
      </c>
      <c r="H155" s="5" t="s">
        <v>676</v>
      </c>
      <c r="I155" s="8" t="s">
        <v>696</v>
      </c>
      <c r="J155" s="8" t="s">
        <v>696</v>
      </c>
      <c r="K155" s="6">
        <v>5000</v>
      </c>
      <c r="L155" s="6">
        <v>0</v>
      </c>
      <c r="M155" s="6">
        <v>59000</v>
      </c>
      <c r="N155" s="6">
        <v>59000</v>
      </c>
      <c r="O155" s="6">
        <v>59000</v>
      </c>
      <c r="P155" s="6">
        <v>59000</v>
      </c>
      <c r="Q155" s="12"/>
    </row>
    <row r="156" spans="1:17" ht="26.25" customHeight="1" x14ac:dyDescent="0.25">
      <c r="A156" s="110"/>
      <c r="B156" s="112"/>
      <c r="C156" s="112"/>
      <c r="D156" s="46" t="s">
        <v>433</v>
      </c>
      <c r="E156" s="5" t="s">
        <v>430</v>
      </c>
      <c r="F156" s="5" t="s">
        <v>674</v>
      </c>
      <c r="G156" s="5" t="s">
        <v>673</v>
      </c>
      <c r="H156" s="5" t="s">
        <v>677</v>
      </c>
      <c r="I156" s="8" t="s">
        <v>696</v>
      </c>
      <c r="J156" s="8" t="s">
        <v>696</v>
      </c>
      <c r="K156" s="6">
        <v>0</v>
      </c>
      <c r="L156" s="6">
        <v>0</v>
      </c>
      <c r="M156" s="6">
        <v>0</v>
      </c>
      <c r="N156" s="6">
        <v>0</v>
      </c>
      <c r="O156" s="6">
        <v>133000</v>
      </c>
      <c r="P156" s="6">
        <v>133000</v>
      </c>
      <c r="Q156" s="12"/>
    </row>
    <row r="157" spans="1:17" ht="30.75" customHeight="1" x14ac:dyDescent="0.25">
      <c r="A157" s="110" t="s">
        <v>723</v>
      </c>
      <c r="B157" s="112" t="s">
        <v>707</v>
      </c>
      <c r="C157" s="118" t="s">
        <v>699</v>
      </c>
      <c r="D157" s="37" t="s">
        <v>22</v>
      </c>
      <c r="E157" s="30"/>
      <c r="F157" s="5"/>
      <c r="G157" s="5"/>
      <c r="H157" s="5"/>
      <c r="I157" s="39">
        <f>I159</f>
        <v>0</v>
      </c>
      <c r="J157" s="39">
        <f t="shared" ref="J157:P157" si="54">J159</f>
        <v>0</v>
      </c>
      <c r="K157" s="39">
        <f t="shared" si="54"/>
        <v>135239</v>
      </c>
      <c r="L157" s="39">
        <f t="shared" si="54"/>
        <v>135239</v>
      </c>
      <c r="M157" s="39">
        <f t="shared" si="54"/>
        <v>505000</v>
      </c>
      <c r="N157" s="39">
        <f t="shared" si="54"/>
        <v>505000</v>
      </c>
      <c r="O157" s="39">
        <f t="shared" si="54"/>
        <v>505000</v>
      </c>
      <c r="P157" s="39">
        <f t="shared" si="54"/>
        <v>505000</v>
      </c>
      <c r="Q157" s="12"/>
    </row>
    <row r="158" spans="1:17" ht="30.75" customHeight="1" x14ac:dyDescent="0.25">
      <c r="A158" s="110"/>
      <c r="B158" s="112"/>
      <c r="C158" s="118"/>
      <c r="D158" s="37" t="s">
        <v>23</v>
      </c>
      <c r="E158" s="5"/>
      <c r="F158" s="5"/>
      <c r="G158" s="5"/>
      <c r="H158" s="5"/>
      <c r="I158" s="8"/>
      <c r="J158" s="8"/>
      <c r="K158" s="6"/>
      <c r="L158" s="6"/>
      <c r="M158" s="6"/>
      <c r="N158" s="6"/>
      <c r="O158" s="6"/>
      <c r="P158" s="6"/>
      <c r="Q158" s="12"/>
    </row>
    <row r="159" spans="1:17" ht="30.75" customHeight="1" x14ac:dyDescent="0.25">
      <c r="A159" s="110"/>
      <c r="B159" s="112"/>
      <c r="C159" s="118"/>
      <c r="D159" s="46" t="s">
        <v>433</v>
      </c>
      <c r="E159" s="5" t="s">
        <v>430</v>
      </c>
      <c r="F159" s="5" t="s">
        <v>674</v>
      </c>
      <c r="G159" s="5" t="s">
        <v>700</v>
      </c>
      <c r="H159" s="5" t="s">
        <v>36</v>
      </c>
      <c r="I159" s="5">
        <v>0</v>
      </c>
      <c r="J159" s="5">
        <v>0</v>
      </c>
      <c r="K159" s="6">
        <v>135239</v>
      </c>
      <c r="L159" s="6">
        <v>135239</v>
      </c>
      <c r="M159" s="6">
        <v>505000</v>
      </c>
      <c r="N159" s="6">
        <v>505000</v>
      </c>
      <c r="O159" s="6">
        <v>505000</v>
      </c>
      <c r="P159" s="6">
        <v>505000</v>
      </c>
      <c r="Q159" s="12"/>
    </row>
    <row r="160" spans="1:17" ht="26.25" customHeight="1" x14ac:dyDescent="0.25">
      <c r="A160" s="110" t="s">
        <v>724</v>
      </c>
      <c r="B160" s="112" t="s">
        <v>32</v>
      </c>
      <c r="C160" s="112" t="s">
        <v>759</v>
      </c>
      <c r="D160" s="37" t="s">
        <v>22</v>
      </c>
      <c r="E160" s="30"/>
      <c r="F160" s="30"/>
      <c r="G160" s="30"/>
      <c r="H160" s="30"/>
      <c r="I160" s="31">
        <f>I162</f>
        <v>0</v>
      </c>
      <c r="J160" s="31">
        <f t="shared" ref="J160:P160" si="55">J162</f>
        <v>0</v>
      </c>
      <c r="K160" s="31">
        <f t="shared" si="55"/>
        <v>6878561.9400000004</v>
      </c>
      <c r="L160" s="31">
        <f t="shared" si="55"/>
        <v>4216473.4399999995</v>
      </c>
      <c r="M160" s="31">
        <f t="shared" si="55"/>
        <v>21592567.780000001</v>
      </c>
      <c r="N160" s="31">
        <f t="shared" si="55"/>
        <v>21018910.469999999</v>
      </c>
      <c r="O160" s="31">
        <f t="shared" si="55"/>
        <v>4090400</v>
      </c>
      <c r="P160" s="31">
        <f t="shared" si="55"/>
        <v>4090400</v>
      </c>
      <c r="Q160" s="12"/>
    </row>
    <row r="161" spans="1:17" ht="26.25" customHeight="1" x14ac:dyDescent="0.25">
      <c r="A161" s="110"/>
      <c r="B161" s="112"/>
      <c r="C161" s="112"/>
      <c r="D161" s="37" t="s">
        <v>23</v>
      </c>
      <c r="E161" s="30"/>
      <c r="F161" s="30"/>
      <c r="G161" s="30"/>
      <c r="H161" s="30"/>
      <c r="I161" s="31"/>
      <c r="J161" s="31"/>
      <c r="K161" s="31"/>
      <c r="L161" s="31"/>
      <c r="M161" s="31"/>
      <c r="N161" s="31"/>
      <c r="O161" s="31"/>
      <c r="P161" s="31"/>
      <c r="Q161" s="12"/>
    </row>
    <row r="162" spans="1:17" ht="26.25" customHeight="1" x14ac:dyDescent="0.25">
      <c r="A162" s="110"/>
      <c r="B162" s="112"/>
      <c r="C162" s="112"/>
      <c r="D162" s="42" t="s">
        <v>433</v>
      </c>
      <c r="E162" s="30" t="s">
        <v>430</v>
      </c>
      <c r="F162" s="30"/>
      <c r="G162" s="30"/>
      <c r="H162" s="30"/>
      <c r="I162" s="31">
        <f>I163+I166+I169+I172+I175+I178</f>
        <v>0</v>
      </c>
      <c r="J162" s="31">
        <f t="shared" ref="J162:P162" si="56">J163+J166+J169+J172+J175+J178</f>
        <v>0</v>
      </c>
      <c r="K162" s="31">
        <f t="shared" si="56"/>
        <v>6878561.9400000004</v>
      </c>
      <c r="L162" s="31">
        <f t="shared" si="56"/>
        <v>4216473.4399999995</v>
      </c>
      <c r="M162" s="31">
        <f t="shared" si="56"/>
        <v>21592567.780000001</v>
      </c>
      <c r="N162" s="31">
        <f t="shared" si="56"/>
        <v>21018910.469999999</v>
      </c>
      <c r="O162" s="31">
        <f t="shared" si="56"/>
        <v>4090400</v>
      </c>
      <c r="P162" s="31">
        <f t="shared" si="56"/>
        <v>4090400</v>
      </c>
      <c r="Q162" s="12"/>
    </row>
    <row r="163" spans="1:17" ht="26.25" customHeight="1" x14ac:dyDescent="0.25">
      <c r="A163" s="110" t="s">
        <v>725</v>
      </c>
      <c r="B163" s="112" t="s">
        <v>42</v>
      </c>
      <c r="C163" s="112" t="s">
        <v>678</v>
      </c>
      <c r="D163" s="37" t="s">
        <v>22</v>
      </c>
      <c r="E163" s="30"/>
      <c r="F163" s="30"/>
      <c r="G163" s="30"/>
      <c r="H163" s="30"/>
      <c r="I163" s="31" t="str">
        <f>I165</f>
        <v>0</v>
      </c>
      <c r="J163" s="31" t="str">
        <f t="shared" ref="J163:P163" si="57">J165</f>
        <v>0</v>
      </c>
      <c r="K163" s="31">
        <f t="shared" si="57"/>
        <v>1974661.62</v>
      </c>
      <c r="L163" s="31">
        <f t="shared" si="57"/>
        <v>1974661.62</v>
      </c>
      <c r="M163" s="31">
        <f t="shared" si="57"/>
        <v>6315800</v>
      </c>
      <c r="N163" s="31">
        <f t="shared" si="57"/>
        <v>5753915.7400000002</v>
      </c>
      <c r="O163" s="31">
        <f t="shared" si="57"/>
        <v>3944800</v>
      </c>
      <c r="P163" s="31">
        <f t="shared" si="57"/>
        <v>3944800</v>
      </c>
      <c r="Q163" s="31"/>
    </row>
    <row r="164" spans="1:17" ht="26.25" customHeight="1" x14ac:dyDescent="0.25">
      <c r="A164" s="110"/>
      <c r="B164" s="112"/>
      <c r="C164" s="112"/>
      <c r="D164" s="37" t="s">
        <v>23</v>
      </c>
      <c r="E164" s="30"/>
      <c r="F164" s="30"/>
      <c r="G164" s="30"/>
      <c r="H164" s="30"/>
      <c r="I164" s="31"/>
      <c r="J164" s="31"/>
      <c r="K164" s="31"/>
      <c r="L164" s="31"/>
      <c r="M164" s="31"/>
      <c r="N164" s="31"/>
      <c r="O164" s="31"/>
      <c r="P164" s="31"/>
      <c r="Q164" s="12"/>
    </row>
    <row r="165" spans="1:17" ht="26.25" customHeight="1" x14ac:dyDescent="0.25">
      <c r="A165" s="110"/>
      <c r="B165" s="112"/>
      <c r="C165" s="112"/>
      <c r="D165" s="42" t="s">
        <v>433</v>
      </c>
      <c r="E165" s="7" t="s">
        <v>430</v>
      </c>
      <c r="F165" s="10" t="s">
        <v>534</v>
      </c>
      <c r="G165" s="10" t="s">
        <v>679</v>
      </c>
      <c r="H165" s="10" t="s">
        <v>588</v>
      </c>
      <c r="I165" s="8" t="s">
        <v>696</v>
      </c>
      <c r="J165" s="8" t="s">
        <v>696</v>
      </c>
      <c r="K165" s="9">
        <v>1974661.62</v>
      </c>
      <c r="L165" s="9">
        <v>1974661.62</v>
      </c>
      <c r="M165" s="9">
        <v>6315800</v>
      </c>
      <c r="N165" s="9">
        <v>5753915.7400000002</v>
      </c>
      <c r="O165" s="9">
        <v>3944800</v>
      </c>
      <c r="P165" s="9">
        <v>3944800</v>
      </c>
      <c r="Q165" s="12"/>
    </row>
    <row r="166" spans="1:17" ht="56.25" customHeight="1" x14ac:dyDescent="0.25">
      <c r="A166" s="110" t="s">
        <v>726</v>
      </c>
      <c r="B166" s="112" t="s">
        <v>43</v>
      </c>
      <c r="C166" s="112" t="s">
        <v>680</v>
      </c>
      <c r="D166" s="37" t="s">
        <v>22</v>
      </c>
      <c r="E166" s="30"/>
      <c r="F166" s="30"/>
      <c r="G166" s="30"/>
      <c r="H166" s="30"/>
      <c r="I166" s="31" t="str">
        <f>I168</f>
        <v>0</v>
      </c>
      <c r="J166" s="31" t="str">
        <f t="shared" ref="J166:P166" si="58">J168</f>
        <v>0</v>
      </c>
      <c r="K166" s="31">
        <f t="shared" si="58"/>
        <v>0</v>
      </c>
      <c r="L166" s="31">
        <f t="shared" si="58"/>
        <v>0</v>
      </c>
      <c r="M166" s="31">
        <f t="shared" si="58"/>
        <v>0</v>
      </c>
      <c r="N166" s="31">
        <f t="shared" si="58"/>
        <v>0</v>
      </c>
      <c r="O166" s="31">
        <f t="shared" si="58"/>
        <v>73200</v>
      </c>
      <c r="P166" s="31">
        <f t="shared" si="58"/>
        <v>73200</v>
      </c>
      <c r="Q166" s="31"/>
    </row>
    <row r="167" spans="1:17" ht="56.25" customHeight="1" x14ac:dyDescent="0.25">
      <c r="A167" s="110"/>
      <c r="B167" s="112"/>
      <c r="C167" s="112"/>
      <c r="D167" s="37" t="s">
        <v>23</v>
      </c>
      <c r="E167" s="30"/>
      <c r="F167" s="30"/>
      <c r="G167" s="30"/>
      <c r="H167" s="30"/>
      <c r="I167" s="31"/>
      <c r="J167" s="31"/>
      <c r="K167" s="31"/>
      <c r="L167" s="31"/>
      <c r="M167" s="31"/>
      <c r="N167" s="31"/>
      <c r="O167" s="31"/>
      <c r="P167" s="31"/>
      <c r="Q167" s="12"/>
    </row>
    <row r="168" spans="1:17" ht="56.25" customHeight="1" x14ac:dyDescent="0.25">
      <c r="A168" s="110"/>
      <c r="B168" s="112"/>
      <c r="C168" s="112"/>
      <c r="D168" s="42" t="s">
        <v>433</v>
      </c>
      <c r="E168" s="7" t="s">
        <v>430</v>
      </c>
      <c r="F168" s="8" t="s">
        <v>534</v>
      </c>
      <c r="G168" s="8" t="s">
        <v>681</v>
      </c>
      <c r="H168" s="8" t="s">
        <v>645</v>
      </c>
      <c r="I168" s="8" t="s">
        <v>696</v>
      </c>
      <c r="J168" s="8" t="s">
        <v>696</v>
      </c>
      <c r="K168" s="9">
        <v>0</v>
      </c>
      <c r="L168" s="9">
        <v>0</v>
      </c>
      <c r="M168" s="9">
        <v>0</v>
      </c>
      <c r="N168" s="9">
        <v>0</v>
      </c>
      <c r="O168" s="9">
        <v>73200</v>
      </c>
      <c r="P168" s="9">
        <v>73200</v>
      </c>
      <c r="Q168" s="12"/>
    </row>
    <row r="169" spans="1:17" ht="26.25" customHeight="1" x14ac:dyDescent="0.25">
      <c r="A169" s="110" t="s">
        <v>727</v>
      </c>
      <c r="B169" s="112" t="s">
        <v>59</v>
      </c>
      <c r="C169" s="112" t="s">
        <v>682</v>
      </c>
      <c r="D169" s="37" t="s">
        <v>22</v>
      </c>
      <c r="E169" s="30"/>
      <c r="F169" s="30"/>
      <c r="G169" s="30"/>
      <c r="H169" s="30"/>
      <c r="I169" s="31" t="str">
        <f>I171</f>
        <v>0</v>
      </c>
      <c r="J169" s="31" t="str">
        <f t="shared" ref="J169:P169" si="59">J171</f>
        <v>0</v>
      </c>
      <c r="K169" s="31">
        <f t="shared" si="59"/>
        <v>0</v>
      </c>
      <c r="L169" s="31">
        <f t="shared" si="59"/>
        <v>0</v>
      </c>
      <c r="M169" s="31">
        <f t="shared" si="59"/>
        <v>72400</v>
      </c>
      <c r="N169" s="31">
        <f t="shared" si="59"/>
        <v>72400</v>
      </c>
      <c r="O169" s="31">
        <f t="shared" si="59"/>
        <v>72400</v>
      </c>
      <c r="P169" s="31">
        <f t="shared" si="59"/>
        <v>72400</v>
      </c>
      <c r="Q169" s="31"/>
    </row>
    <row r="170" spans="1:17" ht="26.25" customHeight="1" x14ac:dyDescent="0.25">
      <c r="A170" s="110"/>
      <c r="B170" s="112"/>
      <c r="C170" s="112"/>
      <c r="D170" s="37" t="s">
        <v>23</v>
      </c>
      <c r="E170" s="30"/>
      <c r="F170" s="30"/>
      <c r="G170" s="30"/>
      <c r="H170" s="30"/>
      <c r="I170" s="31"/>
      <c r="J170" s="31"/>
      <c r="K170" s="31"/>
      <c r="L170" s="31"/>
      <c r="M170" s="31"/>
      <c r="N170" s="31"/>
      <c r="O170" s="31"/>
      <c r="P170" s="31"/>
      <c r="Q170" s="12"/>
    </row>
    <row r="171" spans="1:17" ht="26.25" customHeight="1" x14ac:dyDescent="0.25">
      <c r="A171" s="110"/>
      <c r="B171" s="112"/>
      <c r="C171" s="112"/>
      <c r="D171" s="42" t="s">
        <v>433</v>
      </c>
      <c r="E171" s="7" t="s">
        <v>430</v>
      </c>
      <c r="F171" s="8" t="s">
        <v>534</v>
      </c>
      <c r="G171" s="8" t="s">
        <v>681</v>
      </c>
      <c r="H171" s="8" t="s">
        <v>683</v>
      </c>
      <c r="I171" s="8" t="s">
        <v>696</v>
      </c>
      <c r="J171" s="8" t="s">
        <v>696</v>
      </c>
      <c r="K171" s="9">
        <v>0</v>
      </c>
      <c r="L171" s="9">
        <v>0</v>
      </c>
      <c r="M171" s="9">
        <v>72400</v>
      </c>
      <c r="N171" s="9">
        <v>72400</v>
      </c>
      <c r="O171" s="9">
        <v>72400</v>
      </c>
      <c r="P171" s="9">
        <v>72400</v>
      </c>
      <c r="Q171" s="12"/>
    </row>
    <row r="172" spans="1:17" ht="26.25" customHeight="1" x14ac:dyDescent="0.25">
      <c r="A172" s="110" t="s">
        <v>728</v>
      </c>
      <c r="B172" s="112" t="s">
        <v>62</v>
      </c>
      <c r="C172" s="112" t="s">
        <v>684</v>
      </c>
      <c r="D172" s="37" t="s">
        <v>22</v>
      </c>
      <c r="E172" s="30"/>
      <c r="F172" s="30"/>
      <c r="G172" s="30"/>
      <c r="H172" s="30"/>
      <c r="I172" s="31" t="str">
        <f>I174</f>
        <v>0</v>
      </c>
      <c r="J172" s="31" t="str">
        <f t="shared" ref="J172:P172" si="60">J174</f>
        <v>0</v>
      </c>
      <c r="K172" s="31">
        <f t="shared" si="60"/>
        <v>4903900.32</v>
      </c>
      <c r="L172" s="31">
        <f t="shared" si="60"/>
        <v>2241811.8199999998</v>
      </c>
      <c r="M172" s="31">
        <f t="shared" si="60"/>
        <v>10063922.779999999</v>
      </c>
      <c r="N172" s="31">
        <f t="shared" si="60"/>
        <v>10052149.73</v>
      </c>
      <c r="O172" s="31">
        <f t="shared" si="60"/>
        <v>0</v>
      </c>
      <c r="P172" s="31">
        <f t="shared" si="60"/>
        <v>0</v>
      </c>
      <c r="Q172" s="31"/>
    </row>
    <row r="173" spans="1:17" ht="26.25" customHeight="1" x14ac:dyDescent="0.25">
      <c r="A173" s="110"/>
      <c r="B173" s="112"/>
      <c r="C173" s="112"/>
      <c r="D173" s="37" t="s">
        <v>23</v>
      </c>
      <c r="E173" s="30"/>
      <c r="F173" s="30"/>
      <c r="G173" s="30"/>
      <c r="H173" s="30"/>
      <c r="I173" s="31"/>
      <c r="J173" s="31"/>
      <c r="K173" s="31"/>
      <c r="L173" s="31"/>
      <c r="M173" s="31"/>
      <c r="N173" s="31"/>
      <c r="O173" s="31"/>
      <c r="P173" s="31"/>
      <c r="Q173" s="12"/>
    </row>
    <row r="174" spans="1:17" ht="26.25" customHeight="1" x14ac:dyDescent="0.25">
      <c r="A174" s="110"/>
      <c r="B174" s="112"/>
      <c r="C174" s="112"/>
      <c r="D174" s="42" t="s">
        <v>433</v>
      </c>
      <c r="E174" s="5" t="s">
        <v>430</v>
      </c>
      <c r="F174" s="5" t="s">
        <v>534</v>
      </c>
      <c r="G174" s="5" t="s">
        <v>527</v>
      </c>
      <c r="H174" s="5" t="s">
        <v>528</v>
      </c>
      <c r="I174" s="8" t="s">
        <v>696</v>
      </c>
      <c r="J174" s="8" t="s">
        <v>696</v>
      </c>
      <c r="K174" s="6">
        <v>4903900.32</v>
      </c>
      <c r="L174" s="6">
        <v>2241811.8199999998</v>
      </c>
      <c r="M174" s="6">
        <v>10063922.779999999</v>
      </c>
      <c r="N174" s="6">
        <v>10052149.73</v>
      </c>
      <c r="O174" s="6">
        <v>0</v>
      </c>
      <c r="P174" s="6">
        <v>0</v>
      </c>
      <c r="Q174" s="12"/>
    </row>
    <row r="175" spans="1:17" ht="26.25" customHeight="1" x14ac:dyDescent="0.25">
      <c r="A175" s="110" t="s">
        <v>729</v>
      </c>
      <c r="B175" s="112" t="s">
        <v>65</v>
      </c>
      <c r="C175" s="112" t="s">
        <v>685</v>
      </c>
      <c r="D175" s="37" t="s">
        <v>22</v>
      </c>
      <c r="E175" s="30"/>
      <c r="F175" s="30"/>
      <c r="G175" s="30"/>
      <c r="H175" s="30"/>
      <c r="I175" s="31" t="str">
        <f>I177</f>
        <v>0</v>
      </c>
      <c r="J175" s="31" t="str">
        <f t="shared" ref="J175:P175" si="61">J177</f>
        <v>0</v>
      </c>
      <c r="K175" s="31">
        <f t="shared" si="61"/>
        <v>0</v>
      </c>
      <c r="L175" s="31">
        <f t="shared" si="61"/>
        <v>0</v>
      </c>
      <c r="M175" s="31">
        <f t="shared" si="61"/>
        <v>4040445</v>
      </c>
      <c r="N175" s="31">
        <f t="shared" si="61"/>
        <v>4040445</v>
      </c>
      <c r="O175" s="31">
        <f t="shared" si="61"/>
        <v>0</v>
      </c>
      <c r="P175" s="31">
        <f t="shared" si="61"/>
        <v>0</v>
      </c>
      <c r="Q175" s="31"/>
    </row>
    <row r="176" spans="1:17" ht="26.25" customHeight="1" x14ac:dyDescent="0.25">
      <c r="A176" s="110"/>
      <c r="B176" s="112"/>
      <c r="C176" s="112"/>
      <c r="D176" s="37" t="s">
        <v>23</v>
      </c>
      <c r="E176" s="30"/>
      <c r="F176" s="30"/>
      <c r="G176" s="30"/>
      <c r="H176" s="30"/>
      <c r="I176" s="31"/>
      <c r="J176" s="31"/>
      <c r="K176" s="31"/>
      <c r="L176" s="31"/>
      <c r="M176" s="31"/>
      <c r="N176" s="31"/>
      <c r="O176" s="31"/>
      <c r="P176" s="31"/>
      <c r="Q176" s="12"/>
    </row>
    <row r="177" spans="1:17" ht="26.25" customHeight="1" x14ac:dyDescent="0.25">
      <c r="A177" s="110"/>
      <c r="B177" s="112"/>
      <c r="C177" s="112"/>
      <c r="D177" s="42" t="s">
        <v>433</v>
      </c>
      <c r="E177" s="7" t="s">
        <v>430</v>
      </c>
      <c r="F177" s="8" t="s">
        <v>534</v>
      </c>
      <c r="G177" s="8" t="s">
        <v>686</v>
      </c>
      <c r="H177" s="8" t="s">
        <v>687</v>
      </c>
      <c r="I177" s="8" t="s">
        <v>696</v>
      </c>
      <c r="J177" s="8" t="s">
        <v>696</v>
      </c>
      <c r="K177" s="9">
        <v>0</v>
      </c>
      <c r="L177" s="9">
        <v>0</v>
      </c>
      <c r="M177" s="9">
        <v>4040445</v>
      </c>
      <c r="N177" s="9">
        <v>4040445</v>
      </c>
      <c r="O177" s="9">
        <v>0</v>
      </c>
      <c r="P177" s="9">
        <v>0</v>
      </c>
      <c r="Q177" s="12"/>
    </row>
    <row r="178" spans="1:17" ht="26.25" customHeight="1" x14ac:dyDescent="0.25">
      <c r="A178" s="110" t="s">
        <v>730</v>
      </c>
      <c r="B178" s="112" t="s">
        <v>272</v>
      </c>
      <c r="C178" s="112" t="s">
        <v>688</v>
      </c>
      <c r="D178" s="37" t="s">
        <v>22</v>
      </c>
      <c r="E178" s="30"/>
      <c r="F178" s="30"/>
      <c r="G178" s="30"/>
      <c r="H178" s="30"/>
      <c r="I178" s="31" t="str">
        <f>I180</f>
        <v>0</v>
      </c>
      <c r="J178" s="31" t="str">
        <f t="shared" ref="J178:P178" si="62">J180</f>
        <v>0</v>
      </c>
      <c r="K178" s="31">
        <f t="shared" si="62"/>
        <v>0</v>
      </c>
      <c r="L178" s="31">
        <f t="shared" si="62"/>
        <v>0</v>
      </c>
      <c r="M178" s="31">
        <f t="shared" si="62"/>
        <v>1100000</v>
      </c>
      <c r="N178" s="31">
        <f t="shared" si="62"/>
        <v>1100000</v>
      </c>
      <c r="O178" s="31">
        <f t="shared" si="62"/>
        <v>0</v>
      </c>
      <c r="P178" s="31">
        <f t="shared" si="62"/>
        <v>0</v>
      </c>
      <c r="Q178" s="31"/>
    </row>
    <row r="179" spans="1:17" ht="26.25" customHeight="1" x14ac:dyDescent="0.25">
      <c r="A179" s="110"/>
      <c r="B179" s="112"/>
      <c r="C179" s="112"/>
      <c r="D179" s="37" t="s">
        <v>23</v>
      </c>
      <c r="E179" s="30"/>
      <c r="F179" s="30"/>
      <c r="G179" s="30"/>
      <c r="H179" s="30"/>
      <c r="I179" s="31"/>
      <c r="J179" s="31"/>
      <c r="K179" s="31"/>
      <c r="L179" s="31"/>
      <c r="M179" s="31"/>
      <c r="N179" s="31"/>
      <c r="O179" s="31"/>
      <c r="P179" s="31"/>
      <c r="Q179" s="12"/>
    </row>
    <row r="180" spans="1:17" ht="26.25" customHeight="1" x14ac:dyDescent="0.25">
      <c r="A180" s="110"/>
      <c r="B180" s="112"/>
      <c r="C180" s="112"/>
      <c r="D180" s="42" t="s">
        <v>433</v>
      </c>
      <c r="E180" s="8" t="s">
        <v>430</v>
      </c>
      <c r="F180" s="8" t="s">
        <v>534</v>
      </c>
      <c r="G180" s="8" t="s">
        <v>689</v>
      </c>
      <c r="H180" s="8" t="s">
        <v>690</v>
      </c>
      <c r="I180" s="8" t="s">
        <v>696</v>
      </c>
      <c r="J180" s="8" t="s">
        <v>696</v>
      </c>
      <c r="K180" s="9">
        <v>0</v>
      </c>
      <c r="L180" s="9">
        <v>0</v>
      </c>
      <c r="M180" s="9">
        <v>1100000</v>
      </c>
      <c r="N180" s="9">
        <v>1100000</v>
      </c>
      <c r="O180" s="9">
        <v>0</v>
      </c>
      <c r="P180" s="9">
        <v>0</v>
      </c>
      <c r="Q180" s="12"/>
    </row>
    <row r="181" spans="1:17" ht="27" customHeight="1" x14ac:dyDescent="0.25">
      <c r="A181" s="110" t="s">
        <v>731</v>
      </c>
      <c r="B181" s="112" t="s">
        <v>86</v>
      </c>
      <c r="C181" s="112" t="s">
        <v>757</v>
      </c>
      <c r="D181" s="37" t="s">
        <v>22</v>
      </c>
      <c r="E181" s="30"/>
      <c r="F181" s="30"/>
      <c r="G181" s="30"/>
      <c r="H181" s="30"/>
      <c r="I181" s="31" t="str">
        <f>I183</f>
        <v>0</v>
      </c>
      <c r="J181" s="31" t="str">
        <f t="shared" ref="J181:P181" si="63">J183</f>
        <v>0</v>
      </c>
      <c r="K181" s="31">
        <f t="shared" si="63"/>
        <v>831250</v>
      </c>
      <c r="L181" s="31">
        <f t="shared" si="63"/>
        <v>678336.07</v>
      </c>
      <c r="M181" s="31">
        <f t="shared" si="63"/>
        <v>1629800</v>
      </c>
      <c r="N181" s="31">
        <f t="shared" si="63"/>
        <v>1494623.79</v>
      </c>
      <c r="O181" s="31">
        <f t="shared" si="63"/>
        <v>1629800</v>
      </c>
      <c r="P181" s="31">
        <f t="shared" si="63"/>
        <v>1629800</v>
      </c>
      <c r="Q181" s="12"/>
    </row>
    <row r="182" spans="1:17" ht="27" customHeight="1" x14ac:dyDescent="0.25">
      <c r="A182" s="110"/>
      <c r="B182" s="112"/>
      <c r="C182" s="112"/>
      <c r="D182" s="37" t="s">
        <v>23</v>
      </c>
      <c r="E182" s="30"/>
      <c r="F182" s="30"/>
      <c r="G182" s="30"/>
      <c r="H182" s="30"/>
      <c r="I182" s="31"/>
      <c r="J182" s="31"/>
      <c r="K182" s="31"/>
      <c r="L182" s="31"/>
      <c r="M182" s="31"/>
      <c r="N182" s="31"/>
      <c r="O182" s="31"/>
      <c r="P182" s="31"/>
      <c r="Q182" s="12"/>
    </row>
    <row r="183" spans="1:17" ht="27" customHeight="1" x14ac:dyDescent="0.25">
      <c r="A183" s="110"/>
      <c r="B183" s="112"/>
      <c r="C183" s="112"/>
      <c r="D183" s="42" t="s">
        <v>29</v>
      </c>
      <c r="E183" s="30" t="s">
        <v>33</v>
      </c>
      <c r="F183" s="30"/>
      <c r="G183" s="30"/>
      <c r="H183" s="30"/>
      <c r="I183" s="31" t="str">
        <f>I186</f>
        <v>0</v>
      </c>
      <c r="J183" s="31" t="str">
        <f t="shared" ref="J183:P183" si="64">J186</f>
        <v>0</v>
      </c>
      <c r="K183" s="31">
        <f t="shared" si="64"/>
        <v>831250</v>
      </c>
      <c r="L183" s="31">
        <f t="shared" si="64"/>
        <v>678336.07</v>
      </c>
      <c r="M183" s="31">
        <f t="shared" si="64"/>
        <v>1629800</v>
      </c>
      <c r="N183" s="31">
        <f t="shared" si="64"/>
        <v>1494623.79</v>
      </c>
      <c r="O183" s="31">
        <f t="shared" si="64"/>
        <v>1629800</v>
      </c>
      <c r="P183" s="31">
        <f t="shared" si="64"/>
        <v>1629800</v>
      </c>
      <c r="Q183" s="12"/>
    </row>
    <row r="184" spans="1:17" ht="26.25" customHeight="1" x14ac:dyDescent="0.25">
      <c r="A184" s="110" t="s">
        <v>732</v>
      </c>
      <c r="B184" s="112" t="s">
        <v>42</v>
      </c>
      <c r="C184" s="112" t="s">
        <v>691</v>
      </c>
      <c r="D184" s="37" t="s">
        <v>22</v>
      </c>
      <c r="E184" s="30"/>
      <c r="F184" s="30"/>
      <c r="G184" s="30"/>
      <c r="H184" s="30"/>
      <c r="I184" s="31" t="str">
        <f>I186</f>
        <v>0</v>
      </c>
      <c r="J184" s="31" t="str">
        <f t="shared" ref="J184:P184" si="65">J186</f>
        <v>0</v>
      </c>
      <c r="K184" s="31">
        <f t="shared" si="65"/>
        <v>831250</v>
      </c>
      <c r="L184" s="31">
        <f t="shared" si="65"/>
        <v>678336.07</v>
      </c>
      <c r="M184" s="31">
        <f t="shared" si="65"/>
        <v>1629800</v>
      </c>
      <c r="N184" s="31">
        <f t="shared" si="65"/>
        <v>1494623.79</v>
      </c>
      <c r="O184" s="31">
        <f t="shared" si="65"/>
        <v>1629800</v>
      </c>
      <c r="P184" s="31">
        <f t="shared" si="65"/>
        <v>1629800</v>
      </c>
      <c r="Q184" s="31"/>
    </row>
    <row r="185" spans="1:17" ht="26.25" customHeight="1" x14ac:dyDescent="0.25">
      <c r="A185" s="110"/>
      <c r="B185" s="112"/>
      <c r="C185" s="112"/>
      <c r="D185" s="37" t="s">
        <v>23</v>
      </c>
      <c r="E185" s="30"/>
      <c r="F185" s="30"/>
      <c r="G185" s="30"/>
      <c r="H185" s="30"/>
      <c r="I185" s="31"/>
      <c r="J185" s="31"/>
      <c r="K185" s="31"/>
      <c r="L185" s="31"/>
      <c r="M185" s="31"/>
      <c r="N185" s="31"/>
      <c r="O185" s="31"/>
      <c r="P185" s="31"/>
      <c r="Q185" s="12"/>
    </row>
    <row r="186" spans="1:17" ht="80.25" customHeight="1" x14ac:dyDescent="0.25">
      <c r="A186" s="110"/>
      <c r="B186" s="112"/>
      <c r="C186" s="112"/>
      <c r="D186" s="42" t="s">
        <v>29</v>
      </c>
      <c r="E186" s="7" t="s">
        <v>33</v>
      </c>
      <c r="F186" s="8" t="s">
        <v>674</v>
      </c>
      <c r="G186" s="5" t="s">
        <v>692</v>
      </c>
      <c r="H186" s="8" t="s">
        <v>693</v>
      </c>
      <c r="I186" s="8" t="s">
        <v>696</v>
      </c>
      <c r="J186" s="8" t="s">
        <v>696</v>
      </c>
      <c r="K186" s="9">
        <v>831250</v>
      </c>
      <c r="L186" s="9">
        <v>678336.07</v>
      </c>
      <c r="M186" s="9">
        <v>1629800</v>
      </c>
      <c r="N186" s="9">
        <v>1494623.79</v>
      </c>
      <c r="O186" s="9">
        <v>1629800</v>
      </c>
      <c r="P186" s="9">
        <v>1629800</v>
      </c>
      <c r="Q186" s="12"/>
    </row>
    <row r="187" spans="1:17" ht="26.25" customHeight="1" x14ac:dyDescent="0.25">
      <c r="A187" s="110" t="s">
        <v>733</v>
      </c>
      <c r="B187" s="112" t="s">
        <v>87</v>
      </c>
      <c r="C187" s="112" t="s">
        <v>758</v>
      </c>
      <c r="D187" s="37" t="s">
        <v>22</v>
      </c>
      <c r="E187" s="30"/>
      <c r="F187" s="30"/>
      <c r="G187" s="30"/>
      <c r="H187" s="30"/>
      <c r="I187" s="31">
        <f>I189</f>
        <v>0</v>
      </c>
      <c r="J187" s="31">
        <f t="shared" ref="J187:P187" si="66">J189</f>
        <v>0</v>
      </c>
      <c r="K187" s="31">
        <f t="shared" si="66"/>
        <v>7208190.7599999998</v>
      </c>
      <c r="L187" s="31">
        <f t="shared" si="66"/>
        <v>7206466.4299999997</v>
      </c>
      <c r="M187" s="31">
        <f t="shared" si="66"/>
        <v>18022018</v>
      </c>
      <c r="N187" s="31">
        <f t="shared" si="66"/>
        <v>17820136.289999999</v>
      </c>
      <c r="O187" s="31">
        <f t="shared" si="66"/>
        <v>18114585</v>
      </c>
      <c r="P187" s="31">
        <f t="shared" si="66"/>
        <v>18114585</v>
      </c>
      <c r="Q187" s="12"/>
    </row>
    <row r="188" spans="1:17" ht="26.25" customHeight="1" x14ac:dyDescent="0.25">
      <c r="A188" s="110"/>
      <c r="B188" s="112"/>
      <c r="C188" s="112"/>
      <c r="D188" s="37" t="s">
        <v>23</v>
      </c>
      <c r="E188" s="30"/>
      <c r="F188" s="30"/>
      <c r="G188" s="30"/>
      <c r="H188" s="30"/>
      <c r="I188" s="31"/>
      <c r="J188" s="31"/>
      <c r="K188" s="31"/>
      <c r="L188" s="31"/>
      <c r="M188" s="31"/>
      <c r="N188" s="31"/>
      <c r="O188" s="31"/>
      <c r="P188" s="31"/>
      <c r="Q188" s="12"/>
    </row>
    <row r="189" spans="1:17" ht="26.25" customHeight="1" x14ac:dyDescent="0.25">
      <c r="A189" s="110"/>
      <c r="B189" s="112"/>
      <c r="C189" s="112"/>
      <c r="D189" s="42" t="s">
        <v>433</v>
      </c>
      <c r="E189" s="30" t="s">
        <v>430</v>
      </c>
      <c r="F189" s="30"/>
      <c r="G189" s="30"/>
      <c r="H189" s="30"/>
      <c r="I189" s="31">
        <f>I190</f>
        <v>0</v>
      </c>
      <c r="J189" s="31">
        <f t="shared" ref="J189:P189" si="67">J190</f>
        <v>0</v>
      </c>
      <c r="K189" s="31">
        <f t="shared" si="67"/>
        <v>7208190.7599999998</v>
      </c>
      <c r="L189" s="31">
        <f t="shared" si="67"/>
        <v>7206466.4299999997</v>
      </c>
      <c r="M189" s="31">
        <f t="shared" si="67"/>
        <v>18022018</v>
      </c>
      <c r="N189" s="31">
        <f t="shared" si="67"/>
        <v>17820136.289999999</v>
      </c>
      <c r="O189" s="31">
        <f t="shared" si="67"/>
        <v>18114585</v>
      </c>
      <c r="P189" s="31">
        <f t="shared" si="67"/>
        <v>18114585</v>
      </c>
      <c r="Q189" s="12"/>
    </row>
    <row r="190" spans="1:17" ht="26.25" customHeight="1" x14ac:dyDescent="0.25">
      <c r="A190" s="110" t="s">
        <v>734</v>
      </c>
      <c r="B190" s="112" t="s">
        <v>42</v>
      </c>
      <c r="C190" s="112" t="s">
        <v>469</v>
      </c>
      <c r="D190" s="37" t="s">
        <v>22</v>
      </c>
      <c r="E190" s="30"/>
      <c r="F190" s="30"/>
      <c r="G190" s="30"/>
      <c r="H190" s="30"/>
      <c r="I190" s="31">
        <f>I192</f>
        <v>0</v>
      </c>
      <c r="J190" s="31">
        <f t="shared" ref="J190:P190" si="68">J192</f>
        <v>0</v>
      </c>
      <c r="K190" s="31">
        <f t="shared" si="68"/>
        <v>7208190.7599999998</v>
      </c>
      <c r="L190" s="31">
        <f t="shared" si="68"/>
        <v>7206466.4299999997</v>
      </c>
      <c r="M190" s="31">
        <f t="shared" si="68"/>
        <v>18022018</v>
      </c>
      <c r="N190" s="31">
        <f t="shared" si="68"/>
        <v>17820136.289999999</v>
      </c>
      <c r="O190" s="31">
        <f t="shared" si="68"/>
        <v>18114585</v>
      </c>
      <c r="P190" s="31">
        <f t="shared" si="68"/>
        <v>18114585</v>
      </c>
      <c r="Q190" s="31"/>
    </row>
    <row r="191" spans="1:17" ht="26.25" customHeight="1" x14ac:dyDescent="0.25">
      <c r="A191" s="110"/>
      <c r="B191" s="112"/>
      <c r="C191" s="112"/>
      <c r="D191" s="37" t="s">
        <v>23</v>
      </c>
      <c r="E191" s="30"/>
      <c r="F191" s="30"/>
      <c r="G191" s="30"/>
      <c r="H191" s="30"/>
      <c r="I191" s="31"/>
      <c r="J191" s="31"/>
      <c r="K191" s="31"/>
      <c r="L191" s="31"/>
      <c r="M191" s="31"/>
      <c r="N191" s="31"/>
      <c r="O191" s="31"/>
      <c r="P191" s="31"/>
      <c r="Q191" s="12"/>
    </row>
    <row r="192" spans="1:17" ht="89.25" customHeight="1" thickBot="1" x14ac:dyDescent="0.3">
      <c r="A192" s="111"/>
      <c r="B192" s="113"/>
      <c r="C192" s="113"/>
      <c r="D192" s="63" t="s">
        <v>433</v>
      </c>
      <c r="E192" s="64" t="s">
        <v>430</v>
      </c>
      <c r="F192" s="65" t="s">
        <v>674</v>
      </c>
      <c r="G192" s="59" t="s">
        <v>694</v>
      </c>
      <c r="H192" s="65" t="s">
        <v>695</v>
      </c>
      <c r="I192" s="65"/>
      <c r="J192" s="65"/>
      <c r="K192" s="66">
        <v>7208190.7599999998</v>
      </c>
      <c r="L192" s="66">
        <v>7206466.4299999997</v>
      </c>
      <c r="M192" s="66">
        <v>18022018</v>
      </c>
      <c r="N192" s="66">
        <v>17820136.289999999</v>
      </c>
      <c r="O192" s="66">
        <v>18114585</v>
      </c>
      <c r="P192" s="66">
        <v>18114585</v>
      </c>
      <c r="Q192" s="61"/>
    </row>
    <row r="193" spans="1:17" ht="26.25" customHeight="1" x14ac:dyDescent="0.25">
      <c r="A193" s="119" t="s">
        <v>53</v>
      </c>
      <c r="B193" s="122" t="s">
        <v>579</v>
      </c>
      <c r="C193" s="122" t="s">
        <v>761</v>
      </c>
      <c r="D193" s="76" t="s">
        <v>22</v>
      </c>
      <c r="E193" s="77"/>
      <c r="F193" s="77"/>
      <c r="G193" s="77"/>
      <c r="H193" s="77"/>
      <c r="I193" s="88">
        <f>I195</f>
        <v>0</v>
      </c>
      <c r="J193" s="88">
        <f t="shared" ref="J193:P193" si="69">J195</f>
        <v>0</v>
      </c>
      <c r="K193" s="88">
        <f t="shared" si="69"/>
        <v>0</v>
      </c>
      <c r="L193" s="88">
        <f t="shared" si="69"/>
        <v>0</v>
      </c>
      <c r="M193" s="88">
        <f t="shared" si="69"/>
        <v>680000</v>
      </c>
      <c r="N193" s="88">
        <f t="shared" si="69"/>
        <v>680000</v>
      </c>
      <c r="O193" s="88">
        <f t="shared" si="69"/>
        <v>300000</v>
      </c>
      <c r="P193" s="88">
        <f t="shared" si="69"/>
        <v>300000</v>
      </c>
      <c r="Q193" s="89"/>
    </row>
    <row r="194" spans="1:17" ht="26.25" customHeight="1" x14ac:dyDescent="0.25">
      <c r="A194" s="120"/>
      <c r="B194" s="123"/>
      <c r="C194" s="123"/>
      <c r="D194" s="80" t="s">
        <v>23</v>
      </c>
      <c r="E194" s="81"/>
      <c r="F194" s="81"/>
      <c r="G194" s="81"/>
      <c r="H194" s="81"/>
      <c r="I194" s="90"/>
      <c r="J194" s="90"/>
      <c r="K194" s="90"/>
      <c r="L194" s="90"/>
      <c r="M194" s="90"/>
      <c r="N194" s="90"/>
      <c r="O194" s="90"/>
      <c r="P194" s="90"/>
      <c r="Q194" s="91"/>
    </row>
    <row r="195" spans="1:17" ht="26.25" customHeight="1" thickBot="1" x14ac:dyDescent="0.3">
      <c r="A195" s="121"/>
      <c r="B195" s="124"/>
      <c r="C195" s="124"/>
      <c r="D195" s="84" t="s">
        <v>29</v>
      </c>
      <c r="E195" s="85" t="s">
        <v>33</v>
      </c>
      <c r="F195" s="85"/>
      <c r="G195" s="85"/>
      <c r="H195" s="85"/>
      <c r="I195" s="92">
        <f>I198</f>
        <v>0</v>
      </c>
      <c r="J195" s="92">
        <f t="shared" ref="J195:P195" si="70">J198</f>
        <v>0</v>
      </c>
      <c r="K195" s="92">
        <f t="shared" si="70"/>
        <v>0</v>
      </c>
      <c r="L195" s="92">
        <f t="shared" si="70"/>
        <v>0</v>
      </c>
      <c r="M195" s="92">
        <f t="shared" si="70"/>
        <v>680000</v>
      </c>
      <c r="N195" s="92">
        <f t="shared" si="70"/>
        <v>680000</v>
      </c>
      <c r="O195" s="92">
        <f t="shared" si="70"/>
        <v>300000</v>
      </c>
      <c r="P195" s="92">
        <f t="shared" si="70"/>
        <v>300000</v>
      </c>
      <c r="Q195" s="94"/>
    </row>
    <row r="196" spans="1:17" ht="26.25" customHeight="1" x14ac:dyDescent="0.25">
      <c r="A196" s="117" t="s">
        <v>74</v>
      </c>
      <c r="B196" s="115" t="s">
        <v>24</v>
      </c>
      <c r="C196" s="115" t="s">
        <v>762</v>
      </c>
      <c r="D196" s="53" t="s">
        <v>22</v>
      </c>
      <c r="E196" s="55"/>
      <c r="F196" s="55"/>
      <c r="G196" s="55"/>
      <c r="H196" s="55"/>
      <c r="I196" s="57">
        <f>I198</f>
        <v>0</v>
      </c>
      <c r="J196" s="57">
        <f t="shared" ref="J196:P196" si="71">J198</f>
        <v>0</v>
      </c>
      <c r="K196" s="57">
        <f t="shared" si="71"/>
        <v>0</v>
      </c>
      <c r="L196" s="57">
        <f t="shared" si="71"/>
        <v>0</v>
      </c>
      <c r="M196" s="57">
        <f t="shared" si="71"/>
        <v>680000</v>
      </c>
      <c r="N196" s="57">
        <f t="shared" si="71"/>
        <v>680000</v>
      </c>
      <c r="O196" s="57">
        <f t="shared" si="71"/>
        <v>300000</v>
      </c>
      <c r="P196" s="57">
        <f t="shared" si="71"/>
        <v>300000</v>
      </c>
      <c r="Q196" s="58"/>
    </row>
    <row r="197" spans="1:17" ht="26.25" customHeight="1" x14ac:dyDescent="0.25">
      <c r="A197" s="110"/>
      <c r="B197" s="112"/>
      <c r="C197" s="112"/>
      <c r="D197" s="37" t="s">
        <v>23</v>
      </c>
      <c r="E197" s="30"/>
      <c r="F197" s="30"/>
      <c r="G197" s="30"/>
      <c r="H197" s="30"/>
      <c r="I197" s="31"/>
      <c r="J197" s="31"/>
      <c r="K197" s="31"/>
      <c r="L197" s="31"/>
      <c r="M197" s="31"/>
      <c r="N197" s="31"/>
      <c r="O197" s="31"/>
      <c r="P197" s="31"/>
      <c r="Q197" s="12"/>
    </row>
    <row r="198" spans="1:17" ht="26.25" customHeight="1" x14ac:dyDescent="0.25">
      <c r="A198" s="110"/>
      <c r="B198" s="112"/>
      <c r="C198" s="112"/>
      <c r="D198" s="37" t="s">
        <v>29</v>
      </c>
      <c r="E198" s="30" t="s">
        <v>33</v>
      </c>
      <c r="F198" s="30"/>
      <c r="G198" s="30"/>
      <c r="H198" s="30"/>
      <c r="I198" s="31">
        <f>I201+I204+I207+I210+I213+I216+I219</f>
        <v>0</v>
      </c>
      <c r="J198" s="31">
        <f t="shared" ref="J198:P198" si="72">J201+J204+J207+J210+J213+J216+J219</f>
        <v>0</v>
      </c>
      <c r="K198" s="31">
        <f t="shared" si="72"/>
        <v>0</v>
      </c>
      <c r="L198" s="31">
        <f t="shared" si="72"/>
        <v>0</v>
      </c>
      <c r="M198" s="31">
        <f t="shared" si="72"/>
        <v>680000</v>
      </c>
      <c r="N198" s="31">
        <f t="shared" si="72"/>
        <v>680000</v>
      </c>
      <c r="O198" s="31">
        <f t="shared" si="72"/>
        <v>300000</v>
      </c>
      <c r="P198" s="31">
        <f t="shared" si="72"/>
        <v>300000</v>
      </c>
      <c r="Q198" s="12"/>
    </row>
    <row r="199" spans="1:17" s="43" customFormat="1" ht="45.75" customHeight="1" x14ac:dyDescent="0.25">
      <c r="A199" s="156" t="s">
        <v>75</v>
      </c>
      <c r="B199" s="112" t="s">
        <v>42</v>
      </c>
      <c r="C199" s="112" t="s">
        <v>784</v>
      </c>
      <c r="D199" s="37" t="s">
        <v>22</v>
      </c>
      <c r="E199" s="47"/>
      <c r="F199" s="47"/>
      <c r="G199" s="47"/>
      <c r="H199" s="47"/>
      <c r="I199" s="48">
        <f>I201</f>
        <v>0</v>
      </c>
      <c r="J199" s="48">
        <f t="shared" ref="J199:P199" si="73">J201</f>
        <v>0</v>
      </c>
      <c r="K199" s="48">
        <f t="shared" si="73"/>
        <v>0</v>
      </c>
      <c r="L199" s="48">
        <f t="shared" si="73"/>
        <v>0</v>
      </c>
      <c r="M199" s="48">
        <f t="shared" si="73"/>
        <v>470000</v>
      </c>
      <c r="N199" s="48">
        <f t="shared" si="73"/>
        <v>470000</v>
      </c>
      <c r="O199" s="48">
        <f t="shared" si="73"/>
        <v>20000</v>
      </c>
      <c r="P199" s="48">
        <f t="shared" si="73"/>
        <v>20000</v>
      </c>
      <c r="Q199" s="37"/>
    </row>
    <row r="200" spans="1:17" s="43" customFormat="1" ht="45.75" customHeight="1" x14ac:dyDescent="0.25">
      <c r="A200" s="156"/>
      <c r="B200" s="112"/>
      <c r="C200" s="112"/>
      <c r="D200" s="37" t="s">
        <v>23</v>
      </c>
      <c r="E200" s="47"/>
      <c r="F200" s="47"/>
      <c r="G200" s="47"/>
      <c r="H200" s="47"/>
      <c r="I200" s="48"/>
      <c r="J200" s="48"/>
      <c r="K200" s="48"/>
      <c r="L200" s="48"/>
      <c r="M200" s="48"/>
      <c r="N200" s="48"/>
      <c r="O200" s="48"/>
      <c r="P200" s="48"/>
      <c r="Q200" s="37"/>
    </row>
    <row r="201" spans="1:17" s="43" customFormat="1" ht="45.75" customHeight="1" x14ac:dyDescent="0.25">
      <c r="A201" s="156"/>
      <c r="B201" s="112"/>
      <c r="C201" s="112"/>
      <c r="D201" s="37" t="s">
        <v>29</v>
      </c>
      <c r="E201" s="47" t="s">
        <v>33</v>
      </c>
      <c r="F201" s="47" t="s">
        <v>54</v>
      </c>
      <c r="G201" s="47" t="s">
        <v>55</v>
      </c>
      <c r="H201" s="47" t="s">
        <v>41</v>
      </c>
      <c r="I201" s="48">
        <v>0</v>
      </c>
      <c r="J201" s="48">
        <v>0</v>
      </c>
      <c r="K201" s="48">
        <v>0</v>
      </c>
      <c r="L201" s="48">
        <v>0</v>
      </c>
      <c r="M201" s="48">
        <v>470000</v>
      </c>
      <c r="N201" s="48">
        <v>470000</v>
      </c>
      <c r="O201" s="48">
        <v>20000</v>
      </c>
      <c r="P201" s="48">
        <v>20000</v>
      </c>
      <c r="Q201" s="37"/>
    </row>
    <row r="202" spans="1:17" ht="33.75" customHeight="1" x14ac:dyDescent="0.25">
      <c r="A202" s="110" t="s">
        <v>76</v>
      </c>
      <c r="B202" s="112" t="s">
        <v>43</v>
      </c>
      <c r="C202" s="112" t="s">
        <v>56</v>
      </c>
      <c r="D202" s="37" t="s">
        <v>22</v>
      </c>
      <c r="E202" s="30"/>
      <c r="F202" s="30"/>
      <c r="G202" s="30"/>
      <c r="H202" s="30"/>
      <c r="I202" s="31">
        <f>I204</f>
        <v>0</v>
      </c>
      <c r="J202" s="31">
        <f t="shared" ref="J202:P202" si="74">J204</f>
        <v>0</v>
      </c>
      <c r="K202" s="31">
        <f t="shared" si="74"/>
        <v>0</v>
      </c>
      <c r="L202" s="31">
        <f t="shared" si="74"/>
        <v>0</v>
      </c>
      <c r="M202" s="31">
        <f t="shared" si="74"/>
        <v>0</v>
      </c>
      <c r="N202" s="31">
        <f t="shared" si="74"/>
        <v>0</v>
      </c>
      <c r="O202" s="31">
        <f t="shared" si="74"/>
        <v>10000</v>
      </c>
      <c r="P202" s="31">
        <f t="shared" si="74"/>
        <v>10000</v>
      </c>
      <c r="Q202" s="12"/>
    </row>
    <row r="203" spans="1:17" ht="33.75" customHeight="1" x14ac:dyDescent="0.25">
      <c r="A203" s="110"/>
      <c r="B203" s="112"/>
      <c r="C203" s="112"/>
      <c r="D203" s="37" t="s">
        <v>23</v>
      </c>
      <c r="E203" s="30"/>
      <c r="F203" s="30"/>
      <c r="G203" s="30"/>
      <c r="H203" s="30"/>
      <c r="I203" s="31"/>
      <c r="J203" s="31"/>
      <c r="K203" s="31"/>
      <c r="L203" s="31"/>
      <c r="M203" s="31"/>
      <c r="N203" s="31"/>
      <c r="O203" s="31"/>
      <c r="P203" s="31"/>
      <c r="Q203" s="12"/>
    </row>
    <row r="204" spans="1:17" ht="33.75" customHeight="1" x14ac:dyDescent="0.25">
      <c r="A204" s="110"/>
      <c r="B204" s="112"/>
      <c r="C204" s="112"/>
      <c r="D204" s="37" t="s">
        <v>29</v>
      </c>
      <c r="E204" s="30" t="s">
        <v>33</v>
      </c>
      <c r="F204" s="30" t="s">
        <v>54</v>
      </c>
      <c r="G204" s="30" t="s">
        <v>57</v>
      </c>
      <c r="H204" s="30" t="s">
        <v>41</v>
      </c>
      <c r="I204" s="31"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10000</v>
      </c>
      <c r="P204" s="31">
        <v>10000</v>
      </c>
      <c r="Q204" s="12"/>
    </row>
    <row r="205" spans="1:17" ht="26.25" customHeight="1" x14ac:dyDescent="0.25">
      <c r="A205" s="110" t="s">
        <v>77</v>
      </c>
      <c r="B205" s="112" t="s">
        <v>59</v>
      </c>
      <c r="C205" s="112" t="s">
        <v>58</v>
      </c>
      <c r="D205" s="37" t="s">
        <v>22</v>
      </c>
      <c r="E205" s="30"/>
      <c r="F205" s="30"/>
      <c r="G205" s="30"/>
      <c r="H205" s="30"/>
      <c r="I205" s="31">
        <f>I207</f>
        <v>0</v>
      </c>
      <c r="J205" s="31">
        <f t="shared" ref="J205:P205" si="75">J207</f>
        <v>0</v>
      </c>
      <c r="K205" s="31">
        <f t="shared" si="75"/>
        <v>0</v>
      </c>
      <c r="L205" s="31">
        <f t="shared" si="75"/>
        <v>0</v>
      </c>
      <c r="M205" s="31">
        <f t="shared" si="75"/>
        <v>0</v>
      </c>
      <c r="N205" s="31">
        <f t="shared" si="75"/>
        <v>0</v>
      </c>
      <c r="O205" s="31">
        <f t="shared" si="75"/>
        <v>10000</v>
      </c>
      <c r="P205" s="31">
        <f t="shared" si="75"/>
        <v>10000</v>
      </c>
      <c r="Q205" s="12"/>
    </row>
    <row r="206" spans="1:17" ht="26.25" customHeight="1" x14ac:dyDescent="0.25">
      <c r="A206" s="110"/>
      <c r="B206" s="112"/>
      <c r="C206" s="112"/>
      <c r="D206" s="37" t="s">
        <v>23</v>
      </c>
      <c r="E206" s="30"/>
      <c r="F206" s="30"/>
      <c r="G206" s="30"/>
      <c r="H206" s="30"/>
      <c r="I206" s="31"/>
      <c r="J206" s="31"/>
      <c r="K206" s="31"/>
      <c r="L206" s="31"/>
      <c r="M206" s="31"/>
      <c r="N206" s="31"/>
      <c r="O206" s="31"/>
      <c r="P206" s="31"/>
      <c r="Q206" s="12"/>
    </row>
    <row r="207" spans="1:17" ht="26.25" customHeight="1" x14ac:dyDescent="0.25">
      <c r="A207" s="110"/>
      <c r="B207" s="112"/>
      <c r="C207" s="112"/>
      <c r="D207" s="37" t="s">
        <v>29</v>
      </c>
      <c r="E207" s="30" t="s">
        <v>33</v>
      </c>
      <c r="F207" s="30" t="s">
        <v>54</v>
      </c>
      <c r="G207" s="30" t="s">
        <v>60</v>
      </c>
      <c r="H207" s="30" t="s">
        <v>41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10000</v>
      </c>
      <c r="P207" s="31">
        <v>10000</v>
      </c>
      <c r="Q207" s="12"/>
    </row>
    <row r="208" spans="1:17" ht="26.25" customHeight="1" x14ac:dyDescent="0.25">
      <c r="A208" s="110" t="s">
        <v>78</v>
      </c>
      <c r="B208" s="112" t="s">
        <v>62</v>
      </c>
      <c r="C208" s="112" t="s">
        <v>61</v>
      </c>
      <c r="D208" s="37" t="s">
        <v>22</v>
      </c>
      <c r="E208" s="30"/>
      <c r="F208" s="30"/>
      <c r="G208" s="30"/>
      <c r="H208" s="30"/>
      <c r="I208" s="31">
        <f>I210</f>
        <v>0</v>
      </c>
      <c r="J208" s="31">
        <f t="shared" ref="J208:P208" si="76">J210</f>
        <v>0</v>
      </c>
      <c r="K208" s="31">
        <f t="shared" si="76"/>
        <v>0</v>
      </c>
      <c r="L208" s="31">
        <f t="shared" si="76"/>
        <v>0</v>
      </c>
      <c r="M208" s="31">
        <f t="shared" si="76"/>
        <v>0</v>
      </c>
      <c r="N208" s="31">
        <f t="shared" si="76"/>
        <v>0</v>
      </c>
      <c r="O208" s="31">
        <f t="shared" si="76"/>
        <v>50000</v>
      </c>
      <c r="P208" s="31">
        <f t="shared" si="76"/>
        <v>50000</v>
      </c>
      <c r="Q208" s="12"/>
    </row>
    <row r="209" spans="1:17" ht="26.25" customHeight="1" x14ac:dyDescent="0.25">
      <c r="A209" s="110"/>
      <c r="B209" s="112"/>
      <c r="C209" s="112"/>
      <c r="D209" s="37" t="s">
        <v>23</v>
      </c>
      <c r="E209" s="30"/>
      <c r="F209" s="30"/>
      <c r="G209" s="30"/>
      <c r="H209" s="30"/>
      <c r="I209" s="31"/>
      <c r="J209" s="31"/>
      <c r="K209" s="31"/>
      <c r="L209" s="31"/>
      <c r="M209" s="31"/>
      <c r="N209" s="31"/>
      <c r="O209" s="31"/>
      <c r="P209" s="31"/>
      <c r="Q209" s="12"/>
    </row>
    <row r="210" spans="1:17" ht="26.25" customHeight="1" x14ac:dyDescent="0.25">
      <c r="A210" s="110"/>
      <c r="B210" s="112"/>
      <c r="C210" s="112"/>
      <c r="D210" s="37" t="s">
        <v>29</v>
      </c>
      <c r="E210" s="30" t="s">
        <v>33</v>
      </c>
      <c r="F210" s="30" t="s">
        <v>54</v>
      </c>
      <c r="G210" s="30" t="s">
        <v>63</v>
      </c>
      <c r="H210" s="30" t="s">
        <v>41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50000</v>
      </c>
      <c r="P210" s="31">
        <v>50000</v>
      </c>
      <c r="Q210" s="12"/>
    </row>
    <row r="211" spans="1:17" ht="26.25" customHeight="1" x14ac:dyDescent="0.25">
      <c r="A211" s="110" t="s">
        <v>79</v>
      </c>
      <c r="B211" s="112" t="s">
        <v>65</v>
      </c>
      <c r="C211" s="112" t="s">
        <v>64</v>
      </c>
      <c r="D211" s="37" t="s">
        <v>22</v>
      </c>
      <c r="E211" s="30"/>
      <c r="F211" s="30"/>
      <c r="G211" s="30"/>
      <c r="H211" s="30"/>
      <c r="I211" s="31">
        <f t="shared" ref="I211:O211" si="77">I213</f>
        <v>0</v>
      </c>
      <c r="J211" s="31">
        <f t="shared" si="77"/>
        <v>0</v>
      </c>
      <c r="K211" s="31">
        <f t="shared" si="77"/>
        <v>0</v>
      </c>
      <c r="L211" s="31">
        <f t="shared" si="77"/>
        <v>0</v>
      </c>
      <c r="M211" s="31">
        <f t="shared" si="77"/>
        <v>150000</v>
      </c>
      <c r="N211" s="31">
        <f t="shared" si="77"/>
        <v>150000</v>
      </c>
      <c r="O211" s="31">
        <f t="shared" si="77"/>
        <v>150000</v>
      </c>
      <c r="P211" s="31">
        <f>P213</f>
        <v>150000</v>
      </c>
      <c r="Q211" s="12"/>
    </row>
    <row r="212" spans="1:17" ht="26.25" customHeight="1" x14ac:dyDescent="0.25">
      <c r="A212" s="110"/>
      <c r="B212" s="112"/>
      <c r="C212" s="112"/>
      <c r="D212" s="37" t="s">
        <v>23</v>
      </c>
      <c r="E212" s="30"/>
      <c r="F212" s="30"/>
      <c r="G212" s="30"/>
      <c r="H212" s="30"/>
      <c r="I212" s="31"/>
      <c r="J212" s="31"/>
      <c r="K212" s="31"/>
      <c r="L212" s="31"/>
      <c r="M212" s="31"/>
      <c r="N212" s="31"/>
      <c r="O212" s="31"/>
      <c r="P212" s="31"/>
      <c r="Q212" s="12"/>
    </row>
    <row r="213" spans="1:17" ht="26.25" customHeight="1" x14ac:dyDescent="0.25">
      <c r="A213" s="110"/>
      <c r="B213" s="112"/>
      <c r="C213" s="112"/>
      <c r="D213" s="37" t="s">
        <v>29</v>
      </c>
      <c r="E213" s="30" t="s">
        <v>33</v>
      </c>
      <c r="F213" s="30" t="s">
        <v>54</v>
      </c>
      <c r="G213" s="30" t="s">
        <v>66</v>
      </c>
      <c r="H213" s="30" t="s">
        <v>41</v>
      </c>
      <c r="I213" s="31">
        <v>0</v>
      </c>
      <c r="J213" s="31">
        <v>0</v>
      </c>
      <c r="K213" s="31">
        <v>0</v>
      </c>
      <c r="L213" s="31">
        <v>0</v>
      </c>
      <c r="M213" s="31">
        <v>150000</v>
      </c>
      <c r="N213" s="31">
        <v>150000</v>
      </c>
      <c r="O213" s="31">
        <v>150000</v>
      </c>
      <c r="P213" s="31">
        <v>150000</v>
      </c>
      <c r="Q213" s="12"/>
    </row>
    <row r="214" spans="1:17" ht="26.25" customHeight="1" x14ac:dyDescent="0.25">
      <c r="A214" s="110" t="s">
        <v>80</v>
      </c>
      <c r="B214" s="112" t="s">
        <v>67</v>
      </c>
      <c r="C214" s="112" t="s">
        <v>68</v>
      </c>
      <c r="D214" s="37" t="s">
        <v>22</v>
      </c>
      <c r="E214" s="30"/>
      <c r="F214" s="30"/>
      <c r="G214" s="30"/>
      <c r="H214" s="30"/>
      <c r="I214" s="31">
        <f>I216</f>
        <v>0</v>
      </c>
      <c r="J214" s="31">
        <f t="shared" ref="J214:P214" si="78">J216</f>
        <v>0</v>
      </c>
      <c r="K214" s="31">
        <f t="shared" si="78"/>
        <v>0</v>
      </c>
      <c r="L214" s="31">
        <f t="shared" si="78"/>
        <v>0</v>
      </c>
      <c r="M214" s="31">
        <f t="shared" si="78"/>
        <v>60000</v>
      </c>
      <c r="N214" s="31">
        <f t="shared" si="78"/>
        <v>60000</v>
      </c>
      <c r="O214" s="31">
        <f t="shared" si="78"/>
        <v>50000</v>
      </c>
      <c r="P214" s="31">
        <f t="shared" si="78"/>
        <v>50000</v>
      </c>
      <c r="Q214" s="12"/>
    </row>
    <row r="215" spans="1:17" ht="26.25" customHeight="1" x14ac:dyDescent="0.25">
      <c r="A215" s="110"/>
      <c r="B215" s="112"/>
      <c r="C215" s="112"/>
      <c r="D215" s="37" t="s">
        <v>23</v>
      </c>
      <c r="E215" s="30"/>
      <c r="F215" s="30"/>
      <c r="G215" s="30"/>
      <c r="H215" s="30"/>
      <c r="I215" s="31"/>
      <c r="J215" s="31"/>
      <c r="K215" s="31"/>
      <c r="L215" s="31"/>
      <c r="M215" s="31"/>
      <c r="N215" s="31"/>
      <c r="O215" s="31"/>
      <c r="P215" s="31"/>
      <c r="Q215" s="12"/>
    </row>
    <row r="216" spans="1:17" ht="26.25" customHeight="1" x14ac:dyDescent="0.25">
      <c r="A216" s="110"/>
      <c r="B216" s="112"/>
      <c r="C216" s="112"/>
      <c r="D216" s="37" t="s">
        <v>29</v>
      </c>
      <c r="E216" s="30" t="s">
        <v>33</v>
      </c>
      <c r="F216" s="30" t="s">
        <v>54</v>
      </c>
      <c r="G216" s="30" t="s">
        <v>69</v>
      </c>
      <c r="H216" s="30" t="s">
        <v>36</v>
      </c>
      <c r="I216" s="31">
        <v>0</v>
      </c>
      <c r="J216" s="31">
        <v>0</v>
      </c>
      <c r="K216" s="31">
        <v>0</v>
      </c>
      <c r="L216" s="31">
        <v>0</v>
      </c>
      <c r="M216" s="31">
        <v>60000</v>
      </c>
      <c r="N216" s="31">
        <v>60000</v>
      </c>
      <c r="O216" s="31">
        <v>50000</v>
      </c>
      <c r="P216" s="31">
        <v>50000</v>
      </c>
      <c r="Q216" s="12"/>
    </row>
    <row r="217" spans="1:17" ht="26.25" customHeight="1" x14ac:dyDescent="0.25">
      <c r="A217" s="110" t="s">
        <v>81</v>
      </c>
      <c r="B217" s="112" t="s">
        <v>71</v>
      </c>
      <c r="C217" s="112" t="s">
        <v>70</v>
      </c>
      <c r="D217" s="37" t="s">
        <v>22</v>
      </c>
      <c r="E217" s="30"/>
      <c r="F217" s="30"/>
      <c r="G217" s="30"/>
      <c r="H217" s="30"/>
      <c r="I217" s="31">
        <f>I219</f>
        <v>0</v>
      </c>
      <c r="J217" s="31">
        <f t="shared" ref="J217:P217" si="79">J219</f>
        <v>0</v>
      </c>
      <c r="K217" s="31">
        <f t="shared" si="79"/>
        <v>0</v>
      </c>
      <c r="L217" s="31">
        <f t="shared" si="79"/>
        <v>0</v>
      </c>
      <c r="M217" s="31">
        <f t="shared" si="79"/>
        <v>0</v>
      </c>
      <c r="N217" s="31">
        <f t="shared" si="79"/>
        <v>0</v>
      </c>
      <c r="O217" s="31">
        <f t="shared" si="79"/>
        <v>10000</v>
      </c>
      <c r="P217" s="31">
        <f t="shared" si="79"/>
        <v>10000</v>
      </c>
      <c r="Q217" s="12"/>
    </row>
    <row r="218" spans="1:17" ht="26.25" customHeight="1" x14ac:dyDescent="0.25">
      <c r="A218" s="110"/>
      <c r="B218" s="112"/>
      <c r="C218" s="112"/>
      <c r="D218" s="37" t="s">
        <v>23</v>
      </c>
      <c r="E218" s="30"/>
      <c r="F218" s="30"/>
      <c r="G218" s="30"/>
      <c r="H218" s="30"/>
      <c r="I218" s="31"/>
      <c r="J218" s="31"/>
      <c r="K218" s="31"/>
      <c r="L218" s="31"/>
      <c r="M218" s="31"/>
      <c r="N218" s="31"/>
      <c r="O218" s="31"/>
      <c r="P218" s="31"/>
      <c r="Q218" s="12"/>
    </row>
    <row r="219" spans="1:17" ht="26.25" customHeight="1" thickBot="1" x14ac:dyDescent="0.3">
      <c r="A219" s="111"/>
      <c r="B219" s="113"/>
      <c r="C219" s="113"/>
      <c r="D219" s="52" t="s">
        <v>29</v>
      </c>
      <c r="E219" s="54" t="s">
        <v>33</v>
      </c>
      <c r="F219" s="54" t="s">
        <v>54</v>
      </c>
      <c r="G219" s="54" t="s">
        <v>72</v>
      </c>
      <c r="H219" s="54" t="s">
        <v>36</v>
      </c>
      <c r="I219" s="62">
        <v>0</v>
      </c>
      <c r="J219" s="62">
        <v>0</v>
      </c>
      <c r="K219" s="62">
        <v>0</v>
      </c>
      <c r="L219" s="62">
        <v>0</v>
      </c>
      <c r="M219" s="62">
        <v>0</v>
      </c>
      <c r="N219" s="62">
        <v>0</v>
      </c>
      <c r="O219" s="62">
        <v>10000</v>
      </c>
      <c r="P219" s="62">
        <v>10000</v>
      </c>
      <c r="Q219" s="61"/>
    </row>
    <row r="220" spans="1:17" ht="26.25" customHeight="1" x14ac:dyDescent="0.25">
      <c r="A220" s="119" t="s">
        <v>73</v>
      </c>
      <c r="B220" s="122" t="s">
        <v>82</v>
      </c>
      <c r="C220" s="122" t="s">
        <v>763</v>
      </c>
      <c r="D220" s="76" t="s">
        <v>22</v>
      </c>
      <c r="E220" s="77"/>
      <c r="F220" s="77"/>
      <c r="G220" s="77"/>
      <c r="H220" s="77"/>
      <c r="I220" s="88">
        <f>I222</f>
        <v>0</v>
      </c>
      <c r="J220" s="88">
        <f t="shared" ref="J220:P220" si="80">J222</f>
        <v>0</v>
      </c>
      <c r="K220" s="88">
        <f t="shared" si="80"/>
        <v>14665791.769999998</v>
      </c>
      <c r="L220" s="88">
        <f t="shared" si="80"/>
        <v>13126075.999999998</v>
      </c>
      <c r="M220" s="88">
        <f t="shared" si="80"/>
        <v>25789556.620000001</v>
      </c>
      <c r="N220" s="88">
        <f t="shared" si="80"/>
        <v>25412706.139999997</v>
      </c>
      <c r="O220" s="88">
        <f t="shared" si="80"/>
        <v>22074655.82</v>
      </c>
      <c r="P220" s="88">
        <f t="shared" si="80"/>
        <v>22081059.199999999</v>
      </c>
      <c r="Q220" s="89"/>
    </row>
    <row r="221" spans="1:17" ht="26.25" customHeight="1" x14ac:dyDescent="0.25">
      <c r="A221" s="120"/>
      <c r="B221" s="123"/>
      <c r="C221" s="123"/>
      <c r="D221" s="80" t="s">
        <v>23</v>
      </c>
      <c r="E221" s="81"/>
      <c r="F221" s="81"/>
      <c r="G221" s="81"/>
      <c r="H221" s="81"/>
      <c r="I221" s="90"/>
      <c r="J221" s="90"/>
      <c r="K221" s="90"/>
      <c r="L221" s="90"/>
      <c r="M221" s="90"/>
      <c r="N221" s="90"/>
      <c r="O221" s="90"/>
      <c r="P221" s="90"/>
      <c r="Q221" s="91"/>
    </row>
    <row r="222" spans="1:17" ht="26.25" customHeight="1" thickBot="1" x14ac:dyDescent="0.3">
      <c r="A222" s="121"/>
      <c r="B222" s="124"/>
      <c r="C222" s="124"/>
      <c r="D222" s="99" t="s">
        <v>787</v>
      </c>
      <c r="E222" s="85" t="s">
        <v>518</v>
      </c>
      <c r="F222" s="85"/>
      <c r="G222" s="85"/>
      <c r="H222" s="85"/>
      <c r="I222" s="92">
        <f>I225+I262+I275+I290+I296</f>
        <v>0</v>
      </c>
      <c r="J222" s="92">
        <f t="shared" ref="J222:P222" si="81">J225+J262+J275+J290+J296</f>
        <v>0</v>
      </c>
      <c r="K222" s="92">
        <f t="shared" si="81"/>
        <v>14665791.769999998</v>
      </c>
      <c r="L222" s="92">
        <f t="shared" si="81"/>
        <v>13126075.999999998</v>
      </c>
      <c r="M222" s="92">
        <f t="shared" si="81"/>
        <v>25789556.620000001</v>
      </c>
      <c r="N222" s="92">
        <f t="shared" si="81"/>
        <v>25412706.139999997</v>
      </c>
      <c r="O222" s="92">
        <f t="shared" si="81"/>
        <v>22074655.82</v>
      </c>
      <c r="P222" s="92">
        <f t="shared" si="81"/>
        <v>22081059.199999999</v>
      </c>
      <c r="Q222" s="94"/>
    </row>
    <row r="223" spans="1:17" ht="26.25" customHeight="1" x14ac:dyDescent="0.25">
      <c r="A223" s="117" t="s">
        <v>562</v>
      </c>
      <c r="B223" s="115" t="s">
        <v>24</v>
      </c>
      <c r="C223" s="115" t="s">
        <v>764</v>
      </c>
      <c r="D223" s="53" t="s">
        <v>22</v>
      </c>
      <c r="E223" s="55"/>
      <c r="F223" s="55"/>
      <c r="G223" s="55"/>
      <c r="H223" s="55"/>
      <c r="I223" s="57">
        <f>I225</f>
        <v>0</v>
      </c>
      <c r="J223" s="57">
        <f t="shared" ref="J223:P223" si="82">J225</f>
        <v>0</v>
      </c>
      <c r="K223" s="57">
        <f t="shared" si="82"/>
        <v>9223039.2699999996</v>
      </c>
      <c r="L223" s="57">
        <f t="shared" si="82"/>
        <v>7715549.2699999996</v>
      </c>
      <c r="M223" s="57">
        <f t="shared" si="82"/>
        <v>16561417</v>
      </c>
      <c r="N223" s="57">
        <f t="shared" si="82"/>
        <v>16193983.029999997</v>
      </c>
      <c r="O223" s="57">
        <f t="shared" si="82"/>
        <v>13492610</v>
      </c>
      <c r="P223" s="57">
        <f t="shared" si="82"/>
        <v>13492610</v>
      </c>
      <c r="Q223" s="58"/>
    </row>
    <row r="224" spans="1:17" ht="26.25" customHeight="1" x14ac:dyDescent="0.25">
      <c r="A224" s="110"/>
      <c r="B224" s="112"/>
      <c r="C224" s="112"/>
      <c r="D224" s="37" t="s">
        <v>23</v>
      </c>
      <c r="E224" s="30"/>
      <c r="F224" s="30"/>
      <c r="G224" s="30"/>
      <c r="H224" s="30"/>
      <c r="I224" s="31"/>
      <c r="J224" s="31"/>
      <c r="K224" s="31"/>
      <c r="L224" s="31"/>
      <c r="M224" s="31"/>
      <c r="N224" s="31"/>
      <c r="O224" s="31"/>
      <c r="P224" s="31"/>
      <c r="Q224" s="12"/>
    </row>
    <row r="225" spans="1:17" ht="26.25" customHeight="1" x14ac:dyDescent="0.25">
      <c r="A225" s="110"/>
      <c r="B225" s="112"/>
      <c r="C225" s="112"/>
      <c r="D225" s="51" t="s">
        <v>787</v>
      </c>
      <c r="E225" s="30" t="s">
        <v>518</v>
      </c>
      <c r="F225" s="30"/>
      <c r="G225" s="30"/>
      <c r="H225" s="30"/>
      <c r="I225" s="31">
        <f>I228+I231+I234+I237+I240+I243+I246+I249+I252+I255+I258+I259</f>
        <v>0</v>
      </c>
      <c r="J225" s="31">
        <f t="shared" ref="J225:P225" si="83">J228+J231+J234+J237+J240+J243+J246+J249+J252+J255+J258+J259</f>
        <v>0</v>
      </c>
      <c r="K225" s="31">
        <f t="shared" si="83"/>
        <v>9223039.2699999996</v>
      </c>
      <c r="L225" s="31">
        <f t="shared" si="83"/>
        <v>7715549.2699999996</v>
      </c>
      <c r="M225" s="31">
        <f t="shared" si="83"/>
        <v>16561417</v>
      </c>
      <c r="N225" s="31">
        <f t="shared" si="83"/>
        <v>16193983.029999997</v>
      </c>
      <c r="O225" s="31">
        <f t="shared" si="83"/>
        <v>13492610</v>
      </c>
      <c r="P225" s="31">
        <f t="shared" si="83"/>
        <v>13492610</v>
      </c>
      <c r="Q225" s="12"/>
    </row>
    <row r="226" spans="1:17" ht="26.25" customHeight="1" x14ac:dyDescent="0.25">
      <c r="A226" s="110" t="s">
        <v>563</v>
      </c>
      <c r="B226" s="112" t="s">
        <v>42</v>
      </c>
      <c r="C226" s="112" t="s">
        <v>521</v>
      </c>
      <c r="D226" s="37" t="s">
        <v>22</v>
      </c>
      <c r="E226" s="30"/>
      <c r="F226" s="30"/>
      <c r="G226" s="30"/>
      <c r="H226" s="30"/>
      <c r="I226" s="31">
        <f t="shared" ref="I226:J226" si="84">I228</f>
        <v>0</v>
      </c>
      <c r="J226" s="31">
        <f t="shared" si="84"/>
        <v>0</v>
      </c>
      <c r="K226" s="31">
        <f>K228</f>
        <v>65400</v>
      </c>
      <c r="L226" s="31">
        <f t="shared" ref="L226:P226" si="85">L228</f>
        <v>65400</v>
      </c>
      <c r="M226" s="31">
        <f t="shared" si="85"/>
        <v>179060</v>
      </c>
      <c r="N226" s="31">
        <f t="shared" si="85"/>
        <v>179060</v>
      </c>
      <c r="O226" s="31">
        <f t="shared" si="85"/>
        <v>179500</v>
      </c>
      <c r="P226" s="31">
        <f t="shared" si="85"/>
        <v>179500</v>
      </c>
      <c r="Q226" s="12"/>
    </row>
    <row r="227" spans="1:17" ht="26.25" customHeight="1" x14ac:dyDescent="0.25">
      <c r="A227" s="110"/>
      <c r="B227" s="112"/>
      <c r="C227" s="112"/>
      <c r="D227" s="37" t="s">
        <v>23</v>
      </c>
      <c r="E227" s="30"/>
      <c r="F227" s="30"/>
      <c r="G227" s="30"/>
      <c r="H227" s="30"/>
      <c r="I227" s="31"/>
      <c r="J227" s="31"/>
      <c r="K227" s="31"/>
      <c r="L227" s="31"/>
      <c r="M227" s="31"/>
      <c r="N227" s="31"/>
      <c r="O227" s="31"/>
      <c r="P227" s="31"/>
      <c r="Q227" s="12"/>
    </row>
    <row r="228" spans="1:17" ht="26.25" customHeight="1" x14ac:dyDescent="0.25">
      <c r="A228" s="110"/>
      <c r="B228" s="112"/>
      <c r="C228" s="112"/>
      <c r="D228" s="51" t="s">
        <v>787</v>
      </c>
      <c r="E228" s="5" t="s">
        <v>518</v>
      </c>
      <c r="F228" s="5" t="s">
        <v>519</v>
      </c>
      <c r="G228" s="5" t="s">
        <v>520</v>
      </c>
      <c r="H228" s="5" t="s">
        <v>36</v>
      </c>
      <c r="I228" s="31">
        <v>0</v>
      </c>
      <c r="J228" s="31">
        <v>0</v>
      </c>
      <c r="K228" s="31">
        <v>65400</v>
      </c>
      <c r="L228" s="31">
        <v>65400</v>
      </c>
      <c r="M228" s="31">
        <v>179060</v>
      </c>
      <c r="N228" s="31">
        <v>179060</v>
      </c>
      <c r="O228" s="31">
        <v>179500</v>
      </c>
      <c r="P228" s="31">
        <v>179500</v>
      </c>
      <c r="Q228" s="12"/>
    </row>
    <row r="229" spans="1:17" ht="26.25" customHeight="1" x14ac:dyDescent="0.25">
      <c r="A229" s="110" t="s">
        <v>564</v>
      </c>
      <c r="B229" s="112" t="s">
        <v>43</v>
      </c>
      <c r="C229" s="112" t="s">
        <v>544</v>
      </c>
      <c r="D229" s="37" t="s">
        <v>22</v>
      </c>
      <c r="E229" s="30"/>
      <c r="F229" s="30"/>
      <c r="G229" s="30"/>
      <c r="H229" s="30"/>
      <c r="I229" s="31">
        <f t="shared" ref="I229:J229" si="86">I231</f>
        <v>0</v>
      </c>
      <c r="J229" s="31">
        <f t="shared" si="86"/>
        <v>0</v>
      </c>
      <c r="K229" s="31">
        <f>K231</f>
        <v>6970668</v>
      </c>
      <c r="L229" s="31">
        <f t="shared" ref="L229:P229" si="87">L231</f>
        <v>6970668</v>
      </c>
      <c r="M229" s="31">
        <f t="shared" si="87"/>
        <v>12068851.289999999</v>
      </c>
      <c r="N229" s="31">
        <f t="shared" si="87"/>
        <v>12068851.289999999</v>
      </c>
      <c r="O229" s="31">
        <f t="shared" si="87"/>
        <v>12031110</v>
      </c>
      <c r="P229" s="31">
        <f t="shared" si="87"/>
        <v>12031110</v>
      </c>
      <c r="Q229" s="12"/>
    </row>
    <row r="230" spans="1:17" ht="26.25" customHeight="1" x14ac:dyDescent="0.25">
      <c r="A230" s="110"/>
      <c r="B230" s="112"/>
      <c r="C230" s="112"/>
      <c r="D230" s="37" t="s">
        <v>23</v>
      </c>
      <c r="E230" s="30"/>
      <c r="F230" s="30"/>
      <c r="G230" s="30"/>
      <c r="H230" s="30"/>
      <c r="I230" s="31"/>
      <c r="J230" s="31"/>
      <c r="K230" s="31"/>
      <c r="L230" s="31"/>
      <c r="M230" s="31"/>
      <c r="N230" s="31"/>
      <c r="O230" s="31"/>
      <c r="P230" s="31"/>
      <c r="Q230" s="12"/>
    </row>
    <row r="231" spans="1:17" ht="26.25" customHeight="1" x14ac:dyDescent="0.25">
      <c r="A231" s="110"/>
      <c r="B231" s="112"/>
      <c r="C231" s="112"/>
      <c r="D231" s="51" t="s">
        <v>787</v>
      </c>
      <c r="E231" s="5" t="s">
        <v>518</v>
      </c>
      <c r="F231" s="5" t="s">
        <v>519</v>
      </c>
      <c r="G231" s="10" t="s">
        <v>522</v>
      </c>
      <c r="H231" s="5">
        <v>611</v>
      </c>
      <c r="I231" s="31">
        <v>0</v>
      </c>
      <c r="J231" s="31">
        <v>0</v>
      </c>
      <c r="K231" s="9">
        <v>6970668</v>
      </c>
      <c r="L231" s="9">
        <v>6970668</v>
      </c>
      <c r="M231" s="9">
        <v>12068851.289999999</v>
      </c>
      <c r="N231" s="9">
        <v>12068851.289999999</v>
      </c>
      <c r="O231" s="9">
        <v>12031110</v>
      </c>
      <c r="P231" s="9">
        <v>12031110</v>
      </c>
      <c r="Q231" s="12"/>
    </row>
    <row r="232" spans="1:17" ht="26.25" customHeight="1" x14ac:dyDescent="0.25">
      <c r="A232" s="110" t="s">
        <v>565</v>
      </c>
      <c r="B232" s="112" t="s">
        <v>59</v>
      </c>
      <c r="C232" s="112" t="s">
        <v>545</v>
      </c>
      <c r="D232" s="37" t="s">
        <v>22</v>
      </c>
      <c r="E232" s="30"/>
      <c r="F232" s="30"/>
      <c r="G232" s="30"/>
      <c r="H232" s="30"/>
      <c r="I232" s="31">
        <f t="shared" ref="I232:J232" si="88">I234</f>
        <v>0</v>
      </c>
      <c r="J232" s="31">
        <f t="shared" si="88"/>
        <v>0</v>
      </c>
      <c r="K232" s="31">
        <f>K234</f>
        <v>0</v>
      </c>
      <c r="L232" s="31">
        <f t="shared" ref="L232:P232" si="89">L234</f>
        <v>0</v>
      </c>
      <c r="M232" s="31">
        <f t="shared" si="89"/>
        <v>48000</v>
      </c>
      <c r="N232" s="31">
        <f t="shared" si="89"/>
        <v>48000</v>
      </c>
      <c r="O232" s="31">
        <f t="shared" si="89"/>
        <v>56000</v>
      </c>
      <c r="P232" s="31">
        <f t="shared" si="89"/>
        <v>56000</v>
      </c>
      <c r="Q232" s="12"/>
    </row>
    <row r="233" spans="1:17" ht="26.25" customHeight="1" x14ac:dyDescent="0.25">
      <c r="A233" s="110"/>
      <c r="B233" s="112"/>
      <c r="C233" s="112"/>
      <c r="D233" s="37" t="s">
        <v>23</v>
      </c>
      <c r="E233" s="30"/>
      <c r="F233" s="30"/>
      <c r="G233" s="30"/>
      <c r="H233" s="30"/>
      <c r="I233" s="31"/>
      <c r="J233" s="31"/>
      <c r="K233" s="31"/>
      <c r="L233" s="31"/>
      <c r="M233" s="31"/>
      <c r="N233" s="31"/>
      <c r="O233" s="31"/>
      <c r="P233" s="31"/>
      <c r="Q233" s="12"/>
    </row>
    <row r="234" spans="1:17" ht="26.25" customHeight="1" x14ac:dyDescent="0.25">
      <c r="A234" s="110"/>
      <c r="B234" s="112"/>
      <c r="C234" s="112"/>
      <c r="D234" s="51" t="s">
        <v>787</v>
      </c>
      <c r="E234" s="5" t="s">
        <v>518</v>
      </c>
      <c r="F234" s="5">
        <v>1102</v>
      </c>
      <c r="G234" s="10" t="s">
        <v>523</v>
      </c>
      <c r="H234" s="5">
        <v>633</v>
      </c>
      <c r="I234" s="6">
        <v>0</v>
      </c>
      <c r="J234" s="6">
        <v>0</v>
      </c>
      <c r="K234" s="6">
        <v>0</v>
      </c>
      <c r="L234" s="6">
        <v>0</v>
      </c>
      <c r="M234" s="6">
        <v>48000</v>
      </c>
      <c r="N234" s="6">
        <v>48000</v>
      </c>
      <c r="O234" s="6">
        <v>56000</v>
      </c>
      <c r="P234" s="6">
        <v>56000</v>
      </c>
      <c r="Q234" s="12"/>
    </row>
    <row r="235" spans="1:17" ht="26.25" customHeight="1" x14ac:dyDescent="0.25">
      <c r="A235" s="110" t="s">
        <v>566</v>
      </c>
      <c r="B235" s="112" t="s">
        <v>62</v>
      </c>
      <c r="C235" s="112" t="s">
        <v>546</v>
      </c>
      <c r="D235" s="37" t="s">
        <v>22</v>
      </c>
      <c r="E235" s="30"/>
      <c r="F235" s="30"/>
      <c r="G235" s="30"/>
      <c r="H235" s="30"/>
      <c r="I235" s="31">
        <f>I237</f>
        <v>0</v>
      </c>
      <c r="J235" s="31">
        <f t="shared" ref="J235:P235" si="90">J237</f>
        <v>0</v>
      </c>
      <c r="K235" s="31">
        <f t="shared" si="90"/>
        <v>61401</v>
      </c>
      <c r="L235" s="31">
        <f t="shared" si="90"/>
        <v>61401</v>
      </c>
      <c r="M235" s="31">
        <f t="shared" si="90"/>
        <v>309139</v>
      </c>
      <c r="N235" s="31">
        <f t="shared" si="90"/>
        <v>309139</v>
      </c>
      <c r="O235" s="31">
        <f t="shared" si="90"/>
        <v>0</v>
      </c>
      <c r="P235" s="31">
        <f t="shared" si="90"/>
        <v>0</v>
      </c>
      <c r="Q235" s="12"/>
    </row>
    <row r="236" spans="1:17" ht="26.25" customHeight="1" x14ac:dyDescent="0.25">
      <c r="A236" s="110"/>
      <c r="B236" s="112"/>
      <c r="C236" s="112"/>
      <c r="D236" s="37" t="s">
        <v>23</v>
      </c>
      <c r="E236" s="30"/>
      <c r="F236" s="30"/>
      <c r="G236" s="30"/>
      <c r="H236" s="30"/>
      <c r="I236" s="31"/>
      <c r="J236" s="31"/>
      <c r="K236" s="31"/>
      <c r="L236" s="31"/>
      <c r="M236" s="31"/>
      <c r="N236" s="31"/>
      <c r="O236" s="31"/>
      <c r="P236" s="31"/>
      <c r="Q236" s="12"/>
    </row>
    <row r="237" spans="1:17" ht="26.25" customHeight="1" x14ac:dyDescent="0.25">
      <c r="A237" s="110"/>
      <c r="B237" s="112"/>
      <c r="C237" s="112"/>
      <c r="D237" s="51" t="s">
        <v>787</v>
      </c>
      <c r="E237" s="5" t="s">
        <v>518</v>
      </c>
      <c r="F237" s="5">
        <v>1102</v>
      </c>
      <c r="G237" s="10" t="s">
        <v>524</v>
      </c>
      <c r="H237" s="5">
        <v>612</v>
      </c>
      <c r="I237" s="31">
        <v>0</v>
      </c>
      <c r="J237" s="31">
        <v>0</v>
      </c>
      <c r="K237" s="6">
        <v>61401</v>
      </c>
      <c r="L237" s="6">
        <v>61401</v>
      </c>
      <c r="M237" s="6">
        <v>309139</v>
      </c>
      <c r="N237" s="6">
        <v>309139</v>
      </c>
      <c r="O237" s="6">
        <v>0</v>
      </c>
      <c r="P237" s="6">
        <v>0</v>
      </c>
      <c r="Q237" s="12"/>
    </row>
    <row r="238" spans="1:17" ht="26.25" customHeight="1" x14ac:dyDescent="0.25">
      <c r="A238" s="110" t="s">
        <v>567</v>
      </c>
      <c r="B238" s="112" t="s">
        <v>65</v>
      </c>
      <c r="C238" s="112" t="s">
        <v>547</v>
      </c>
      <c r="D238" s="37" t="s">
        <v>22</v>
      </c>
      <c r="E238" s="30"/>
      <c r="F238" s="30"/>
      <c r="G238" s="30"/>
      <c r="H238" s="30"/>
      <c r="I238" s="31">
        <f>I240</f>
        <v>0</v>
      </c>
      <c r="J238" s="31">
        <f t="shared" ref="J238:P238" si="91">J240</f>
        <v>0</v>
      </c>
      <c r="K238" s="31">
        <f t="shared" si="91"/>
        <v>0</v>
      </c>
      <c r="L238" s="31">
        <f t="shared" si="91"/>
        <v>0</v>
      </c>
      <c r="M238" s="31">
        <f t="shared" si="91"/>
        <v>103581</v>
      </c>
      <c r="N238" s="31">
        <f t="shared" si="91"/>
        <v>103581</v>
      </c>
      <c r="O238" s="31">
        <f t="shared" si="91"/>
        <v>0</v>
      </c>
      <c r="P238" s="31">
        <f t="shared" si="91"/>
        <v>0</v>
      </c>
      <c r="Q238" s="12"/>
    </row>
    <row r="239" spans="1:17" ht="26.25" customHeight="1" x14ac:dyDescent="0.25">
      <c r="A239" s="110"/>
      <c r="B239" s="112"/>
      <c r="C239" s="112"/>
      <c r="D239" s="37" t="s">
        <v>23</v>
      </c>
      <c r="E239" s="30"/>
      <c r="F239" s="30"/>
      <c r="G239" s="30"/>
      <c r="H239" s="30"/>
      <c r="I239" s="31"/>
      <c r="J239" s="31"/>
      <c r="K239" s="31"/>
      <c r="L239" s="31"/>
      <c r="M239" s="31"/>
      <c r="N239" s="31"/>
      <c r="O239" s="31"/>
      <c r="P239" s="31"/>
      <c r="Q239" s="12"/>
    </row>
    <row r="240" spans="1:17" ht="26.25" customHeight="1" x14ac:dyDescent="0.25">
      <c r="A240" s="110"/>
      <c r="B240" s="112"/>
      <c r="C240" s="112"/>
      <c r="D240" s="51" t="s">
        <v>787</v>
      </c>
      <c r="E240" s="5" t="s">
        <v>518</v>
      </c>
      <c r="F240" s="5">
        <v>1102</v>
      </c>
      <c r="G240" s="10" t="s">
        <v>525</v>
      </c>
      <c r="H240" s="5">
        <v>612</v>
      </c>
      <c r="I240" s="31">
        <v>0</v>
      </c>
      <c r="J240" s="31">
        <v>0</v>
      </c>
      <c r="K240" s="6">
        <v>0</v>
      </c>
      <c r="L240" s="6">
        <v>0</v>
      </c>
      <c r="M240" s="6">
        <v>103581</v>
      </c>
      <c r="N240" s="6">
        <v>103581</v>
      </c>
      <c r="O240" s="6">
        <v>0</v>
      </c>
      <c r="P240" s="6">
        <v>0</v>
      </c>
      <c r="Q240" s="12"/>
    </row>
    <row r="241" spans="1:17" ht="26.25" customHeight="1" x14ac:dyDescent="0.25">
      <c r="A241" s="110" t="s">
        <v>568</v>
      </c>
      <c r="B241" s="112" t="s">
        <v>272</v>
      </c>
      <c r="C241" s="112" t="s">
        <v>548</v>
      </c>
      <c r="D241" s="37" t="s">
        <v>22</v>
      </c>
      <c r="E241" s="30"/>
      <c r="F241" s="30"/>
      <c r="G241" s="30"/>
      <c r="H241" s="30"/>
      <c r="I241" s="31">
        <f>I243</f>
        <v>0</v>
      </c>
      <c r="J241" s="31">
        <f t="shared" ref="J241:P241" si="92">J243</f>
        <v>0</v>
      </c>
      <c r="K241" s="31">
        <f t="shared" si="92"/>
        <v>353135.27</v>
      </c>
      <c r="L241" s="31">
        <f t="shared" si="92"/>
        <v>353135.27</v>
      </c>
      <c r="M241" s="31">
        <f t="shared" si="92"/>
        <v>891700</v>
      </c>
      <c r="N241" s="31">
        <f t="shared" si="92"/>
        <v>891700</v>
      </c>
      <c r="O241" s="31">
        <f t="shared" si="92"/>
        <v>891700</v>
      </c>
      <c r="P241" s="31">
        <f t="shared" si="92"/>
        <v>891700</v>
      </c>
      <c r="Q241" s="12"/>
    </row>
    <row r="242" spans="1:17" ht="26.25" customHeight="1" x14ac:dyDescent="0.25">
      <c r="A242" s="110"/>
      <c r="B242" s="112"/>
      <c r="C242" s="112"/>
      <c r="D242" s="37" t="s">
        <v>23</v>
      </c>
      <c r="E242" s="30"/>
      <c r="F242" s="30"/>
      <c r="G242" s="30"/>
      <c r="H242" s="30"/>
      <c r="I242" s="31"/>
      <c r="J242" s="31"/>
      <c r="K242" s="31"/>
      <c r="L242" s="31"/>
      <c r="M242" s="31"/>
      <c r="N242" s="31"/>
      <c r="O242" s="31"/>
      <c r="P242" s="31"/>
      <c r="Q242" s="12"/>
    </row>
    <row r="243" spans="1:17" ht="26.25" customHeight="1" x14ac:dyDescent="0.25">
      <c r="A243" s="110"/>
      <c r="B243" s="112"/>
      <c r="C243" s="112"/>
      <c r="D243" s="51" t="s">
        <v>787</v>
      </c>
      <c r="E243" s="5" t="s">
        <v>518</v>
      </c>
      <c r="F243" s="5">
        <v>1102</v>
      </c>
      <c r="G243" s="10" t="s">
        <v>526</v>
      </c>
      <c r="H243" s="5">
        <v>611</v>
      </c>
      <c r="I243" s="31">
        <v>0</v>
      </c>
      <c r="J243" s="31">
        <v>0</v>
      </c>
      <c r="K243" s="9">
        <v>353135.27</v>
      </c>
      <c r="L243" s="9">
        <v>353135.27</v>
      </c>
      <c r="M243" s="9">
        <v>891700</v>
      </c>
      <c r="N243" s="9">
        <v>891700</v>
      </c>
      <c r="O243" s="9">
        <v>891700</v>
      </c>
      <c r="P243" s="9">
        <v>891700</v>
      </c>
      <c r="Q243" s="12"/>
    </row>
    <row r="244" spans="1:17" ht="26.25" customHeight="1" x14ac:dyDescent="0.25">
      <c r="A244" s="110" t="s">
        <v>569</v>
      </c>
      <c r="B244" s="112" t="s">
        <v>273</v>
      </c>
      <c r="C244" s="112" t="s">
        <v>549</v>
      </c>
      <c r="D244" s="37" t="s">
        <v>22</v>
      </c>
      <c r="E244" s="30"/>
      <c r="F244" s="30"/>
      <c r="G244" s="30"/>
      <c r="H244" s="30"/>
      <c r="I244" s="31">
        <f>I246</f>
        <v>0</v>
      </c>
      <c r="J244" s="31">
        <f t="shared" ref="J244:P244" si="93">J246</f>
        <v>0</v>
      </c>
      <c r="K244" s="31">
        <f t="shared" si="93"/>
        <v>120000</v>
      </c>
      <c r="L244" s="31">
        <f t="shared" si="93"/>
        <v>112510</v>
      </c>
      <c r="M244" s="31">
        <f t="shared" si="93"/>
        <v>171500</v>
      </c>
      <c r="N244" s="31">
        <f t="shared" si="93"/>
        <v>144000</v>
      </c>
      <c r="O244" s="31">
        <f t="shared" si="93"/>
        <v>100000</v>
      </c>
      <c r="P244" s="31">
        <f t="shared" si="93"/>
        <v>100000</v>
      </c>
      <c r="Q244" s="12"/>
    </row>
    <row r="245" spans="1:17" ht="26.25" customHeight="1" x14ac:dyDescent="0.25">
      <c r="A245" s="110"/>
      <c r="B245" s="112"/>
      <c r="C245" s="112"/>
      <c r="D245" s="37" t="s">
        <v>23</v>
      </c>
      <c r="E245" s="30"/>
      <c r="F245" s="30"/>
      <c r="G245" s="30"/>
      <c r="H245" s="30"/>
      <c r="I245" s="31"/>
      <c r="J245" s="31"/>
      <c r="K245" s="31"/>
      <c r="L245" s="31"/>
      <c r="M245" s="31"/>
      <c r="N245" s="31"/>
      <c r="O245" s="31"/>
      <c r="P245" s="31"/>
      <c r="Q245" s="12"/>
    </row>
    <row r="246" spans="1:17" ht="26.25" customHeight="1" x14ac:dyDescent="0.25">
      <c r="A246" s="110"/>
      <c r="B246" s="112"/>
      <c r="C246" s="112"/>
      <c r="D246" s="51" t="s">
        <v>787</v>
      </c>
      <c r="E246" s="5" t="s">
        <v>518</v>
      </c>
      <c r="F246" s="5" t="s">
        <v>519</v>
      </c>
      <c r="G246" s="5" t="s">
        <v>527</v>
      </c>
      <c r="H246" s="5" t="s">
        <v>528</v>
      </c>
      <c r="I246" s="31">
        <v>0</v>
      </c>
      <c r="J246" s="31">
        <v>0</v>
      </c>
      <c r="K246" s="9">
        <v>120000</v>
      </c>
      <c r="L246" s="9">
        <v>112510</v>
      </c>
      <c r="M246" s="6">
        <v>171500</v>
      </c>
      <c r="N246" s="6">
        <v>144000</v>
      </c>
      <c r="O246" s="6">
        <v>100000</v>
      </c>
      <c r="P246" s="6">
        <v>100000</v>
      </c>
      <c r="Q246" s="12"/>
    </row>
    <row r="247" spans="1:17" ht="26.25" customHeight="1" x14ac:dyDescent="0.25">
      <c r="A247" s="110" t="s">
        <v>570</v>
      </c>
      <c r="B247" s="112" t="s">
        <v>274</v>
      </c>
      <c r="C247" s="112" t="s">
        <v>550</v>
      </c>
      <c r="D247" s="37" t="s">
        <v>22</v>
      </c>
      <c r="E247" s="30"/>
      <c r="F247" s="30"/>
      <c r="G247" s="30"/>
      <c r="H247" s="30"/>
      <c r="I247" s="31">
        <f>I249</f>
        <v>0</v>
      </c>
      <c r="J247" s="31">
        <f t="shared" ref="J247:P247" si="94">J249</f>
        <v>0</v>
      </c>
      <c r="K247" s="31">
        <f t="shared" si="94"/>
        <v>1500000</v>
      </c>
      <c r="L247" s="31">
        <f t="shared" si="94"/>
        <v>0</v>
      </c>
      <c r="M247" s="31">
        <f t="shared" si="94"/>
        <v>1570000</v>
      </c>
      <c r="N247" s="31">
        <f t="shared" si="94"/>
        <v>1540680.28</v>
      </c>
      <c r="O247" s="31">
        <f t="shared" si="94"/>
        <v>0</v>
      </c>
      <c r="P247" s="31">
        <f t="shared" si="94"/>
        <v>0</v>
      </c>
      <c r="Q247" s="12"/>
    </row>
    <row r="248" spans="1:17" ht="26.25" customHeight="1" x14ac:dyDescent="0.25">
      <c r="A248" s="110"/>
      <c r="B248" s="112"/>
      <c r="C248" s="112"/>
      <c r="D248" s="37" t="s">
        <v>23</v>
      </c>
      <c r="E248" s="30"/>
      <c r="F248" s="30"/>
      <c r="G248" s="30"/>
      <c r="H248" s="30"/>
      <c r="I248" s="31"/>
      <c r="J248" s="31"/>
      <c r="K248" s="31"/>
      <c r="L248" s="31"/>
      <c r="M248" s="31"/>
      <c r="N248" s="31"/>
      <c r="O248" s="31"/>
      <c r="P248" s="31"/>
      <c r="Q248" s="12"/>
    </row>
    <row r="249" spans="1:17" ht="26.25" customHeight="1" x14ac:dyDescent="0.25">
      <c r="A249" s="110"/>
      <c r="B249" s="112"/>
      <c r="C249" s="112"/>
      <c r="D249" s="51" t="s">
        <v>787</v>
      </c>
      <c r="E249" s="5" t="s">
        <v>518</v>
      </c>
      <c r="F249" s="5" t="s">
        <v>519</v>
      </c>
      <c r="G249" s="5" t="s">
        <v>527</v>
      </c>
      <c r="H249" s="5" t="s">
        <v>528</v>
      </c>
      <c r="I249" s="31">
        <v>0</v>
      </c>
      <c r="J249" s="31">
        <v>0</v>
      </c>
      <c r="K249" s="6">
        <v>1500000</v>
      </c>
      <c r="L249" s="6">
        <v>0</v>
      </c>
      <c r="M249" s="6">
        <v>1570000</v>
      </c>
      <c r="N249" s="6">
        <v>1540680.28</v>
      </c>
      <c r="O249" s="6">
        <v>0</v>
      </c>
      <c r="P249" s="6">
        <v>0</v>
      </c>
      <c r="Q249" s="12"/>
    </row>
    <row r="250" spans="1:17" ht="26.25" customHeight="1" x14ac:dyDescent="0.25">
      <c r="A250" s="110" t="s">
        <v>571</v>
      </c>
      <c r="B250" s="112" t="s">
        <v>275</v>
      </c>
      <c r="C250" s="112" t="s">
        <v>551</v>
      </c>
      <c r="D250" s="37" t="s">
        <v>22</v>
      </c>
      <c r="E250" s="30"/>
      <c r="F250" s="30"/>
      <c r="G250" s="30"/>
      <c r="H250" s="30"/>
      <c r="I250" s="31">
        <f>I252</f>
        <v>0</v>
      </c>
      <c r="J250" s="31">
        <f t="shared" ref="J250:P250" si="95">J252</f>
        <v>0</v>
      </c>
      <c r="K250" s="31">
        <f t="shared" si="95"/>
        <v>0</v>
      </c>
      <c r="L250" s="31">
        <f t="shared" si="95"/>
        <v>0</v>
      </c>
      <c r="M250" s="31">
        <f t="shared" si="95"/>
        <v>521000</v>
      </c>
      <c r="N250" s="31">
        <f t="shared" si="95"/>
        <v>434165.77</v>
      </c>
      <c r="O250" s="31">
        <f t="shared" si="95"/>
        <v>0</v>
      </c>
      <c r="P250" s="31">
        <f t="shared" si="95"/>
        <v>0</v>
      </c>
      <c r="Q250" s="12"/>
    </row>
    <row r="251" spans="1:17" ht="26.25" customHeight="1" x14ac:dyDescent="0.25">
      <c r="A251" s="110"/>
      <c r="B251" s="112"/>
      <c r="C251" s="112"/>
      <c r="D251" s="37" t="s">
        <v>23</v>
      </c>
      <c r="E251" s="30"/>
      <c r="F251" s="30"/>
      <c r="G251" s="30"/>
      <c r="H251" s="30"/>
      <c r="I251" s="31"/>
      <c r="J251" s="31"/>
      <c r="K251" s="31"/>
      <c r="L251" s="31"/>
      <c r="M251" s="31"/>
      <c r="N251" s="31"/>
      <c r="O251" s="31"/>
      <c r="P251" s="31"/>
      <c r="Q251" s="12"/>
    </row>
    <row r="252" spans="1:17" ht="26.25" customHeight="1" x14ac:dyDescent="0.25">
      <c r="A252" s="110"/>
      <c r="B252" s="112"/>
      <c r="C252" s="112"/>
      <c r="D252" s="51" t="s">
        <v>787</v>
      </c>
      <c r="E252" s="5" t="s">
        <v>518</v>
      </c>
      <c r="F252" s="5">
        <v>1102</v>
      </c>
      <c r="G252" s="10" t="s">
        <v>529</v>
      </c>
      <c r="H252" s="5">
        <v>612</v>
      </c>
      <c r="I252" s="31">
        <v>0</v>
      </c>
      <c r="J252" s="31">
        <v>0</v>
      </c>
      <c r="K252" s="6">
        <v>0</v>
      </c>
      <c r="L252" s="6">
        <v>0</v>
      </c>
      <c r="M252" s="6">
        <v>521000</v>
      </c>
      <c r="N252" s="6">
        <v>434165.77</v>
      </c>
      <c r="O252" s="6">
        <v>0</v>
      </c>
      <c r="P252" s="6">
        <v>0</v>
      </c>
      <c r="Q252" s="12"/>
    </row>
    <row r="253" spans="1:17" ht="26.25" customHeight="1" x14ac:dyDescent="0.25">
      <c r="A253" s="110" t="s">
        <v>572</v>
      </c>
      <c r="B253" s="112" t="s">
        <v>276</v>
      </c>
      <c r="C253" s="112" t="s">
        <v>552</v>
      </c>
      <c r="D253" s="37" t="s">
        <v>22</v>
      </c>
      <c r="E253" s="30"/>
      <c r="F253" s="30"/>
      <c r="G253" s="30"/>
      <c r="H253" s="30"/>
      <c r="I253" s="31">
        <f>I255</f>
        <v>0</v>
      </c>
      <c r="J253" s="31">
        <f t="shared" ref="J253:P253" si="96">J255</f>
        <v>0</v>
      </c>
      <c r="K253" s="31">
        <f t="shared" si="96"/>
        <v>0</v>
      </c>
      <c r="L253" s="31">
        <f t="shared" si="96"/>
        <v>0</v>
      </c>
      <c r="M253" s="31">
        <f t="shared" si="96"/>
        <v>464285.71</v>
      </c>
      <c r="N253" s="31">
        <f t="shared" si="96"/>
        <v>240505.69</v>
      </c>
      <c r="O253" s="31">
        <f t="shared" si="96"/>
        <v>0</v>
      </c>
      <c r="P253" s="31">
        <f t="shared" si="96"/>
        <v>0</v>
      </c>
      <c r="Q253" s="12"/>
    </row>
    <row r="254" spans="1:17" ht="26.25" customHeight="1" x14ac:dyDescent="0.25">
      <c r="A254" s="110"/>
      <c r="B254" s="112"/>
      <c r="C254" s="112"/>
      <c r="D254" s="37" t="s">
        <v>23</v>
      </c>
      <c r="E254" s="30"/>
      <c r="F254" s="30"/>
      <c r="G254" s="30"/>
      <c r="H254" s="30"/>
      <c r="I254" s="31"/>
      <c r="J254" s="31"/>
      <c r="K254" s="31"/>
      <c r="L254" s="31"/>
      <c r="M254" s="31"/>
      <c r="N254" s="31"/>
      <c r="O254" s="31"/>
      <c r="P254" s="31"/>
      <c r="Q254" s="12"/>
    </row>
    <row r="255" spans="1:17" ht="26.25" customHeight="1" x14ac:dyDescent="0.25">
      <c r="A255" s="110"/>
      <c r="B255" s="112"/>
      <c r="C255" s="112"/>
      <c r="D255" s="51" t="s">
        <v>787</v>
      </c>
      <c r="E255" s="5" t="s">
        <v>518</v>
      </c>
      <c r="F255" s="5" t="s">
        <v>519</v>
      </c>
      <c r="G255" s="10" t="s">
        <v>530</v>
      </c>
      <c r="H255" s="5" t="s">
        <v>531</v>
      </c>
      <c r="I255" s="31">
        <v>0</v>
      </c>
      <c r="J255" s="31">
        <v>0</v>
      </c>
      <c r="K255" s="9">
        <v>0</v>
      </c>
      <c r="L255" s="9">
        <v>0</v>
      </c>
      <c r="M255" s="9">
        <v>464285.71</v>
      </c>
      <c r="N255" s="9">
        <v>240505.69</v>
      </c>
      <c r="O255" s="9">
        <v>0</v>
      </c>
      <c r="P255" s="9">
        <v>0</v>
      </c>
      <c r="Q255" s="12"/>
    </row>
    <row r="256" spans="1:17" ht="26.25" customHeight="1" x14ac:dyDescent="0.25">
      <c r="A256" s="110" t="s">
        <v>573</v>
      </c>
      <c r="B256" s="112" t="s">
        <v>67</v>
      </c>
      <c r="C256" s="112" t="s">
        <v>553</v>
      </c>
      <c r="D256" s="37" t="s">
        <v>22</v>
      </c>
      <c r="E256" s="30"/>
      <c r="F256" s="30"/>
      <c r="G256" s="30"/>
      <c r="H256" s="30"/>
      <c r="I256" s="31">
        <f>I258+I259</f>
        <v>0</v>
      </c>
      <c r="J256" s="31">
        <f t="shared" ref="J256:P256" si="97">J258+J259</f>
        <v>0</v>
      </c>
      <c r="K256" s="31">
        <f t="shared" si="97"/>
        <v>152435</v>
      </c>
      <c r="L256" s="31">
        <f t="shared" si="97"/>
        <v>152435</v>
      </c>
      <c r="M256" s="31">
        <f t="shared" si="97"/>
        <v>234300</v>
      </c>
      <c r="N256" s="31">
        <f t="shared" si="97"/>
        <v>234300</v>
      </c>
      <c r="O256" s="31">
        <f t="shared" si="97"/>
        <v>234300</v>
      </c>
      <c r="P256" s="31">
        <f t="shared" si="97"/>
        <v>234300</v>
      </c>
      <c r="Q256" s="12"/>
    </row>
    <row r="257" spans="1:17" ht="26.25" customHeight="1" x14ac:dyDescent="0.25">
      <c r="A257" s="110"/>
      <c r="B257" s="112"/>
      <c r="C257" s="112"/>
      <c r="D257" s="37" t="s">
        <v>23</v>
      </c>
      <c r="E257" s="30"/>
      <c r="F257" s="30"/>
      <c r="G257" s="30"/>
      <c r="H257" s="30"/>
      <c r="I257" s="31"/>
      <c r="J257" s="31"/>
      <c r="K257" s="31"/>
      <c r="L257" s="31"/>
      <c r="M257" s="31"/>
      <c r="N257" s="31"/>
      <c r="O257" s="31"/>
      <c r="P257" s="31"/>
      <c r="Q257" s="12"/>
    </row>
    <row r="258" spans="1:17" ht="26.25" customHeight="1" x14ac:dyDescent="0.25">
      <c r="A258" s="110"/>
      <c r="B258" s="112"/>
      <c r="C258" s="112"/>
      <c r="D258" s="166" t="s">
        <v>787</v>
      </c>
      <c r="E258" s="5" t="s">
        <v>518</v>
      </c>
      <c r="F258" s="5" t="s">
        <v>519</v>
      </c>
      <c r="G258" s="5" t="s">
        <v>532</v>
      </c>
      <c r="H258" s="5" t="s">
        <v>533</v>
      </c>
      <c r="I258" s="31">
        <v>0</v>
      </c>
      <c r="J258" s="31">
        <v>0</v>
      </c>
      <c r="K258" s="6">
        <v>152435</v>
      </c>
      <c r="L258" s="6">
        <v>152435</v>
      </c>
      <c r="M258" s="6">
        <v>234300</v>
      </c>
      <c r="N258" s="6">
        <v>234300</v>
      </c>
      <c r="O258" s="6">
        <v>188400</v>
      </c>
      <c r="P258" s="6">
        <v>188400</v>
      </c>
      <c r="Q258" s="12"/>
    </row>
    <row r="259" spans="1:17" ht="26.25" customHeight="1" x14ac:dyDescent="0.25">
      <c r="A259" s="110"/>
      <c r="B259" s="112"/>
      <c r="C259" s="112"/>
      <c r="D259" s="167"/>
      <c r="E259" s="5" t="s">
        <v>518</v>
      </c>
      <c r="F259" s="5" t="s">
        <v>519</v>
      </c>
      <c r="G259" s="5" t="s">
        <v>532</v>
      </c>
      <c r="H259" s="5" t="s">
        <v>36</v>
      </c>
      <c r="I259" s="31">
        <v>0</v>
      </c>
      <c r="J259" s="31">
        <v>0</v>
      </c>
      <c r="K259" s="6">
        <v>0</v>
      </c>
      <c r="L259" s="6">
        <v>0</v>
      </c>
      <c r="M259" s="6"/>
      <c r="N259" s="6">
        <v>0</v>
      </c>
      <c r="O259" s="6">
        <v>45900</v>
      </c>
      <c r="P259" s="6">
        <v>45900</v>
      </c>
      <c r="Q259" s="12"/>
    </row>
    <row r="260" spans="1:17" ht="26.25" customHeight="1" x14ac:dyDescent="0.25">
      <c r="A260" s="110" t="s">
        <v>574</v>
      </c>
      <c r="B260" s="112" t="s">
        <v>32</v>
      </c>
      <c r="C260" s="112" t="s">
        <v>765</v>
      </c>
      <c r="D260" s="37" t="s">
        <v>22</v>
      </c>
      <c r="E260" s="30"/>
      <c r="F260" s="30"/>
      <c r="G260" s="30"/>
      <c r="H260" s="30"/>
      <c r="I260" s="31">
        <f>I262</f>
        <v>0</v>
      </c>
      <c r="J260" s="31">
        <f t="shared" ref="J260:P260" si="98">J262</f>
        <v>0</v>
      </c>
      <c r="K260" s="31">
        <f t="shared" si="98"/>
        <v>2144119.4500000002</v>
      </c>
      <c r="L260" s="31">
        <f t="shared" si="98"/>
        <v>2111893.6800000002</v>
      </c>
      <c r="M260" s="31">
        <f t="shared" si="98"/>
        <v>3617467.45</v>
      </c>
      <c r="N260" s="31">
        <f t="shared" si="98"/>
        <v>3617317.63</v>
      </c>
      <c r="O260" s="31">
        <f t="shared" si="98"/>
        <v>3157180</v>
      </c>
      <c r="P260" s="31">
        <f t="shared" si="98"/>
        <v>3157180</v>
      </c>
      <c r="Q260" s="12"/>
    </row>
    <row r="261" spans="1:17" ht="26.25" customHeight="1" x14ac:dyDescent="0.25">
      <c r="A261" s="110"/>
      <c r="B261" s="112"/>
      <c r="C261" s="112"/>
      <c r="D261" s="37" t="s">
        <v>23</v>
      </c>
      <c r="E261" s="30"/>
      <c r="F261" s="30"/>
      <c r="G261" s="30"/>
      <c r="H261" s="30"/>
      <c r="I261" s="31"/>
      <c r="J261" s="31"/>
      <c r="K261" s="31"/>
      <c r="L261" s="31"/>
      <c r="M261" s="31"/>
      <c r="N261" s="31"/>
      <c r="O261" s="31"/>
      <c r="P261" s="31"/>
      <c r="Q261" s="12"/>
    </row>
    <row r="262" spans="1:17" ht="26.25" customHeight="1" x14ac:dyDescent="0.25">
      <c r="A262" s="110"/>
      <c r="B262" s="112"/>
      <c r="C262" s="112"/>
      <c r="D262" s="36" t="s">
        <v>787</v>
      </c>
      <c r="E262" s="30" t="s">
        <v>518</v>
      </c>
      <c r="F262" s="30"/>
      <c r="G262" s="30"/>
      <c r="H262" s="30"/>
      <c r="I262" s="31">
        <f>I265+I268+I269+I272</f>
        <v>0</v>
      </c>
      <c r="J262" s="31">
        <f t="shared" ref="J262:P262" si="99">J265+J268+J269+J272</f>
        <v>0</v>
      </c>
      <c r="K262" s="31">
        <f t="shared" si="99"/>
        <v>2144119.4500000002</v>
      </c>
      <c r="L262" s="31">
        <f t="shared" si="99"/>
        <v>2111893.6800000002</v>
      </c>
      <c r="M262" s="31">
        <f t="shared" si="99"/>
        <v>3617467.45</v>
      </c>
      <c r="N262" s="31">
        <f t="shared" si="99"/>
        <v>3617317.63</v>
      </c>
      <c r="O262" s="31">
        <f t="shared" si="99"/>
        <v>3157180</v>
      </c>
      <c r="P262" s="31">
        <f t="shared" si="99"/>
        <v>3157180</v>
      </c>
      <c r="Q262" s="12"/>
    </row>
    <row r="263" spans="1:17" ht="26.25" customHeight="1" x14ac:dyDescent="0.25">
      <c r="A263" s="110" t="s">
        <v>575</v>
      </c>
      <c r="B263" s="112" t="s">
        <v>42</v>
      </c>
      <c r="C263" s="112" t="s">
        <v>554</v>
      </c>
      <c r="D263" s="37" t="s">
        <v>22</v>
      </c>
      <c r="E263" s="30"/>
      <c r="F263" s="30"/>
      <c r="G263" s="30"/>
      <c r="H263" s="30"/>
      <c r="I263" s="31">
        <f>I265</f>
        <v>0</v>
      </c>
      <c r="J263" s="31">
        <f t="shared" ref="J263:P263" si="100">J265</f>
        <v>0</v>
      </c>
      <c r="K263" s="31">
        <f t="shared" si="100"/>
        <v>0</v>
      </c>
      <c r="L263" s="31">
        <f t="shared" si="100"/>
        <v>0</v>
      </c>
      <c r="M263" s="31">
        <f t="shared" si="100"/>
        <v>43600</v>
      </c>
      <c r="N263" s="31">
        <f t="shared" si="100"/>
        <v>43600</v>
      </c>
      <c r="O263" s="31">
        <f t="shared" si="100"/>
        <v>87200</v>
      </c>
      <c r="P263" s="31">
        <f t="shared" si="100"/>
        <v>87200</v>
      </c>
      <c r="Q263" s="12"/>
    </row>
    <row r="264" spans="1:17" ht="26.25" customHeight="1" x14ac:dyDescent="0.25">
      <c r="A264" s="110"/>
      <c r="B264" s="112"/>
      <c r="C264" s="112"/>
      <c r="D264" s="37" t="s">
        <v>23</v>
      </c>
      <c r="E264" s="30"/>
      <c r="F264" s="30"/>
      <c r="G264" s="30"/>
      <c r="H264" s="30"/>
      <c r="I264" s="31"/>
      <c r="J264" s="31"/>
      <c r="K264" s="31"/>
      <c r="L264" s="31"/>
      <c r="M264" s="31"/>
      <c r="N264" s="31"/>
      <c r="O264" s="31"/>
      <c r="P264" s="31"/>
      <c r="Q264" s="12"/>
    </row>
    <row r="265" spans="1:17" ht="26.25" customHeight="1" x14ac:dyDescent="0.25">
      <c r="A265" s="110"/>
      <c r="B265" s="112"/>
      <c r="C265" s="112"/>
      <c r="D265" s="36" t="s">
        <v>787</v>
      </c>
      <c r="E265" s="5" t="s">
        <v>518</v>
      </c>
      <c r="F265" s="5" t="s">
        <v>534</v>
      </c>
      <c r="G265" s="5" t="s">
        <v>535</v>
      </c>
      <c r="H265" s="5" t="s">
        <v>531</v>
      </c>
      <c r="I265" s="31">
        <v>0</v>
      </c>
      <c r="J265" s="31">
        <v>0</v>
      </c>
      <c r="K265" s="6">
        <v>0</v>
      </c>
      <c r="L265" s="6">
        <v>0</v>
      </c>
      <c r="M265" s="6">
        <v>43600</v>
      </c>
      <c r="N265" s="6">
        <v>43600</v>
      </c>
      <c r="O265" s="6">
        <v>87200</v>
      </c>
      <c r="P265" s="6">
        <v>87200</v>
      </c>
      <c r="Q265" s="12"/>
    </row>
    <row r="266" spans="1:17" ht="26.25" customHeight="1" x14ac:dyDescent="0.25">
      <c r="A266" s="110" t="s">
        <v>576</v>
      </c>
      <c r="B266" s="112" t="s">
        <v>43</v>
      </c>
      <c r="C266" s="112" t="s">
        <v>555</v>
      </c>
      <c r="D266" s="37" t="s">
        <v>22</v>
      </c>
      <c r="E266" s="30"/>
      <c r="F266" s="30"/>
      <c r="G266" s="30"/>
      <c r="H266" s="30"/>
      <c r="I266" s="31">
        <f>I268+I269</f>
        <v>0</v>
      </c>
      <c r="J266" s="31">
        <f t="shared" ref="J266:P266" si="101">J268+J269</f>
        <v>0</v>
      </c>
      <c r="K266" s="31">
        <f t="shared" si="101"/>
        <v>1663834</v>
      </c>
      <c r="L266" s="31">
        <f t="shared" si="101"/>
        <v>1663834</v>
      </c>
      <c r="M266" s="31">
        <f t="shared" si="101"/>
        <v>3093582</v>
      </c>
      <c r="N266" s="31">
        <f t="shared" si="101"/>
        <v>3093487</v>
      </c>
      <c r="O266" s="31">
        <f t="shared" si="101"/>
        <v>3069980</v>
      </c>
      <c r="P266" s="31">
        <f t="shared" si="101"/>
        <v>3069980</v>
      </c>
      <c r="Q266" s="12"/>
    </row>
    <row r="267" spans="1:17" ht="26.25" customHeight="1" x14ac:dyDescent="0.25">
      <c r="A267" s="110"/>
      <c r="B267" s="112"/>
      <c r="C267" s="112"/>
      <c r="D267" s="37" t="s">
        <v>23</v>
      </c>
      <c r="E267" s="30"/>
      <c r="F267" s="30"/>
      <c r="G267" s="30"/>
      <c r="H267" s="30"/>
      <c r="I267" s="31"/>
      <c r="J267" s="31"/>
      <c r="K267" s="31"/>
      <c r="L267" s="31"/>
      <c r="M267" s="31"/>
      <c r="N267" s="31"/>
      <c r="O267" s="31"/>
      <c r="P267" s="31"/>
      <c r="Q267" s="12"/>
    </row>
    <row r="268" spans="1:17" ht="26.25" customHeight="1" x14ac:dyDescent="0.25">
      <c r="A268" s="110"/>
      <c r="B268" s="112"/>
      <c r="C268" s="112"/>
      <c r="D268" s="166" t="s">
        <v>787</v>
      </c>
      <c r="E268" s="5" t="s">
        <v>518</v>
      </c>
      <c r="F268" s="5" t="s">
        <v>534</v>
      </c>
      <c r="G268" s="10" t="s">
        <v>536</v>
      </c>
      <c r="H268" s="5">
        <v>611</v>
      </c>
      <c r="I268" s="31">
        <v>0</v>
      </c>
      <c r="J268" s="31">
        <v>0</v>
      </c>
      <c r="K268" s="6">
        <v>1361934</v>
      </c>
      <c r="L268" s="6">
        <v>1361934</v>
      </c>
      <c r="M268" s="6">
        <v>2716207</v>
      </c>
      <c r="N268" s="6">
        <v>2716207</v>
      </c>
      <c r="O268" s="6">
        <v>2676105</v>
      </c>
      <c r="P268" s="6">
        <v>2676105</v>
      </c>
      <c r="Q268" s="12"/>
    </row>
    <row r="269" spans="1:17" ht="26.25" customHeight="1" x14ac:dyDescent="0.25">
      <c r="A269" s="110"/>
      <c r="B269" s="112"/>
      <c r="C269" s="112"/>
      <c r="D269" s="167"/>
      <c r="E269" s="5" t="s">
        <v>518</v>
      </c>
      <c r="F269" s="5" t="s">
        <v>534</v>
      </c>
      <c r="G269" s="10" t="s">
        <v>537</v>
      </c>
      <c r="H269" s="5">
        <v>611</v>
      </c>
      <c r="I269" s="11">
        <v>0</v>
      </c>
      <c r="J269" s="11">
        <v>0</v>
      </c>
      <c r="K269" s="6">
        <v>301900</v>
      </c>
      <c r="L269" s="6">
        <v>301900</v>
      </c>
      <c r="M269" s="6">
        <v>377375</v>
      </c>
      <c r="N269" s="6">
        <v>377280</v>
      </c>
      <c r="O269" s="6">
        <v>393875</v>
      </c>
      <c r="P269" s="6">
        <v>393875</v>
      </c>
      <c r="Q269" s="12"/>
    </row>
    <row r="270" spans="1:17" ht="26.25" customHeight="1" x14ac:dyDescent="0.25">
      <c r="A270" s="110" t="s">
        <v>577</v>
      </c>
      <c r="B270" s="112" t="s">
        <v>59</v>
      </c>
      <c r="C270" s="112" t="s">
        <v>556</v>
      </c>
      <c r="D270" s="37" t="s">
        <v>22</v>
      </c>
      <c r="E270" s="30"/>
      <c r="F270" s="30"/>
      <c r="G270" s="30"/>
      <c r="H270" s="30"/>
      <c r="I270" s="31">
        <f>I272</f>
        <v>0</v>
      </c>
      <c r="J270" s="31">
        <f t="shared" ref="J270:P270" si="102">J272</f>
        <v>0</v>
      </c>
      <c r="K270" s="31">
        <f t="shared" si="102"/>
        <v>480285.45</v>
      </c>
      <c r="L270" s="31">
        <f t="shared" si="102"/>
        <v>448059.68</v>
      </c>
      <c r="M270" s="31">
        <f t="shared" si="102"/>
        <v>480285.45</v>
      </c>
      <c r="N270" s="31">
        <f t="shared" si="102"/>
        <v>480230.63</v>
      </c>
      <c r="O270" s="31">
        <f t="shared" si="102"/>
        <v>0</v>
      </c>
      <c r="P270" s="31">
        <f t="shared" si="102"/>
        <v>0</v>
      </c>
      <c r="Q270" s="12"/>
    </row>
    <row r="271" spans="1:17" ht="26.25" customHeight="1" x14ac:dyDescent="0.25">
      <c r="A271" s="110"/>
      <c r="B271" s="112"/>
      <c r="C271" s="112"/>
      <c r="D271" s="37" t="s">
        <v>23</v>
      </c>
      <c r="E271" s="30"/>
      <c r="F271" s="30"/>
      <c r="G271" s="30"/>
      <c r="H271" s="30"/>
      <c r="I271" s="31"/>
      <c r="J271" s="31"/>
      <c r="K271" s="31"/>
      <c r="L271" s="31"/>
      <c r="M271" s="31"/>
      <c r="N271" s="31"/>
      <c r="O271" s="31"/>
      <c r="P271" s="31"/>
      <c r="Q271" s="12"/>
    </row>
    <row r="272" spans="1:17" ht="26.25" customHeight="1" x14ac:dyDescent="0.25">
      <c r="A272" s="110"/>
      <c r="B272" s="112"/>
      <c r="C272" s="112"/>
      <c r="D272" s="36" t="s">
        <v>787</v>
      </c>
      <c r="E272" s="5" t="s">
        <v>518</v>
      </c>
      <c r="F272" s="5" t="s">
        <v>54</v>
      </c>
      <c r="G272" s="5" t="s">
        <v>539</v>
      </c>
      <c r="H272" s="5" t="s">
        <v>36</v>
      </c>
      <c r="I272" s="31">
        <v>0</v>
      </c>
      <c r="J272" s="31">
        <v>0</v>
      </c>
      <c r="K272" s="9">
        <v>480285.45</v>
      </c>
      <c r="L272" s="9">
        <v>448059.68</v>
      </c>
      <c r="M272" s="9">
        <v>480285.45</v>
      </c>
      <c r="N272" s="9">
        <v>480230.63</v>
      </c>
      <c r="O272" s="9">
        <v>0</v>
      </c>
      <c r="P272" s="9">
        <v>0</v>
      </c>
      <c r="Q272" s="12"/>
    </row>
    <row r="273" spans="1:17" ht="26.25" customHeight="1" x14ac:dyDescent="0.25">
      <c r="A273" s="110" t="s">
        <v>578</v>
      </c>
      <c r="B273" s="112" t="s">
        <v>86</v>
      </c>
      <c r="C273" s="112" t="s">
        <v>83</v>
      </c>
      <c r="D273" s="37" t="s">
        <v>22</v>
      </c>
      <c r="E273" s="30"/>
      <c r="F273" s="30"/>
      <c r="G273" s="30"/>
      <c r="H273" s="30"/>
      <c r="I273" s="31">
        <f>I275</f>
        <v>0</v>
      </c>
      <c r="J273" s="31">
        <f t="shared" ref="J273:P273" si="103">J275</f>
        <v>0</v>
      </c>
      <c r="K273" s="31">
        <f t="shared" si="103"/>
        <v>298661.01</v>
      </c>
      <c r="L273" s="31">
        <f t="shared" si="103"/>
        <v>298661.01</v>
      </c>
      <c r="M273" s="31">
        <f t="shared" si="103"/>
        <v>323661.01</v>
      </c>
      <c r="N273" s="31">
        <f t="shared" si="103"/>
        <v>323661.01</v>
      </c>
      <c r="O273" s="31">
        <f t="shared" si="103"/>
        <v>219300</v>
      </c>
      <c r="P273" s="31">
        <f t="shared" si="103"/>
        <v>219300</v>
      </c>
      <c r="Q273" s="12"/>
    </row>
    <row r="274" spans="1:17" ht="26.25" customHeight="1" x14ac:dyDescent="0.25">
      <c r="A274" s="110"/>
      <c r="B274" s="112"/>
      <c r="C274" s="112"/>
      <c r="D274" s="37" t="s">
        <v>23</v>
      </c>
      <c r="E274" s="30"/>
      <c r="F274" s="30"/>
      <c r="G274" s="30"/>
      <c r="H274" s="30"/>
      <c r="I274" s="31"/>
      <c r="J274" s="31"/>
      <c r="K274" s="31"/>
      <c r="L274" s="31"/>
      <c r="M274" s="31"/>
      <c r="N274" s="31"/>
      <c r="O274" s="31"/>
      <c r="P274" s="31"/>
      <c r="Q274" s="12"/>
    </row>
    <row r="275" spans="1:17" ht="26.25" customHeight="1" x14ac:dyDescent="0.25">
      <c r="A275" s="110"/>
      <c r="B275" s="112"/>
      <c r="C275" s="112"/>
      <c r="D275" s="36" t="s">
        <v>787</v>
      </c>
      <c r="E275" s="30" t="s">
        <v>518</v>
      </c>
      <c r="F275" s="30"/>
      <c r="G275" s="30"/>
      <c r="H275" s="30"/>
      <c r="I275" s="31">
        <f>I278+I281+I284+I287</f>
        <v>0</v>
      </c>
      <c r="J275" s="31">
        <f t="shared" ref="J275:P275" si="104">J278+J281+J284+J287</f>
        <v>0</v>
      </c>
      <c r="K275" s="31">
        <f t="shared" si="104"/>
        <v>298661.01</v>
      </c>
      <c r="L275" s="31">
        <f t="shared" si="104"/>
        <v>298661.01</v>
      </c>
      <c r="M275" s="31">
        <f t="shared" si="104"/>
        <v>323661.01</v>
      </c>
      <c r="N275" s="31">
        <f t="shared" si="104"/>
        <v>323661.01</v>
      </c>
      <c r="O275" s="31">
        <f t="shared" si="104"/>
        <v>219300</v>
      </c>
      <c r="P275" s="31">
        <f t="shared" si="104"/>
        <v>219300</v>
      </c>
      <c r="Q275" s="12"/>
    </row>
    <row r="276" spans="1:17" ht="26.25" customHeight="1" x14ac:dyDescent="0.25">
      <c r="A276" s="110" t="s">
        <v>735</v>
      </c>
      <c r="B276" s="112" t="s">
        <v>42</v>
      </c>
      <c r="C276" s="112" t="s">
        <v>557</v>
      </c>
      <c r="D276" s="37" t="s">
        <v>22</v>
      </c>
      <c r="E276" s="30"/>
      <c r="F276" s="30"/>
      <c r="G276" s="30"/>
      <c r="H276" s="30"/>
      <c r="I276" s="31">
        <f>I278</f>
        <v>0</v>
      </c>
      <c r="J276" s="31">
        <f t="shared" ref="J276:P276" si="105">J278</f>
        <v>0</v>
      </c>
      <c r="K276" s="31">
        <f t="shared" si="105"/>
        <v>0</v>
      </c>
      <c r="L276" s="31">
        <f t="shared" si="105"/>
        <v>0</v>
      </c>
      <c r="M276" s="31">
        <f t="shared" si="105"/>
        <v>0</v>
      </c>
      <c r="N276" s="31">
        <f t="shared" si="105"/>
        <v>0</v>
      </c>
      <c r="O276" s="31">
        <f t="shared" si="105"/>
        <v>30000</v>
      </c>
      <c r="P276" s="31">
        <f t="shared" si="105"/>
        <v>30000</v>
      </c>
      <c r="Q276" s="12"/>
    </row>
    <row r="277" spans="1:17" ht="26.25" customHeight="1" x14ac:dyDescent="0.25">
      <c r="A277" s="110"/>
      <c r="B277" s="112"/>
      <c r="C277" s="112"/>
      <c r="D277" s="37" t="s">
        <v>23</v>
      </c>
      <c r="E277" s="30"/>
      <c r="F277" s="30"/>
      <c r="G277" s="30"/>
      <c r="H277" s="30"/>
      <c r="I277" s="31"/>
      <c r="J277" s="31"/>
      <c r="K277" s="31"/>
      <c r="L277" s="31"/>
      <c r="M277" s="31"/>
      <c r="N277" s="31"/>
      <c r="O277" s="31"/>
      <c r="P277" s="31"/>
      <c r="Q277" s="12"/>
    </row>
    <row r="278" spans="1:17" ht="26.25" customHeight="1" x14ac:dyDescent="0.25">
      <c r="A278" s="110"/>
      <c r="B278" s="112"/>
      <c r="C278" s="112"/>
      <c r="D278" s="36" t="s">
        <v>787</v>
      </c>
      <c r="E278" s="5" t="s">
        <v>518</v>
      </c>
      <c r="F278" s="5" t="s">
        <v>54</v>
      </c>
      <c r="G278" s="5" t="s">
        <v>538</v>
      </c>
      <c r="H278" s="5" t="s">
        <v>36</v>
      </c>
      <c r="I278" s="31">
        <v>0</v>
      </c>
      <c r="J278" s="31">
        <v>0</v>
      </c>
      <c r="K278" s="6">
        <v>0</v>
      </c>
      <c r="L278" s="6">
        <v>0</v>
      </c>
      <c r="M278" s="6">
        <v>0</v>
      </c>
      <c r="N278" s="6">
        <v>0</v>
      </c>
      <c r="O278" s="6">
        <v>30000</v>
      </c>
      <c r="P278" s="6">
        <v>30000</v>
      </c>
      <c r="Q278" s="12"/>
    </row>
    <row r="279" spans="1:17" ht="26.25" customHeight="1" x14ac:dyDescent="0.25">
      <c r="A279" s="110" t="s">
        <v>736</v>
      </c>
      <c r="B279" s="112" t="s">
        <v>43</v>
      </c>
      <c r="C279" s="112" t="s">
        <v>558</v>
      </c>
      <c r="D279" s="37" t="s">
        <v>22</v>
      </c>
      <c r="E279" s="30"/>
      <c r="F279" s="30"/>
      <c r="G279" s="30"/>
      <c r="H279" s="30"/>
      <c r="I279" s="31">
        <f>I281</f>
        <v>0</v>
      </c>
      <c r="J279" s="31">
        <f t="shared" ref="J279:P279" si="106">J281</f>
        <v>0</v>
      </c>
      <c r="K279" s="31">
        <f t="shared" si="106"/>
        <v>139660</v>
      </c>
      <c r="L279" s="31">
        <f t="shared" si="106"/>
        <v>139660</v>
      </c>
      <c r="M279" s="31">
        <f t="shared" si="106"/>
        <v>139660</v>
      </c>
      <c r="N279" s="31">
        <f t="shared" si="106"/>
        <v>139660</v>
      </c>
      <c r="O279" s="31">
        <f t="shared" si="106"/>
        <v>0</v>
      </c>
      <c r="P279" s="31">
        <f t="shared" si="106"/>
        <v>0</v>
      </c>
      <c r="Q279" s="12"/>
    </row>
    <row r="280" spans="1:17" ht="26.25" customHeight="1" x14ac:dyDescent="0.25">
      <c r="A280" s="110"/>
      <c r="B280" s="112"/>
      <c r="C280" s="112"/>
      <c r="D280" s="37" t="s">
        <v>23</v>
      </c>
      <c r="E280" s="30"/>
      <c r="F280" s="30"/>
      <c r="G280" s="30"/>
      <c r="H280" s="30"/>
      <c r="I280" s="31"/>
      <c r="J280" s="31"/>
      <c r="K280" s="31"/>
      <c r="L280" s="31"/>
      <c r="M280" s="31"/>
      <c r="N280" s="31"/>
      <c r="O280" s="31"/>
      <c r="P280" s="31"/>
      <c r="Q280" s="12"/>
    </row>
    <row r="281" spans="1:17" ht="26.25" customHeight="1" x14ac:dyDescent="0.25">
      <c r="A281" s="110"/>
      <c r="B281" s="112"/>
      <c r="C281" s="112"/>
      <c r="D281" s="36" t="s">
        <v>787</v>
      </c>
      <c r="E281" s="5" t="s">
        <v>518</v>
      </c>
      <c r="F281" s="5" t="s">
        <v>54</v>
      </c>
      <c r="G281" s="5" t="s">
        <v>539</v>
      </c>
      <c r="H281" s="5" t="s">
        <v>36</v>
      </c>
      <c r="I281" s="31">
        <v>0</v>
      </c>
      <c r="J281" s="31">
        <v>0</v>
      </c>
      <c r="K281" s="6">
        <v>139660</v>
      </c>
      <c r="L281" s="6">
        <v>139660</v>
      </c>
      <c r="M281" s="9">
        <v>139660</v>
      </c>
      <c r="N281" s="9">
        <v>139660</v>
      </c>
      <c r="O281" s="9">
        <v>0</v>
      </c>
      <c r="P281" s="9">
        <v>0</v>
      </c>
      <c r="Q281" s="12"/>
    </row>
    <row r="282" spans="1:17" ht="26.25" customHeight="1" x14ac:dyDescent="0.25">
      <c r="A282" s="110" t="s">
        <v>737</v>
      </c>
      <c r="B282" s="112" t="s">
        <v>59</v>
      </c>
      <c r="C282" s="112" t="s">
        <v>559</v>
      </c>
      <c r="D282" s="37" t="s">
        <v>22</v>
      </c>
      <c r="E282" s="30"/>
      <c r="F282" s="30"/>
      <c r="G282" s="30"/>
      <c r="H282" s="30"/>
      <c r="I282" s="31">
        <f>I284</f>
        <v>0</v>
      </c>
      <c r="J282" s="31">
        <f t="shared" ref="J282:P282" si="107">J284</f>
        <v>0</v>
      </c>
      <c r="K282" s="31">
        <f t="shared" si="107"/>
        <v>0</v>
      </c>
      <c r="L282" s="31">
        <f t="shared" si="107"/>
        <v>0</v>
      </c>
      <c r="M282" s="31">
        <f t="shared" si="107"/>
        <v>25000</v>
      </c>
      <c r="N282" s="31">
        <f t="shared" si="107"/>
        <v>25000</v>
      </c>
      <c r="O282" s="31">
        <f t="shared" si="107"/>
        <v>0</v>
      </c>
      <c r="P282" s="31">
        <f t="shared" si="107"/>
        <v>0</v>
      </c>
      <c r="Q282" s="12"/>
    </row>
    <row r="283" spans="1:17" ht="26.25" customHeight="1" x14ac:dyDescent="0.25">
      <c r="A283" s="110"/>
      <c r="B283" s="112"/>
      <c r="C283" s="112"/>
      <c r="D283" s="37" t="s">
        <v>23</v>
      </c>
      <c r="E283" s="30"/>
      <c r="F283" s="30"/>
      <c r="G283" s="30"/>
      <c r="H283" s="30"/>
      <c r="I283" s="31"/>
      <c r="J283" s="31"/>
      <c r="K283" s="31"/>
      <c r="L283" s="31"/>
      <c r="M283" s="31"/>
      <c r="N283" s="31"/>
      <c r="O283" s="31"/>
      <c r="P283" s="31"/>
      <c r="Q283" s="12"/>
    </row>
    <row r="284" spans="1:17" ht="26.25" customHeight="1" x14ac:dyDescent="0.25">
      <c r="A284" s="110"/>
      <c r="B284" s="112"/>
      <c r="C284" s="112"/>
      <c r="D284" s="36" t="s">
        <v>787</v>
      </c>
      <c r="E284" s="5" t="s">
        <v>518</v>
      </c>
      <c r="F284" s="5" t="s">
        <v>54</v>
      </c>
      <c r="G284" s="5">
        <v>530085260</v>
      </c>
      <c r="H284" s="5" t="s">
        <v>36</v>
      </c>
      <c r="I284" s="31">
        <v>0</v>
      </c>
      <c r="J284" s="31">
        <v>0</v>
      </c>
      <c r="K284" s="6">
        <v>0</v>
      </c>
      <c r="L284" s="6">
        <v>0</v>
      </c>
      <c r="M284" s="9">
        <v>25000</v>
      </c>
      <c r="N284" s="9">
        <v>25000</v>
      </c>
      <c r="O284" s="9">
        <v>0</v>
      </c>
      <c r="P284" s="9">
        <v>0</v>
      </c>
      <c r="Q284" s="12"/>
    </row>
    <row r="285" spans="1:17" ht="26.25" customHeight="1" x14ac:dyDescent="0.25">
      <c r="A285" s="110" t="s">
        <v>738</v>
      </c>
      <c r="B285" s="112" t="s">
        <v>62</v>
      </c>
      <c r="C285" s="112" t="s">
        <v>560</v>
      </c>
      <c r="D285" s="37" t="s">
        <v>22</v>
      </c>
      <c r="E285" s="30"/>
      <c r="F285" s="30"/>
      <c r="G285" s="30"/>
      <c r="H285" s="30"/>
      <c r="I285" s="31">
        <f>I287</f>
        <v>0</v>
      </c>
      <c r="J285" s="31">
        <f t="shared" ref="J285:P285" si="108">J287</f>
        <v>0</v>
      </c>
      <c r="K285" s="31">
        <f t="shared" si="108"/>
        <v>159001.01</v>
      </c>
      <c r="L285" s="31">
        <f t="shared" si="108"/>
        <v>159001.01</v>
      </c>
      <c r="M285" s="31">
        <f t="shared" si="108"/>
        <v>159001.01</v>
      </c>
      <c r="N285" s="31">
        <f t="shared" si="108"/>
        <v>159001.01</v>
      </c>
      <c r="O285" s="31">
        <f t="shared" si="108"/>
        <v>189300</v>
      </c>
      <c r="P285" s="31">
        <f t="shared" si="108"/>
        <v>189300</v>
      </c>
      <c r="Q285" s="12"/>
    </row>
    <row r="286" spans="1:17" ht="26.25" customHeight="1" x14ac:dyDescent="0.25">
      <c r="A286" s="110"/>
      <c r="B286" s="112"/>
      <c r="C286" s="112"/>
      <c r="D286" s="37" t="s">
        <v>23</v>
      </c>
      <c r="E286" s="30"/>
      <c r="F286" s="30"/>
      <c r="G286" s="30"/>
      <c r="H286" s="30"/>
      <c r="I286" s="31"/>
      <c r="J286" s="31"/>
      <c r="K286" s="31"/>
      <c r="L286" s="31"/>
      <c r="M286" s="31"/>
      <c r="N286" s="31"/>
      <c r="O286" s="31"/>
      <c r="P286" s="31"/>
      <c r="Q286" s="12"/>
    </row>
    <row r="287" spans="1:17" ht="26.25" customHeight="1" x14ac:dyDescent="0.25">
      <c r="A287" s="110"/>
      <c r="B287" s="112"/>
      <c r="C287" s="112"/>
      <c r="D287" s="36" t="s">
        <v>787</v>
      </c>
      <c r="E287" s="5" t="s">
        <v>518</v>
      </c>
      <c r="F287" s="5" t="s">
        <v>54</v>
      </c>
      <c r="G287" s="5" t="s">
        <v>540</v>
      </c>
      <c r="H287" s="5" t="s">
        <v>36</v>
      </c>
      <c r="I287" s="31">
        <v>0</v>
      </c>
      <c r="J287" s="31">
        <v>0</v>
      </c>
      <c r="K287" s="9">
        <v>159001.01</v>
      </c>
      <c r="L287" s="9">
        <v>159001.01</v>
      </c>
      <c r="M287" s="9">
        <v>159001.01</v>
      </c>
      <c r="N287" s="9">
        <v>159001.01</v>
      </c>
      <c r="O287" s="9">
        <v>189300</v>
      </c>
      <c r="P287" s="9">
        <v>189300</v>
      </c>
      <c r="Q287" s="12"/>
    </row>
    <row r="288" spans="1:17" ht="26.25" customHeight="1" x14ac:dyDescent="0.25">
      <c r="A288" s="110" t="s">
        <v>739</v>
      </c>
      <c r="B288" s="112" t="s">
        <v>87</v>
      </c>
      <c r="C288" s="112" t="s">
        <v>84</v>
      </c>
      <c r="D288" s="37" t="s">
        <v>22</v>
      </c>
      <c r="E288" s="30"/>
      <c r="F288" s="30"/>
      <c r="G288" s="30"/>
      <c r="H288" s="30"/>
      <c r="I288" s="31">
        <f>I290</f>
        <v>0</v>
      </c>
      <c r="J288" s="31">
        <f t="shared" ref="J288:P288" si="109">J290</f>
        <v>0</v>
      </c>
      <c r="K288" s="31">
        <f t="shared" si="109"/>
        <v>884023.2</v>
      </c>
      <c r="L288" s="31">
        <f t="shared" si="109"/>
        <v>884023.2</v>
      </c>
      <c r="M288" s="31">
        <f t="shared" si="109"/>
        <v>884023.2</v>
      </c>
      <c r="N288" s="31">
        <f t="shared" si="109"/>
        <v>884023.2</v>
      </c>
      <c r="O288" s="31">
        <f t="shared" si="109"/>
        <v>746655.82</v>
      </c>
      <c r="P288" s="31">
        <f t="shared" si="109"/>
        <v>753059.2</v>
      </c>
      <c r="Q288" s="12"/>
    </row>
    <row r="289" spans="1:17" ht="26.25" customHeight="1" x14ac:dyDescent="0.25">
      <c r="A289" s="110"/>
      <c r="B289" s="112"/>
      <c r="C289" s="112"/>
      <c r="D289" s="37" t="s">
        <v>23</v>
      </c>
      <c r="E289" s="30"/>
      <c r="F289" s="30"/>
      <c r="G289" s="30"/>
      <c r="H289" s="30"/>
      <c r="I289" s="31"/>
      <c r="J289" s="31"/>
      <c r="K289" s="31"/>
      <c r="L289" s="31"/>
      <c r="M289" s="31"/>
      <c r="N289" s="31"/>
      <c r="O289" s="31"/>
      <c r="P289" s="31"/>
      <c r="Q289" s="12"/>
    </row>
    <row r="290" spans="1:17" ht="26.25" customHeight="1" x14ac:dyDescent="0.25">
      <c r="A290" s="110"/>
      <c r="B290" s="112"/>
      <c r="C290" s="112"/>
      <c r="D290" s="36" t="s">
        <v>787</v>
      </c>
      <c r="E290" s="30"/>
      <c r="F290" s="30"/>
      <c r="G290" s="30"/>
      <c r="H290" s="30"/>
      <c r="I290" s="31">
        <f>I293</f>
        <v>0</v>
      </c>
      <c r="J290" s="31">
        <f t="shared" ref="J290:P290" si="110">J293</f>
        <v>0</v>
      </c>
      <c r="K290" s="31">
        <f t="shared" si="110"/>
        <v>884023.2</v>
      </c>
      <c r="L290" s="31">
        <f t="shared" si="110"/>
        <v>884023.2</v>
      </c>
      <c r="M290" s="31">
        <f t="shared" si="110"/>
        <v>884023.2</v>
      </c>
      <c r="N290" s="31">
        <f t="shared" si="110"/>
        <v>884023.2</v>
      </c>
      <c r="O290" s="31">
        <f t="shared" si="110"/>
        <v>746655.82</v>
      </c>
      <c r="P290" s="31">
        <f t="shared" si="110"/>
        <v>753059.2</v>
      </c>
      <c r="Q290" s="12"/>
    </row>
    <row r="291" spans="1:17" ht="26.25" customHeight="1" x14ac:dyDescent="0.25">
      <c r="A291" s="110" t="s">
        <v>740</v>
      </c>
      <c r="B291" s="112" t="s">
        <v>42</v>
      </c>
      <c r="C291" s="112" t="s">
        <v>561</v>
      </c>
      <c r="D291" s="37" t="s">
        <v>22</v>
      </c>
      <c r="E291" s="30"/>
      <c r="F291" s="30"/>
      <c r="G291" s="30"/>
      <c r="H291" s="30"/>
      <c r="I291" s="31">
        <f>I293</f>
        <v>0</v>
      </c>
      <c r="J291" s="31">
        <f t="shared" ref="J291:P291" si="111">J293</f>
        <v>0</v>
      </c>
      <c r="K291" s="31">
        <f t="shared" si="111"/>
        <v>884023.2</v>
      </c>
      <c r="L291" s="31">
        <f t="shared" si="111"/>
        <v>884023.2</v>
      </c>
      <c r="M291" s="31">
        <f t="shared" si="111"/>
        <v>884023.2</v>
      </c>
      <c r="N291" s="31">
        <f t="shared" si="111"/>
        <v>884023.2</v>
      </c>
      <c r="O291" s="31">
        <f t="shared" si="111"/>
        <v>746655.82</v>
      </c>
      <c r="P291" s="31">
        <f t="shared" si="111"/>
        <v>753059.2</v>
      </c>
      <c r="Q291" s="12"/>
    </row>
    <row r="292" spans="1:17" ht="26.25" customHeight="1" x14ac:dyDescent="0.25">
      <c r="A292" s="110"/>
      <c r="B292" s="112"/>
      <c r="C292" s="112"/>
      <c r="D292" s="37" t="s">
        <v>23</v>
      </c>
      <c r="E292" s="30"/>
      <c r="F292" s="30"/>
      <c r="G292" s="30"/>
      <c r="H292" s="30"/>
      <c r="I292" s="31"/>
      <c r="J292" s="31"/>
      <c r="K292" s="31"/>
      <c r="L292" s="31"/>
      <c r="M292" s="31"/>
      <c r="N292" s="31"/>
      <c r="O292" s="31"/>
      <c r="P292" s="31"/>
      <c r="Q292" s="12"/>
    </row>
    <row r="293" spans="1:17" ht="26.25" customHeight="1" x14ac:dyDescent="0.25">
      <c r="A293" s="110"/>
      <c r="B293" s="112"/>
      <c r="C293" s="112"/>
      <c r="D293" s="36" t="s">
        <v>787</v>
      </c>
      <c r="E293" s="5" t="s">
        <v>518</v>
      </c>
      <c r="F293" s="5">
        <v>1003</v>
      </c>
      <c r="G293" s="5" t="s">
        <v>541</v>
      </c>
      <c r="H293" s="5">
        <v>322</v>
      </c>
      <c r="I293" s="31">
        <v>0</v>
      </c>
      <c r="J293" s="31">
        <v>0</v>
      </c>
      <c r="K293" s="6">
        <v>884023.2</v>
      </c>
      <c r="L293" s="6">
        <v>884023.2</v>
      </c>
      <c r="M293" s="6">
        <v>884023.2</v>
      </c>
      <c r="N293" s="6">
        <v>884023.2</v>
      </c>
      <c r="O293" s="9">
        <v>746655.82</v>
      </c>
      <c r="P293" s="9">
        <v>753059.2</v>
      </c>
      <c r="Q293" s="12"/>
    </row>
    <row r="294" spans="1:17" ht="26.25" customHeight="1" x14ac:dyDescent="0.25">
      <c r="A294" s="110" t="s">
        <v>741</v>
      </c>
      <c r="B294" s="112" t="s">
        <v>88</v>
      </c>
      <c r="C294" s="112" t="s">
        <v>85</v>
      </c>
      <c r="D294" s="37" t="s">
        <v>22</v>
      </c>
      <c r="E294" s="30"/>
      <c r="F294" s="30"/>
      <c r="G294" s="30"/>
      <c r="H294" s="30"/>
      <c r="I294" s="31">
        <f>I296</f>
        <v>0</v>
      </c>
      <c r="J294" s="31">
        <f t="shared" ref="J294:P294" si="112">J296</f>
        <v>0</v>
      </c>
      <c r="K294" s="31">
        <f t="shared" si="112"/>
        <v>2115948.84</v>
      </c>
      <c r="L294" s="31">
        <f t="shared" si="112"/>
        <v>2115948.84</v>
      </c>
      <c r="M294" s="31">
        <f t="shared" si="112"/>
        <v>4402987.96</v>
      </c>
      <c r="N294" s="31">
        <f t="shared" si="112"/>
        <v>4393721.2700000005</v>
      </c>
      <c r="O294" s="31">
        <f t="shared" si="112"/>
        <v>4458910</v>
      </c>
      <c r="P294" s="31">
        <f t="shared" si="112"/>
        <v>4458910</v>
      </c>
      <c r="Q294" s="12"/>
    </row>
    <row r="295" spans="1:17" ht="26.25" customHeight="1" x14ac:dyDescent="0.25">
      <c r="A295" s="110"/>
      <c r="B295" s="112"/>
      <c r="C295" s="112"/>
      <c r="D295" s="37" t="s">
        <v>23</v>
      </c>
      <c r="E295" s="30"/>
      <c r="F295" s="30"/>
      <c r="G295" s="30"/>
      <c r="H295" s="30"/>
      <c r="I295" s="31"/>
      <c r="J295" s="31"/>
      <c r="K295" s="31"/>
      <c r="L295" s="31"/>
      <c r="M295" s="31"/>
      <c r="N295" s="31"/>
      <c r="O295" s="31"/>
      <c r="P295" s="31"/>
      <c r="Q295" s="12"/>
    </row>
    <row r="296" spans="1:17" ht="26.25" customHeight="1" x14ac:dyDescent="0.25">
      <c r="A296" s="110"/>
      <c r="B296" s="112"/>
      <c r="C296" s="112"/>
      <c r="D296" s="36" t="s">
        <v>787</v>
      </c>
      <c r="E296" s="30" t="s">
        <v>518</v>
      </c>
      <c r="F296" s="30"/>
      <c r="G296" s="30"/>
      <c r="H296" s="30"/>
      <c r="I296" s="31">
        <f>I299+I300+I301+I302</f>
        <v>0</v>
      </c>
      <c r="J296" s="31">
        <f t="shared" ref="J296:P296" si="113">J299+J300+J301+J302</f>
        <v>0</v>
      </c>
      <c r="K296" s="31">
        <f t="shared" si="113"/>
        <v>2115948.84</v>
      </c>
      <c r="L296" s="31">
        <f t="shared" si="113"/>
        <v>2115948.84</v>
      </c>
      <c r="M296" s="31">
        <f t="shared" si="113"/>
        <v>4402987.96</v>
      </c>
      <c r="N296" s="31">
        <f t="shared" si="113"/>
        <v>4393721.2700000005</v>
      </c>
      <c r="O296" s="31">
        <f t="shared" si="113"/>
        <v>4458910</v>
      </c>
      <c r="P296" s="31">
        <f t="shared" si="113"/>
        <v>4458910</v>
      </c>
      <c r="Q296" s="12"/>
    </row>
    <row r="297" spans="1:17" ht="26.25" customHeight="1" x14ac:dyDescent="0.25">
      <c r="A297" s="110" t="s">
        <v>742</v>
      </c>
      <c r="B297" s="112" t="s">
        <v>42</v>
      </c>
      <c r="C297" s="112" t="s">
        <v>469</v>
      </c>
      <c r="D297" s="37" t="s">
        <v>22</v>
      </c>
      <c r="E297" s="30"/>
      <c r="F297" s="30"/>
      <c r="G297" s="30"/>
      <c r="H297" s="30"/>
      <c r="I297" s="31">
        <f>I299+I300+I301+I302</f>
        <v>0</v>
      </c>
      <c r="J297" s="31">
        <f t="shared" ref="J297:P297" si="114">J299+J300+J301+J302</f>
        <v>0</v>
      </c>
      <c r="K297" s="31">
        <f t="shared" si="114"/>
        <v>2115948.84</v>
      </c>
      <c r="L297" s="31">
        <f t="shared" si="114"/>
        <v>2115948.84</v>
      </c>
      <c r="M297" s="31">
        <f t="shared" si="114"/>
        <v>4402987.96</v>
      </c>
      <c r="N297" s="31">
        <f t="shared" si="114"/>
        <v>4393721.2700000005</v>
      </c>
      <c r="O297" s="31">
        <f t="shared" si="114"/>
        <v>4458910</v>
      </c>
      <c r="P297" s="31">
        <f t="shared" si="114"/>
        <v>4458910</v>
      </c>
      <c r="Q297" s="12"/>
    </row>
    <row r="298" spans="1:17" ht="26.25" customHeight="1" x14ac:dyDescent="0.25">
      <c r="A298" s="110"/>
      <c r="B298" s="112"/>
      <c r="C298" s="112"/>
      <c r="D298" s="37" t="s">
        <v>23</v>
      </c>
      <c r="E298" s="30"/>
      <c r="F298" s="30"/>
      <c r="G298" s="30"/>
      <c r="H298" s="30"/>
      <c r="I298" s="31"/>
      <c r="J298" s="31"/>
      <c r="K298" s="31"/>
      <c r="L298" s="31"/>
      <c r="M298" s="31"/>
      <c r="N298" s="31"/>
      <c r="O298" s="31"/>
      <c r="P298" s="31"/>
      <c r="Q298" s="12"/>
    </row>
    <row r="299" spans="1:17" ht="26.25" customHeight="1" x14ac:dyDescent="0.25">
      <c r="A299" s="110"/>
      <c r="B299" s="112"/>
      <c r="C299" s="112"/>
      <c r="D299" s="169" t="s">
        <v>787</v>
      </c>
      <c r="E299" s="5" t="s">
        <v>518</v>
      </c>
      <c r="F299" s="5" t="s">
        <v>542</v>
      </c>
      <c r="G299" s="10" t="s">
        <v>543</v>
      </c>
      <c r="H299" s="5" t="s">
        <v>475</v>
      </c>
      <c r="I299" s="31">
        <v>0</v>
      </c>
      <c r="J299" s="31">
        <v>0</v>
      </c>
      <c r="K299" s="6">
        <v>1495381.46</v>
      </c>
      <c r="L299" s="6">
        <v>1495381.46</v>
      </c>
      <c r="M299" s="6">
        <v>3135940</v>
      </c>
      <c r="N299" s="6">
        <v>3130717.4</v>
      </c>
      <c r="O299" s="6">
        <v>3126400</v>
      </c>
      <c r="P299" s="6">
        <v>3126400</v>
      </c>
      <c r="Q299" s="12"/>
    </row>
    <row r="300" spans="1:17" ht="26.25" customHeight="1" x14ac:dyDescent="0.25">
      <c r="A300" s="110"/>
      <c r="B300" s="112"/>
      <c r="C300" s="112"/>
      <c r="D300" s="169"/>
      <c r="E300" s="5" t="s">
        <v>518</v>
      </c>
      <c r="F300" s="5" t="s">
        <v>542</v>
      </c>
      <c r="G300" s="10" t="s">
        <v>543</v>
      </c>
      <c r="H300" s="5" t="s">
        <v>476</v>
      </c>
      <c r="I300" s="31">
        <v>0</v>
      </c>
      <c r="J300" s="31">
        <v>0</v>
      </c>
      <c r="K300" s="6">
        <v>0</v>
      </c>
      <c r="L300" s="6">
        <v>0</v>
      </c>
      <c r="M300" s="6">
        <v>0</v>
      </c>
      <c r="N300" s="6">
        <v>0</v>
      </c>
      <c r="O300" s="6">
        <v>12000</v>
      </c>
      <c r="P300" s="6">
        <v>12000</v>
      </c>
      <c r="Q300" s="12"/>
    </row>
    <row r="301" spans="1:17" ht="26.25" customHeight="1" x14ac:dyDescent="0.25">
      <c r="A301" s="110"/>
      <c r="B301" s="112"/>
      <c r="C301" s="112"/>
      <c r="D301" s="169"/>
      <c r="E301" s="5" t="s">
        <v>518</v>
      </c>
      <c r="F301" s="5" t="s">
        <v>542</v>
      </c>
      <c r="G301" s="10" t="s">
        <v>543</v>
      </c>
      <c r="H301" s="5" t="s">
        <v>477</v>
      </c>
      <c r="I301" s="31">
        <v>0</v>
      </c>
      <c r="J301" s="31">
        <v>0</v>
      </c>
      <c r="K301" s="6">
        <v>440770.72</v>
      </c>
      <c r="L301" s="6">
        <v>440770.72</v>
      </c>
      <c r="M301" s="6">
        <v>947051</v>
      </c>
      <c r="N301" s="6">
        <v>943006.91</v>
      </c>
      <c r="O301" s="6">
        <v>944170</v>
      </c>
      <c r="P301" s="6">
        <v>944170</v>
      </c>
      <c r="Q301" s="12"/>
    </row>
    <row r="302" spans="1:17" ht="26.25" customHeight="1" thickBot="1" x14ac:dyDescent="0.3">
      <c r="A302" s="111"/>
      <c r="B302" s="113"/>
      <c r="C302" s="113"/>
      <c r="D302" s="166"/>
      <c r="E302" s="59" t="s">
        <v>518</v>
      </c>
      <c r="F302" s="59" t="s">
        <v>542</v>
      </c>
      <c r="G302" s="67" t="s">
        <v>543</v>
      </c>
      <c r="H302" s="59" t="s">
        <v>36</v>
      </c>
      <c r="I302" s="62">
        <v>0</v>
      </c>
      <c r="J302" s="62">
        <v>0</v>
      </c>
      <c r="K302" s="60">
        <v>179796.66</v>
      </c>
      <c r="L302" s="60">
        <v>179796.66</v>
      </c>
      <c r="M302" s="60">
        <v>319996.96000000002</v>
      </c>
      <c r="N302" s="60">
        <v>319996.96000000002</v>
      </c>
      <c r="O302" s="60">
        <v>376340</v>
      </c>
      <c r="P302" s="60">
        <v>376340</v>
      </c>
      <c r="Q302" s="61"/>
    </row>
    <row r="303" spans="1:17" ht="26.25" customHeight="1" x14ac:dyDescent="0.25">
      <c r="A303" s="119" t="s">
        <v>90</v>
      </c>
      <c r="B303" s="122" t="s">
        <v>89</v>
      </c>
      <c r="C303" s="122" t="s">
        <v>766</v>
      </c>
      <c r="D303" s="76" t="s">
        <v>22</v>
      </c>
      <c r="E303" s="77"/>
      <c r="F303" s="77"/>
      <c r="G303" s="77"/>
      <c r="H303" s="77"/>
      <c r="I303" s="88">
        <f>I306+I486+I502+I514+I566</f>
        <v>0</v>
      </c>
      <c r="J303" s="88">
        <f t="shared" ref="J303:P303" si="115">J306+J486+J502+J514+J566</f>
        <v>0</v>
      </c>
      <c r="K303" s="88">
        <f t="shared" si="115"/>
        <v>33154425.559999999</v>
      </c>
      <c r="L303" s="88">
        <f t="shared" si="115"/>
        <v>26142585</v>
      </c>
      <c r="M303" s="88">
        <f t="shared" si="115"/>
        <v>149759649.22</v>
      </c>
      <c r="N303" s="88">
        <f t="shared" si="115"/>
        <v>147062811.14000002</v>
      </c>
      <c r="O303" s="88">
        <f t="shared" si="115"/>
        <v>58307200</v>
      </c>
      <c r="P303" s="88">
        <f t="shared" si="115"/>
        <v>67329700</v>
      </c>
      <c r="Q303" s="89"/>
    </row>
    <row r="304" spans="1:17" ht="26.25" customHeight="1" x14ac:dyDescent="0.25">
      <c r="A304" s="120"/>
      <c r="B304" s="123"/>
      <c r="C304" s="123"/>
      <c r="D304" s="80" t="s">
        <v>23</v>
      </c>
      <c r="E304" s="81"/>
      <c r="F304" s="81"/>
      <c r="G304" s="81"/>
      <c r="H304" s="81"/>
      <c r="I304" s="90"/>
      <c r="J304" s="90"/>
      <c r="K304" s="90"/>
      <c r="L304" s="90"/>
      <c r="M304" s="90"/>
      <c r="N304" s="90"/>
      <c r="O304" s="90"/>
      <c r="P304" s="90"/>
      <c r="Q304" s="91"/>
    </row>
    <row r="305" spans="1:17" ht="26.25" customHeight="1" thickBot="1" x14ac:dyDescent="0.3">
      <c r="A305" s="121"/>
      <c r="B305" s="124"/>
      <c r="C305" s="124"/>
      <c r="D305" s="84" t="s">
        <v>29</v>
      </c>
      <c r="E305" s="85" t="s">
        <v>33</v>
      </c>
      <c r="F305" s="85"/>
      <c r="G305" s="85"/>
      <c r="H305" s="85"/>
      <c r="I305" s="92">
        <f>I303</f>
        <v>0</v>
      </c>
      <c r="J305" s="92">
        <f t="shared" ref="J305:P305" si="116">J303</f>
        <v>0</v>
      </c>
      <c r="K305" s="92">
        <f t="shared" si="116"/>
        <v>33154425.559999999</v>
      </c>
      <c r="L305" s="92">
        <f t="shared" si="116"/>
        <v>26142585</v>
      </c>
      <c r="M305" s="92">
        <f t="shared" si="116"/>
        <v>149759649.22</v>
      </c>
      <c r="N305" s="92">
        <f t="shared" si="116"/>
        <v>147062811.14000002</v>
      </c>
      <c r="O305" s="92">
        <f t="shared" si="116"/>
        <v>58307200</v>
      </c>
      <c r="P305" s="92">
        <f t="shared" si="116"/>
        <v>67329700</v>
      </c>
      <c r="Q305" s="94"/>
    </row>
    <row r="306" spans="1:17" ht="26.25" customHeight="1" x14ac:dyDescent="0.25">
      <c r="A306" s="117" t="s">
        <v>210</v>
      </c>
      <c r="B306" s="115" t="s">
        <v>24</v>
      </c>
      <c r="C306" s="115" t="s">
        <v>767</v>
      </c>
      <c r="D306" s="53" t="s">
        <v>22</v>
      </c>
      <c r="E306" s="55"/>
      <c r="F306" s="55"/>
      <c r="G306" s="55"/>
      <c r="H306" s="55"/>
      <c r="I306" s="57">
        <f>I308</f>
        <v>0</v>
      </c>
      <c r="J306" s="57">
        <f t="shared" ref="J306:P306" si="117">J308</f>
        <v>0</v>
      </c>
      <c r="K306" s="57">
        <f t="shared" si="117"/>
        <v>1134131</v>
      </c>
      <c r="L306" s="57">
        <f t="shared" si="117"/>
        <v>1133952</v>
      </c>
      <c r="M306" s="57">
        <f t="shared" si="117"/>
        <v>20051163.73</v>
      </c>
      <c r="N306" s="57">
        <f t="shared" si="117"/>
        <v>20051163.73</v>
      </c>
      <c r="O306" s="57">
        <f t="shared" si="117"/>
        <v>0</v>
      </c>
      <c r="P306" s="57">
        <f t="shared" si="117"/>
        <v>9022500</v>
      </c>
      <c r="Q306" s="68"/>
    </row>
    <row r="307" spans="1:17" ht="26.25" customHeight="1" x14ac:dyDescent="0.25">
      <c r="A307" s="110"/>
      <c r="B307" s="112"/>
      <c r="C307" s="112"/>
      <c r="D307" s="37" t="s">
        <v>23</v>
      </c>
      <c r="E307" s="30"/>
      <c r="F307" s="30"/>
      <c r="G307" s="30"/>
      <c r="H307" s="30"/>
      <c r="I307" s="31"/>
      <c r="J307" s="31"/>
      <c r="K307" s="31"/>
      <c r="L307" s="31"/>
      <c r="M307" s="31"/>
      <c r="N307" s="31"/>
      <c r="O307" s="31"/>
      <c r="P307" s="31"/>
      <c r="Q307" s="12"/>
    </row>
    <row r="308" spans="1:17" ht="26.25" customHeight="1" x14ac:dyDescent="0.25">
      <c r="A308" s="110"/>
      <c r="B308" s="112"/>
      <c r="C308" s="112"/>
      <c r="D308" s="37" t="s">
        <v>29</v>
      </c>
      <c r="E308" s="30" t="s">
        <v>33</v>
      </c>
      <c r="F308" s="30"/>
      <c r="G308" s="30"/>
      <c r="H308" s="30"/>
      <c r="I308" s="31">
        <f>I311+I314+I317+I320+I323+I326+I329+I332+I335+I338+I341+I344+I347+I350+I353+I356+I359+I362+I365+I368+I371+I374+I377+I380+I383+I386+I389+I392+I395+I398+I401+I404+I407+I410+I413+I416+I419+I422+I425+I428+I431+I434+I437+I440+I443+I446+I449+I452+I455+I458+I461+I464+I467+I470+I473+I476+I479+I482+I485</f>
        <v>0</v>
      </c>
      <c r="J308" s="31">
        <f t="shared" ref="J308:P308" si="118">J311+J314+J317+J320+J323+J326+J329+J332+J335+J338+J341+J344+J347+J350+J353+J356+J359+J362+J365+J368+J371+J374+J377+J380+J383+J386+J389+J392+J395+J398+J401+J404+J407+J410+J413+J416+J419+J422+J425+J428+J431+J434+J437+J440+J443+J446+J449+J452+J455+J458+J461+J464+J467+J470+J473+J476+J479+J482+J485</f>
        <v>0</v>
      </c>
      <c r="K308" s="31">
        <f t="shared" si="118"/>
        <v>1134131</v>
      </c>
      <c r="L308" s="31">
        <f t="shared" si="118"/>
        <v>1133952</v>
      </c>
      <c r="M308" s="31">
        <f t="shared" si="118"/>
        <v>20051163.73</v>
      </c>
      <c r="N308" s="31">
        <f t="shared" si="118"/>
        <v>20051163.73</v>
      </c>
      <c r="O308" s="31">
        <f t="shared" si="118"/>
        <v>0</v>
      </c>
      <c r="P308" s="31">
        <f t="shared" si="118"/>
        <v>9022500</v>
      </c>
      <c r="Q308" s="33"/>
    </row>
    <row r="309" spans="1:17" ht="26.25" customHeight="1" x14ac:dyDescent="0.25">
      <c r="A309" s="110" t="s">
        <v>211</v>
      </c>
      <c r="B309" s="112" t="s">
        <v>42</v>
      </c>
      <c r="C309" s="112" t="s">
        <v>91</v>
      </c>
      <c r="D309" s="37" t="s">
        <v>22</v>
      </c>
      <c r="E309" s="30"/>
      <c r="F309" s="30"/>
      <c r="G309" s="30"/>
      <c r="H309" s="30"/>
      <c r="I309" s="31">
        <f>I311</f>
        <v>0</v>
      </c>
      <c r="J309" s="31">
        <f t="shared" ref="J309:P309" si="119">J311</f>
        <v>0</v>
      </c>
      <c r="K309" s="31">
        <f t="shared" si="119"/>
        <v>0</v>
      </c>
      <c r="L309" s="31">
        <f t="shared" si="119"/>
        <v>0</v>
      </c>
      <c r="M309" s="31">
        <f t="shared" si="119"/>
        <v>43615.82</v>
      </c>
      <c r="N309" s="31">
        <f t="shared" si="119"/>
        <v>43615.82</v>
      </c>
      <c r="O309" s="31">
        <f t="shared" si="119"/>
        <v>0</v>
      </c>
      <c r="P309" s="31">
        <f t="shared" si="119"/>
        <v>0</v>
      </c>
      <c r="Q309" s="33"/>
    </row>
    <row r="310" spans="1:17" ht="26.25" customHeight="1" x14ac:dyDescent="0.25">
      <c r="A310" s="110"/>
      <c r="B310" s="112"/>
      <c r="C310" s="112"/>
      <c r="D310" s="37" t="s">
        <v>23</v>
      </c>
      <c r="E310" s="30"/>
      <c r="F310" s="30"/>
      <c r="G310" s="30"/>
      <c r="H310" s="30"/>
      <c r="I310" s="31"/>
      <c r="J310" s="31"/>
      <c r="K310" s="31"/>
      <c r="L310" s="31"/>
      <c r="M310" s="31"/>
      <c r="N310" s="31"/>
      <c r="O310" s="31"/>
      <c r="P310" s="31"/>
      <c r="Q310" s="12"/>
    </row>
    <row r="311" spans="1:17" ht="26.25" customHeight="1" x14ac:dyDescent="0.25">
      <c r="A311" s="110"/>
      <c r="B311" s="112"/>
      <c r="C311" s="112"/>
      <c r="D311" s="37" t="s">
        <v>29</v>
      </c>
      <c r="E311" s="30" t="s">
        <v>33</v>
      </c>
      <c r="F311" s="30" t="s">
        <v>92</v>
      </c>
      <c r="G311" s="30" t="s">
        <v>93</v>
      </c>
      <c r="H311" s="32">
        <v>244</v>
      </c>
      <c r="I311" s="4">
        <v>0</v>
      </c>
      <c r="J311" s="4">
        <v>0</v>
      </c>
      <c r="K311" s="4">
        <v>0</v>
      </c>
      <c r="L311" s="4">
        <v>0</v>
      </c>
      <c r="M311" s="4">
        <v>43615.82</v>
      </c>
      <c r="N311" s="4">
        <v>43615.82</v>
      </c>
      <c r="O311" s="4">
        <v>0</v>
      </c>
      <c r="P311" s="4">
        <v>0</v>
      </c>
      <c r="Q311" s="12"/>
    </row>
    <row r="312" spans="1:17" ht="26.25" customHeight="1" x14ac:dyDescent="0.25">
      <c r="A312" s="110" t="s">
        <v>212</v>
      </c>
      <c r="B312" s="112" t="s">
        <v>43</v>
      </c>
      <c r="C312" s="112" t="s">
        <v>95</v>
      </c>
      <c r="D312" s="37" t="s">
        <v>22</v>
      </c>
      <c r="E312" s="30"/>
      <c r="F312" s="30"/>
      <c r="G312" s="30"/>
      <c r="H312" s="30"/>
      <c r="I312" s="31">
        <f>I314</f>
        <v>0</v>
      </c>
      <c r="J312" s="31">
        <f t="shared" ref="J312:P312" si="120">J314</f>
        <v>0</v>
      </c>
      <c r="K312" s="31">
        <f t="shared" si="120"/>
        <v>0</v>
      </c>
      <c r="L312" s="31">
        <f t="shared" si="120"/>
        <v>0</v>
      </c>
      <c r="M312" s="31">
        <f t="shared" si="120"/>
        <v>6700822</v>
      </c>
      <c r="N312" s="31">
        <f t="shared" si="120"/>
        <v>6700822</v>
      </c>
      <c r="O312" s="31">
        <f t="shared" si="120"/>
        <v>0</v>
      </c>
      <c r="P312" s="31">
        <f t="shared" si="120"/>
        <v>0</v>
      </c>
      <c r="Q312" s="33"/>
    </row>
    <row r="313" spans="1:17" ht="26.25" customHeight="1" x14ac:dyDescent="0.25">
      <c r="A313" s="110"/>
      <c r="B313" s="112"/>
      <c r="C313" s="112"/>
      <c r="D313" s="37" t="s">
        <v>23</v>
      </c>
      <c r="E313" s="30"/>
      <c r="F313" s="30"/>
      <c r="G313" s="30"/>
      <c r="H313" s="30"/>
      <c r="I313" s="31"/>
      <c r="J313" s="31"/>
      <c r="K313" s="31"/>
      <c r="L313" s="31"/>
      <c r="M313" s="31"/>
      <c r="N313" s="31"/>
      <c r="O313" s="31"/>
      <c r="P313" s="31"/>
      <c r="Q313" s="12"/>
    </row>
    <row r="314" spans="1:17" ht="26.25" customHeight="1" x14ac:dyDescent="0.25">
      <c r="A314" s="110"/>
      <c r="B314" s="112"/>
      <c r="C314" s="112"/>
      <c r="D314" s="37" t="s">
        <v>29</v>
      </c>
      <c r="E314" s="30" t="s">
        <v>33</v>
      </c>
      <c r="F314" s="30" t="s">
        <v>92</v>
      </c>
      <c r="G314" s="30" t="s">
        <v>94</v>
      </c>
      <c r="H314" s="32">
        <v>244</v>
      </c>
      <c r="I314" s="4">
        <v>0</v>
      </c>
      <c r="J314" s="4">
        <v>0</v>
      </c>
      <c r="K314" s="4">
        <v>0</v>
      </c>
      <c r="L314" s="4">
        <v>0</v>
      </c>
      <c r="M314" s="4">
        <v>6700822</v>
      </c>
      <c r="N314" s="4">
        <v>6700822</v>
      </c>
      <c r="O314" s="4">
        <v>0</v>
      </c>
      <c r="P314" s="4">
        <v>0</v>
      </c>
      <c r="Q314" s="12"/>
    </row>
    <row r="315" spans="1:17" ht="26.25" customHeight="1" x14ac:dyDescent="0.25">
      <c r="A315" s="110" t="s">
        <v>213</v>
      </c>
      <c r="B315" s="112" t="s">
        <v>59</v>
      </c>
      <c r="C315" s="112" t="s">
        <v>96</v>
      </c>
      <c r="D315" s="37" t="s">
        <v>22</v>
      </c>
      <c r="E315" s="30"/>
      <c r="F315" s="30"/>
      <c r="G315" s="30"/>
      <c r="H315" s="30"/>
      <c r="I315" s="31">
        <f>I317</f>
        <v>0</v>
      </c>
      <c r="J315" s="31">
        <f t="shared" ref="J315:P315" si="121">J317</f>
        <v>0</v>
      </c>
      <c r="K315" s="31">
        <f t="shared" si="121"/>
        <v>240500</v>
      </c>
      <c r="L315" s="31">
        <f t="shared" si="121"/>
        <v>240321</v>
      </c>
      <c r="M315" s="31">
        <f t="shared" si="121"/>
        <v>480642</v>
      </c>
      <c r="N315" s="31">
        <f t="shared" si="121"/>
        <v>480642</v>
      </c>
      <c r="O315" s="31">
        <f t="shared" si="121"/>
        <v>0</v>
      </c>
      <c r="P315" s="31">
        <f t="shared" si="121"/>
        <v>0</v>
      </c>
      <c r="Q315" s="33"/>
    </row>
    <row r="316" spans="1:17" ht="26.25" customHeight="1" x14ac:dyDescent="0.25">
      <c r="A316" s="110"/>
      <c r="B316" s="112"/>
      <c r="C316" s="112"/>
      <c r="D316" s="37" t="s">
        <v>23</v>
      </c>
      <c r="E316" s="30"/>
      <c r="F316" s="30"/>
      <c r="G316" s="30"/>
      <c r="H316" s="30"/>
      <c r="I316" s="31"/>
      <c r="J316" s="31"/>
      <c r="K316" s="31"/>
      <c r="L316" s="31"/>
      <c r="M316" s="31"/>
      <c r="N316" s="31"/>
      <c r="O316" s="31"/>
      <c r="P316" s="31"/>
      <c r="Q316" s="12"/>
    </row>
    <row r="317" spans="1:17" ht="30.75" customHeight="1" x14ac:dyDescent="0.25">
      <c r="A317" s="110"/>
      <c r="B317" s="112"/>
      <c r="C317" s="112"/>
      <c r="D317" s="37" t="s">
        <v>29</v>
      </c>
      <c r="E317" s="30" t="s">
        <v>33</v>
      </c>
      <c r="F317" s="30" t="s">
        <v>92</v>
      </c>
      <c r="G317" s="30" t="s">
        <v>97</v>
      </c>
      <c r="H317" s="32">
        <v>243</v>
      </c>
      <c r="I317" s="4">
        <v>0</v>
      </c>
      <c r="J317" s="4">
        <v>0</v>
      </c>
      <c r="K317" s="4">
        <v>240500</v>
      </c>
      <c r="L317" s="4">
        <v>240321</v>
      </c>
      <c r="M317" s="4">
        <v>480642</v>
      </c>
      <c r="N317" s="4">
        <v>480642</v>
      </c>
      <c r="O317" s="4">
        <v>0</v>
      </c>
      <c r="P317" s="4">
        <v>0</v>
      </c>
      <c r="Q317" s="12"/>
    </row>
    <row r="318" spans="1:17" ht="26.25" customHeight="1" x14ac:dyDescent="0.25">
      <c r="A318" s="110" t="s">
        <v>214</v>
      </c>
      <c r="B318" s="112" t="s">
        <v>62</v>
      </c>
      <c r="C318" s="112" t="s">
        <v>98</v>
      </c>
      <c r="D318" s="37" t="s">
        <v>22</v>
      </c>
      <c r="E318" s="30"/>
      <c r="F318" s="30"/>
      <c r="G318" s="30"/>
      <c r="H318" s="30"/>
      <c r="I318" s="31">
        <f>I320</f>
        <v>0</v>
      </c>
      <c r="J318" s="31">
        <f t="shared" ref="J318:P318" si="122">J320</f>
        <v>0</v>
      </c>
      <c r="K318" s="31">
        <f t="shared" si="122"/>
        <v>74386</v>
      </c>
      <c r="L318" s="31">
        <f t="shared" si="122"/>
        <v>74386</v>
      </c>
      <c r="M318" s="31">
        <f t="shared" si="122"/>
        <v>74386</v>
      </c>
      <c r="N318" s="31">
        <f t="shared" si="122"/>
        <v>74386</v>
      </c>
      <c r="O318" s="31">
        <f t="shared" si="122"/>
        <v>0</v>
      </c>
      <c r="P318" s="31">
        <f t="shared" si="122"/>
        <v>0</v>
      </c>
      <c r="Q318" s="33"/>
    </row>
    <row r="319" spans="1:17" ht="26.25" customHeight="1" x14ac:dyDescent="0.25">
      <c r="A319" s="110"/>
      <c r="B319" s="112"/>
      <c r="C319" s="112"/>
      <c r="D319" s="37" t="s">
        <v>23</v>
      </c>
      <c r="E319" s="30"/>
      <c r="F319" s="30"/>
      <c r="G319" s="30"/>
      <c r="H319" s="30"/>
      <c r="I319" s="31"/>
      <c r="J319" s="31"/>
      <c r="K319" s="31"/>
      <c r="L319" s="31"/>
      <c r="M319" s="31"/>
      <c r="N319" s="31"/>
      <c r="O319" s="31"/>
      <c r="P319" s="31"/>
      <c r="Q319" s="12"/>
    </row>
    <row r="320" spans="1:17" ht="26.25" customHeight="1" x14ac:dyDescent="0.25">
      <c r="A320" s="110"/>
      <c r="B320" s="112"/>
      <c r="C320" s="112"/>
      <c r="D320" s="37" t="s">
        <v>29</v>
      </c>
      <c r="E320" s="30" t="s">
        <v>33</v>
      </c>
      <c r="F320" s="30" t="s">
        <v>92</v>
      </c>
      <c r="G320" s="30" t="s">
        <v>99</v>
      </c>
      <c r="H320" s="32">
        <v>224</v>
      </c>
      <c r="I320" s="4">
        <v>0</v>
      </c>
      <c r="J320" s="4">
        <v>0</v>
      </c>
      <c r="K320" s="4">
        <v>74386</v>
      </c>
      <c r="L320" s="4">
        <v>74386</v>
      </c>
      <c r="M320" s="4">
        <v>74386</v>
      </c>
      <c r="N320" s="4">
        <v>74386</v>
      </c>
      <c r="O320" s="4">
        <v>0</v>
      </c>
      <c r="P320" s="4">
        <v>0</v>
      </c>
      <c r="Q320" s="12"/>
    </row>
    <row r="321" spans="1:17" ht="26.25" customHeight="1" x14ac:dyDescent="0.25">
      <c r="A321" s="110" t="s">
        <v>215</v>
      </c>
      <c r="B321" s="112" t="s">
        <v>65</v>
      </c>
      <c r="C321" s="112" t="s">
        <v>100</v>
      </c>
      <c r="D321" s="37" t="s">
        <v>22</v>
      </c>
      <c r="E321" s="30"/>
      <c r="F321" s="30"/>
      <c r="G321" s="30"/>
      <c r="H321" s="30"/>
      <c r="I321" s="31">
        <f>I323</f>
        <v>0</v>
      </c>
      <c r="J321" s="31">
        <f t="shared" ref="J321:P321" si="123">J323</f>
        <v>0</v>
      </c>
      <c r="K321" s="31">
        <f t="shared" si="123"/>
        <v>102739</v>
      </c>
      <c r="L321" s="31">
        <f t="shared" si="123"/>
        <v>102739</v>
      </c>
      <c r="M321" s="31">
        <f t="shared" si="123"/>
        <v>102739</v>
      </c>
      <c r="N321" s="31">
        <f t="shared" si="123"/>
        <v>102739</v>
      </c>
      <c r="O321" s="31">
        <f t="shared" si="123"/>
        <v>0</v>
      </c>
      <c r="P321" s="31">
        <f t="shared" si="123"/>
        <v>0</v>
      </c>
      <c r="Q321" s="33"/>
    </row>
    <row r="322" spans="1:17" ht="26.25" customHeight="1" x14ac:dyDescent="0.25">
      <c r="A322" s="110"/>
      <c r="B322" s="112"/>
      <c r="C322" s="112"/>
      <c r="D322" s="37" t="s">
        <v>23</v>
      </c>
      <c r="E322" s="30"/>
      <c r="F322" s="30"/>
      <c r="G322" s="30"/>
      <c r="H322" s="30"/>
      <c r="I322" s="31"/>
      <c r="J322" s="31"/>
      <c r="K322" s="31"/>
      <c r="L322" s="31"/>
      <c r="M322" s="31"/>
      <c r="N322" s="31"/>
      <c r="O322" s="31"/>
      <c r="P322" s="31"/>
      <c r="Q322" s="12"/>
    </row>
    <row r="323" spans="1:17" ht="26.25" customHeight="1" x14ac:dyDescent="0.25">
      <c r="A323" s="110"/>
      <c r="B323" s="112"/>
      <c r="C323" s="112"/>
      <c r="D323" s="37" t="s">
        <v>29</v>
      </c>
      <c r="E323" s="30" t="s">
        <v>33</v>
      </c>
      <c r="F323" s="30" t="s">
        <v>92</v>
      </c>
      <c r="G323" s="30" t="s">
        <v>101</v>
      </c>
      <c r="H323" s="32">
        <v>244</v>
      </c>
      <c r="I323" s="4">
        <v>0</v>
      </c>
      <c r="J323" s="4">
        <v>0</v>
      </c>
      <c r="K323" s="4">
        <v>102739</v>
      </c>
      <c r="L323" s="4">
        <v>102739</v>
      </c>
      <c r="M323" s="4">
        <v>102739</v>
      </c>
      <c r="N323" s="4">
        <v>102739</v>
      </c>
      <c r="O323" s="4">
        <v>0</v>
      </c>
      <c r="P323" s="4">
        <v>0</v>
      </c>
      <c r="Q323" s="12"/>
    </row>
    <row r="324" spans="1:17" ht="26.25" customHeight="1" x14ac:dyDescent="0.25">
      <c r="A324" s="110" t="s">
        <v>216</v>
      </c>
      <c r="B324" s="112" t="s">
        <v>272</v>
      </c>
      <c r="C324" s="112" t="s">
        <v>102</v>
      </c>
      <c r="D324" s="37" t="s">
        <v>22</v>
      </c>
      <c r="E324" s="30"/>
      <c r="F324" s="30"/>
      <c r="G324" s="30"/>
      <c r="H324" s="30"/>
      <c r="I324" s="31">
        <f>I326</f>
        <v>0</v>
      </c>
      <c r="J324" s="31">
        <f t="shared" ref="J324:P324" si="124">J326</f>
        <v>0</v>
      </c>
      <c r="K324" s="31">
        <f t="shared" si="124"/>
        <v>45324</v>
      </c>
      <c r="L324" s="31">
        <f t="shared" si="124"/>
        <v>45324</v>
      </c>
      <c r="M324" s="31">
        <f t="shared" si="124"/>
        <v>45324</v>
      </c>
      <c r="N324" s="31">
        <f t="shared" si="124"/>
        <v>45324</v>
      </c>
      <c r="O324" s="31">
        <f t="shared" si="124"/>
        <v>0</v>
      </c>
      <c r="P324" s="31">
        <f t="shared" si="124"/>
        <v>0</v>
      </c>
      <c r="Q324" s="33"/>
    </row>
    <row r="325" spans="1:17" ht="26.25" customHeight="1" x14ac:dyDescent="0.25">
      <c r="A325" s="110"/>
      <c r="B325" s="112"/>
      <c r="C325" s="112"/>
      <c r="D325" s="37" t="s">
        <v>23</v>
      </c>
      <c r="E325" s="30"/>
      <c r="F325" s="30"/>
      <c r="G325" s="30"/>
      <c r="H325" s="30"/>
      <c r="I325" s="31"/>
      <c r="J325" s="31"/>
      <c r="K325" s="31"/>
      <c r="L325" s="31"/>
      <c r="M325" s="31"/>
      <c r="N325" s="31"/>
      <c r="O325" s="31"/>
      <c r="P325" s="31"/>
      <c r="Q325" s="12"/>
    </row>
    <row r="326" spans="1:17" ht="26.25" customHeight="1" x14ac:dyDescent="0.25">
      <c r="A326" s="110"/>
      <c r="B326" s="112"/>
      <c r="C326" s="112"/>
      <c r="D326" s="37" t="s">
        <v>29</v>
      </c>
      <c r="E326" s="30" t="s">
        <v>33</v>
      </c>
      <c r="F326" s="30" t="s">
        <v>92</v>
      </c>
      <c r="G326" s="30" t="s">
        <v>103</v>
      </c>
      <c r="H326" s="32">
        <v>244</v>
      </c>
      <c r="I326" s="4">
        <v>0</v>
      </c>
      <c r="J326" s="4">
        <v>0</v>
      </c>
      <c r="K326" s="4">
        <v>45324</v>
      </c>
      <c r="L326" s="4">
        <v>45324</v>
      </c>
      <c r="M326" s="4">
        <v>45324</v>
      </c>
      <c r="N326" s="4">
        <v>45324</v>
      </c>
      <c r="O326" s="4">
        <v>0</v>
      </c>
      <c r="P326" s="4">
        <v>0</v>
      </c>
      <c r="Q326" s="12"/>
    </row>
    <row r="327" spans="1:17" ht="26.25" customHeight="1" x14ac:dyDescent="0.25">
      <c r="A327" s="110" t="s">
        <v>217</v>
      </c>
      <c r="B327" s="112" t="s">
        <v>273</v>
      </c>
      <c r="C327" s="112" t="s">
        <v>104</v>
      </c>
      <c r="D327" s="37" t="s">
        <v>22</v>
      </c>
      <c r="E327" s="30"/>
      <c r="F327" s="30"/>
      <c r="G327" s="30"/>
      <c r="H327" s="30"/>
      <c r="I327" s="31">
        <f>I329</f>
        <v>0</v>
      </c>
      <c r="J327" s="31">
        <f t="shared" ref="J327:P327" si="125">J329</f>
        <v>0</v>
      </c>
      <c r="K327" s="31">
        <f t="shared" si="125"/>
        <v>47864</v>
      </c>
      <c r="L327" s="31">
        <f t="shared" si="125"/>
        <v>47864</v>
      </c>
      <c r="M327" s="31">
        <f t="shared" si="125"/>
        <v>47864</v>
      </c>
      <c r="N327" s="31">
        <f t="shared" si="125"/>
        <v>47864</v>
      </c>
      <c r="O327" s="31">
        <f t="shared" si="125"/>
        <v>0</v>
      </c>
      <c r="P327" s="31">
        <f t="shared" si="125"/>
        <v>0</v>
      </c>
      <c r="Q327" s="33"/>
    </row>
    <row r="328" spans="1:17" ht="26.25" customHeight="1" x14ac:dyDescent="0.25">
      <c r="A328" s="110"/>
      <c r="B328" s="112"/>
      <c r="C328" s="112"/>
      <c r="D328" s="37" t="s">
        <v>23</v>
      </c>
      <c r="E328" s="30"/>
      <c r="F328" s="30"/>
      <c r="G328" s="30"/>
      <c r="H328" s="30"/>
      <c r="I328" s="31"/>
      <c r="J328" s="31"/>
      <c r="K328" s="31"/>
      <c r="L328" s="31"/>
      <c r="M328" s="31"/>
      <c r="N328" s="31"/>
      <c r="O328" s="31"/>
      <c r="P328" s="31"/>
      <c r="Q328" s="12"/>
    </row>
    <row r="329" spans="1:17" ht="26.25" customHeight="1" x14ac:dyDescent="0.25">
      <c r="A329" s="110"/>
      <c r="B329" s="112"/>
      <c r="C329" s="112"/>
      <c r="D329" s="37" t="s">
        <v>29</v>
      </c>
      <c r="E329" s="30" t="s">
        <v>33</v>
      </c>
      <c r="F329" s="30" t="s">
        <v>92</v>
      </c>
      <c r="G329" s="30" t="s">
        <v>105</v>
      </c>
      <c r="H329" s="32">
        <v>244</v>
      </c>
      <c r="I329" s="4">
        <v>0</v>
      </c>
      <c r="J329" s="4">
        <v>0</v>
      </c>
      <c r="K329" s="4">
        <v>47864</v>
      </c>
      <c r="L329" s="4">
        <v>47864</v>
      </c>
      <c r="M329" s="4">
        <v>47864</v>
      </c>
      <c r="N329" s="4">
        <v>47864</v>
      </c>
      <c r="O329" s="4">
        <v>0</v>
      </c>
      <c r="P329" s="4">
        <v>0</v>
      </c>
      <c r="Q329" s="12"/>
    </row>
    <row r="330" spans="1:17" ht="26.25" customHeight="1" x14ac:dyDescent="0.25">
      <c r="A330" s="110" t="s">
        <v>218</v>
      </c>
      <c r="B330" s="112" t="s">
        <v>274</v>
      </c>
      <c r="C330" s="112" t="s">
        <v>106</v>
      </c>
      <c r="D330" s="37" t="s">
        <v>22</v>
      </c>
      <c r="E330" s="30"/>
      <c r="F330" s="30"/>
      <c r="G330" s="30"/>
      <c r="H330" s="30"/>
      <c r="I330" s="31">
        <f>I332</f>
        <v>0</v>
      </c>
      <c r="J330" s="31">
        <f t="shared" ref="J330:P330" si="126">J332</f>
        <v>0</v>
      </c>
      <c r="K330" s="31">
        <f t="shared" si="126"/>
        <v>13562</v>
      </c>
      <c r="L330" s="31">
        <f t="shared" si="126"/>
        <v>13562</v>
      </c>
      <c r="M330" s="31">
        <f t="shared" si="126"/>
        <v>13562</v>
      </c>
      <c r="N330" s="31">
        <f t="shared" si="126"/>
        <v>13562</v>
      </c>
      <c r="O330" s="31">
        <f t="shared" si="126"/>
        <v>0</v>
      </c>
      <c r="P330" s="31">
        <f t="shared" si="126"/>
        <v>0</v>
      </c>
      <c r="Q330" s="33"/>
    </row>
    <row r="331" spans="1:17" ht="26.25" customHeight="1" x14ac:dyDescent="0.25">
      <c r="A331" s="110"/>
      <c r="B331" s="112"/>
      <c r="C331" s="112"/>
      <c r="D331" s="37" t="s">
        <v>23</v>
      </c>
      <c r="E331" s="30"/>
      <c r="F331" s="30"/>
      <c r="G331" s="30"/>
      <c r="H331" s="30"/>
      <c r="I331" s="31"/>
      <c r="J331" s="31"/>
      <c r="K331" s="31"/>
      <c r="L331" s="31"/>
      <c r="M331" s="31"/>
      <c r="N331" s="31"/>
      <c r="O331" s="31"/>
      <c r="P331" s="31"/>
      <c r="Q331" s="12"/>
    </row>
    <row r="332" spans="1:17" ht="26.25" customHeight="1" x14ac:dyDescent="0.25">
      <c r="A332" s="110"/>
      <c r="B332" s="112"/>
      <c r="C332" s="112"/>
      <c r="D332" s="37" t="s">
        <v>29</v>
      </c>
      <c r="E332" s="30" t="s">
        <v>33</v>
      </c>
      <c r="F332" s="30" t="s">
        <v>92</v>
      </c>
      <c r="G332" s="30" t="s">
        <v>107</v>
      </c>
      <c r="H332" s="32">
        <v>244</v>
      </c>
      <c r="I332" s="4">
        <v>0</v>
      </c>
      <c r="J332" s="4">
        <v>0</v>
      </c>
      <c r="K332" s="4">
        <v>13562</v>
      </c>
      <c r="L332" s="4">
        <v>13562</v>
      </c>
      <c r="M332" s="4">
        <v>13562</v>
      </c>
      <c r="N332" s="4">
        <v>13562</v>
      </c>
      <c r="O332" s="4">
        <v>0</v>
      </c>
      <c r="P332" s="4">
        <v>0</v>
      </c>
      <c r="Q332" s="12"/>
    </row>
    <row r="333" spans="1:17" ht="26.25" customHeight="1" x14ac:dyDescent="0.25">
      <c r="A333" s="110" t="s">
        <v>219</v>
      </c>
      <c r="B333" s="112" t="s">
        <v>275</v>
      </c>
      <c r="C333" s="112" t="s">
        <v>108</v>
      </c>
      <c r="D333" s="37" t="s">
        <v>22</v>
      </c>
      <c r="E333" s="30"/>
      <c r="F333" s="30"/>
      <c r="G333" s="30"/>
      <c r="H333" s="30"/>
      <c r="I333" s="31">
        <f>I335</f>
        <v>0</v>
      </c>
      <c r="J333" s="31">
        <f t="shared" ref="J333:P333" si="127">J335</f>
        <v>0</v>
      </c>
      <c r="K333" s="31">
        <f t="shared" si="127"/>
        <v>140971</v>
      </c>
      <c r="L333" s="31">
        <f t="shared" si="127"/>
        <v>140971</v>
      </c>
      <c r="M333" s="31">
        <f t="shared" si="127"/>
        <v>140971</v>
      </c>
      <c r="N333" s="31">
        <f t="shared" si="127"/>
        <v>140971</v>
      </c>
      <c r="O333" s="31">
        <f t="shared" si="127"/>
        <v>0</v>
      </c>
      <c r="P333" s="31">
        <f t="shared" si="127"/>
        <v>0</v>
      </c>
      <c r="Q333" s="33"/>
    </row>
    <row r="334" spans="1:17" ht="26.25" customHeight="1" x14ac:dyDescent="0.25">
      <c r="A334" s="110"/>
      <c r="B334" s="112"/>
      <c r="C334" s="112"/>
      <c r="D334" s="37" t="s">
        <v>23</v>
      </c>
      <c r="E334" s="30"/>
      <c r="F334" s="30"/>
      <c r="G334" s="30"/>
      <c r="H334" s="30"/>
      <c r="I334" s="31"/>
      <c r="J334" s="31"/>
      <c r="K334" s="31"/>
      <c r="L334" s="31"/>
      <c r="M334" s="31"/>
      <c r="N334" s="31"/>
      <c r="O334" s="31"/>
      <c r="P334" s="31"/>
      <c r="Q334" s="12"/>
    </row>
    <row r="335" spans="1:17" ht="26.25" customHeight="1" x14ac:dyDescent="0.25">
      <c r="A335" s="110"/>
      <c r="B335" s="112"/>
      <c r="C335" s="112"/>
      <c r="D335" s="37" t="s">
        <v>29</v>
      </c>
      <c r="E335" s="30" t="s">
        <v>33</v>
      </c>
      <c r="F335" s="30" t="s">
        <v>92</v>
      </c>
      <c r="G335" s="30" t="s">
        <v>109</v>
      </c>
      <c r="H335" s="32">
        <v>244</v>
      </c>
      <c r="I335" s="4">
        <v>0</v>
      </c>
      <c r="J335" s="4">
        <v>0</v>
      </c>
      <c r="K335" s="4">
        <v>140971</v>
      </c>
      <c r="L335" s="4">
        <v>140971</v>
      </c>
      <c r="M335" s="4">
        <v>140971</v>
      </c>
      <c r="N335" s="4">
        <v>140971</v>
      </c>
      <c r="O335" s="4">
        <v>0</v>
      </c>
      <c r="P335" s="4">
        <v>0</v>
      </c>
      <c r="Q335" s="12"/>
    </row>
    <row r="336" spans="1:17" ht="26.25" customHeight="1" x14ac:dyDescent="0.25">
      <c r="A336" s="110" t="s">
        <v>220</v>
      </c>
      <c r="B336" s="112" t="s">
        <v>276</v>
      </c>
      <c r="C336" s="112" t="s">
        <v>110</v>
      </c>
      <c r="D336" s="37" t="s">
        <v>22</v>
      </c>
      <c r="E336" s="30"/>
      <c r="F336" s="30"/>
      <c r="G336" s="30"/>
      <c r="H336" s="30"/>
      <c r="I336" s="31">
        <f>I338</f>
        <v>0</v>
      </c>
      <c r="J336" s="31">
        <f t="shared" ref="J336:P336" si="128">J338</f>
        <v>0</v>
      </c>
      <c r="K336" s="31">
        <f t="shared" si="128"/>
        <v>210851</v>
      </c>
      <c r="L336" s="31">
        <f t="shared" si="128"/>
        <v>210851</v>
      </c>
      <c r="M336" s="31">
        <f t="shared" si="128"/>
        <v>210851</v>
      </c>
      <c r="N336" s="31">
        <f t="shared" si="128"/>
        <v>210851</v>
      </c>
      <c r="O336" s="31">
        <f t="shared" si="128"/>
        <v>0</v>
      </c>
      <c r="P336" s="31">
        <f t="shared" si="128"/>
        <v>0</v>
      </c>
      <c r="Q336" s="33"/>
    </row>
    <row r="337" spans="1:17" ht="26.25" customHeight="1" x14ac:dyDescent="0.25">
      <c r="A337" s="110"/>
      <c r="B337" s="112"/>
      <c r="C337" s="112"/>
      <c r="D337" s="37" t="s">
        <v>23</v>
      </c>
      <c r="E337" s="30"/>
      <c r="F337" s="30"/>
      <c r="G337" s="30"/>
      <c r="H337" s="30"/>
      <c r="I337" s="31"/>
      <c r="J337" s="31"/>
      <c r="K337" s="31"/>
      <c r="L337" s="31"/>
      <c r="M337" s="31"/>
      <c r="N337" s="31"/>
      <c r="O337" s="31"/>
      <c r="P337" s="31"/>
      <c r="Q337" s="12"/>
    </row>
    <row r="338" spans="1:17" ht="26.25" customHeight="1" x14ac:dyDescent="0.25">
      <c r="A338" s="110"/>
      <c r="B338" s="112"/>
      <c r="C338" s="112"/>
      <c r="D338" s="37" t="s">
        <v>29</v>
      </c>
      <c r="E338" s="30" t="s">
        <v>33</v>
      </c>
      <c r="F338" s="30" t="s">
        <v>92</v>
      </c>
      <c r="G338" s="30" t="s">
        <v>111</v>
      </c>
      <c r="H338" s="32">
        <v>244</v>
      </c>
      <c r="I338" s="4">
        <v>0</v>
      </c>
      <c r="J338" s="4">
        <v>0</v>
      </c>
      <c r="K338" s="4">
        <v>210851</v>
      </c>
      <c r="L338" s="4">
        <v>210851</v>
      </c>
      <c r="M338" s="4">
        <v>210851</v>
      </c>
      <c r="N338" s="4">
        <v>210851</v>
      </c>
      <c r="O338" s="4">
        <v>0</v>
      </c>
      <c r="P338" s="4">
        <v>0</v>
      </c>
      <c r="Q338" s="12"/>
    </row>
    <row r="339" spans="1:17" ht="26.25" customHeight="1" x14ac:dyDescent="0.25">
      <c r="A339" s="110" t="s">
        <v>221</v>
      </c>
      <c r="B339" s="112" t="s">
        <v>277</v>
      </c>
      <c r="C339" s="112" t="s">
        <v>113</v>
      </c>
      <c r="D339" s="37" t="s">
        <v>22</v>
      </c>
      <c r="E339" s="30"/>
      <c r="F339" s="30"/>
      <c r="G339" s="30"/>
      <c r="H339" s="30"/>
      <c r="I339" s="31">
        <f>I341</f>
        <v>0</v>
      </c>
      <c r="J339" s="31">
        <f t="shared" ref="J339:P339" si="129">J341</f>
        <v>0</v>
      </c>
      <c r="K339" s="31">
        <f t="shared" si="129"/>
        <v>33049</v>
      </c>
      <c r="L339" s="31">
        <f t="shared" si="129"/>
        <v>33049</v>
      </c>
      <c r="M339" s="31">
        <f t="shared" si="129"/>
        <v>33049</v>
      </c>
      <c r="N339" s="31">
        <f t="shared" si="129"/>
        <v>33049</v>
      </c>
      <c r="O339" s="31">
        <f t="shared" si="129"/>
        <v>0</v>
      </c>
      <c r="P339" s="31">
        <f t="shared" si="129"/>
        <v>0</v>
      </c>
      <c r="Q339" s="33"/>
    </row>
    <row r="340" spans="1:17" ht="26.25" customHeight="1" x14ac:dyDescent="0.25">
      <c r="A340" s="110"/>
      <c r="B340" s="112"/>
      <c r="C340" s="112"/>
      <c r="D340" s="37" t="s">
        <v>23</v>
      </c>
      <c r="E340" s="30"/>
      <c r="F340" s="30"/>
      <c r="G340" s="30"/>
      <c r="H340" s="30"/>
      <c r="I340" s="31"/>
      <c r="J340" s="31"/>
      <c r="K340" s="31"/>
      <c r="L340" s="31"/>
      <c r="M340" s="31"/>
      <c r="N340" s="31"/>
      <c r="O340" s="31"/>
      <c r="P340" s="31"/>
      <c r="Q340" s="12"/>
    </row>
    <row r="341" spans="1:17" ht="26.25" customHeight="1" x14ac:dyDescent="0.25">
      <c r="A341" s="110"/>
      <c r="B341" s="112"/>
      <c r="C341" s="112"/>
      <c r="D341" s="37" t="s">
        <v>29</v>
      </c>
      <c r="E341" s="30" t="s">
        <v>33</v>
      </c>
      <c r="F341" s="30" t="s">
        <v>92</v>
      </c>
      <c r="G341" s="30" t="s">
        <v>112</v>
      </c>
      <c r="H341" s="32">
        <v>244</v>
      </c>
      <c r="I341" s="4">
        <v>0</v>
      </c>
      <c r="J341" s="4">
        <v>0</v>
      </c>
      <c r="K341" s="4">
        <v>33049</v>
      </c>
      <c r="L341" s="4">
        <v>33049</v>
      </c>
      <c r="M341" s="4">
        <v>33049</v>
      </c>
      <c r="N341" s="4">
        <v>33049</v>
      </c>
      <c r="O341" s="4">
        <v>0</v>
      </c>
      <c r="P341" s="4">
        <v>0</v>
      </c>
      <c r="Q341" s="12"/>
    </row>
    <row r="342" spans="1:17" ht="26.25" customHeight="1" x14ac:dyDescent="0.25">
      <c r="A342" s="110" t="s">
        <v>222</v>
      </c>
      <c r="B342" s="112" t="s">
        <v>278</v>
      </c>
      <c r="C342" s="112" t="s">
        <v>114</v>
      </c>
      <c r="D342" s="37" t="s">
        <v>22</v>
      </c>
      <c r="E342" s="30"/>
      <c r="F342" s="30"/>
      <c r="G342" s="30"/>
      <c r="H342" s="30"/>
      <c r="I342" s="31">
        <f>I344</f>
        <v>0</v>
      </c>
      <c r="J342" s="31">
        <f t="shared" ref="J342:P342" si="130">J344</f>
        <v>0</v>
      </c>
      <c r="K342" s="31">
        <f t="shared" si="130"/>
        <v>153020</v>
      </c>
      <c r="L342" s="31">
        <f t="shared" si="130"/>
        <v>153020</v>
      </c>
      <c r="M342" s="31">
        <f t="shared" si="130"/>
        <v>153020</v>
      </c>
      <c r="N342" s="31">
        <f t="shared" si="130"/>
        <v>153020</v>
      </c>
      <c r="O342" s="31">
        <f t="shared" si="130"/>
        <v>0</v>
      </c>
      <c r="P342" s="31">
        <f t="shared" si="130"/>
        <v>0</v>
      </c>
      <c r="Q342" s="33"/>
    </row>
    <row r="343" spans="1:17" ht="26.25" customHeight="1" x14ac:dyDescent="0.25">
      <c r="A343" s="110"/>
      <c r="B343" s="112"/>
      <c r="C343" s="112"/>
      <c r="D343" s="37" t="s">
        <v>23</v>
      </c>
      <c r="E343" s="30"/>
      <c r="F343" s="30"/>
      <c r="G343" s="30"/>
      <c r="H343" s="30"/>
      <c r="I343" s="31"/>
      <c r="J343" s="31"/>
      <c r="K343" s="31"/>
      <c r="L343" s="31"/>
      <c r="M343" s="31"/>
      <c r="N343" s="31"/>
      <c r="O343" s="31"/>
      <c r="P343" s="31"/>
      <c r="Q343" s="12"/>
    </row>
    <row r="344" spans="1:17" ht="26.25" customHeight="1" x14ac:dyDescent="0.25">
      <c r="A344" s="110"/>
      <c r="B344" s="112"/>
      <c r="C344" s="112"/>
      <c r="D344" s="37" t="s">
        <v>29</v>
      </c>
      <c r="E344" s="30" t="s">
        <v>33</v>
      </c>
      <c r="F344" s="30" t="s">
        <v>92</v>
      </c>
      <c r="G344" s="30" t="s">
        <v>115</v>
      </c>
      <c r="H344" s="32">
        <v>244</v>
      </c>
      <c r="I344" s="4">
        <v>0</v>
      </c>
      <c r="J344" s="4">
        <v>0</v>
      </c>
      <c r="K344" s="4">
        <v>153020</v>
      </c>
      <c r="L344" s="4">
        <v>153020</v>
      </c>
      <c r="M344" s="4">
        <v>153020</v>
      </c>
      <c r="N344" s="4">
        <v>153020</v>
      </c>
      <c r="O344" s="4">
        <v>0</v>
      </c>
      <c r="P344" s="4">
        <v>0</v>
      </c>
      <c r="Q344" s="12"/>
    </row>
    <row r="345" spans="1:17" ht="26.25" customHeight="1" x14ac:dyDescent="0.25">
      <c r="A345" s="110" t="s">
        <v>223</v>
      </c>
      <c r="B345" s="112" t="s">
        <v>279</v>
      </c>
      <c r="C345" s="112" t="s">
        <v>116</v>
      </c>
      <c r="D345" s="37" t="s">
        <v>22</v>
      </c>
      <c r="E345" s="30"/>
      <c r="F345" s="30"/>
      <c r="G345" s="30"/>
      <c r="H345" s="30"/>
      <c r="I345" s="31">
        <f>I347</f>
        <v>0</v>
      </c>
      <c r="J345" s="31">
        <f t="shared" ref="J345:P345" si="131">J347</f>
        <v>0</v>
      </c>
      <c r="K345" s="31">
        <f t="shared" si="131"/>
        <v>71865</v>
      </c>
      <c r="L345" s="31">
        <f t="shared" si="131"/>
        <v>71865</v>
      </c>
      <c r="M345" s="31">
        <f t="shared" si="131"/>
        <v>71865</v>
      </c>
      <c r="N345" s="31">
        <f t="shared" si="131"/>
        <v>71865</v>
      </c>
      <c r="O345" s="31">
        <f t="shared" si="131"/>
        <v>0</v>
      </c>
      <c r="P345" s="31">
        <f t="shared" si="131"/>
        <v>0</v>
      </c>
      <c r="Q345" s="33"/>
    </row>
    <row r="346" spans="1:17" ht="26.25" customHeight="1" x14ac:dyDescent="0.25">
      <c r="A346" s="110"/>
      <c r="B346" s="112"/>
      <c r="C346" s="112"/>
      <c r="D346" s="37" t="s">
        <v>23</v>
      </c>
      <c r="E346" s="30"/>
      <c r="F346" s="30"/>
      <c r="G346" s="30"/>
      <c r="H346" s="30"/>
      <c r="I346" s="31"/>
      <c r="J346" s="31"/>
      <c r="K346" s="31"/>
      <c r="L346" s="31"/>
      <c r="M346" s="31"/>
      <c r="N346" s="31"/>
      <c r="O346" s="31"/>
      <c r="P346" s="31"/>
      <c r="Q346" s="12"/>
    </row>
    <row r="347" spans="1:17" ht="26.25" customHeight="1" x14ac:dyDescent="0.25">
      <c r="A347" s="110"/>
      <c r="B347" s="112"/>
      <c r="C347" s="112"/>
      <c r="D347" s="37" t="s">
        <v>29</v>
      </c>
      <c r="E347" s="30" t="s">
        <v>33</v>
      </c>
      <c r="F347" s="30" t="s">
        <v>92</v>
      </c>
      <c r="G347" s="30" t="s">
        <v>117</v>
      </c>
      <c r="H347" s="32">
        <v>244</v>
      </c>
      <c r="I347" s="4">
        <v>0</v>
      </c>
      <c r="J347" s="4">
        <v>0</v>
      </c>
      <c r="K347" s="4">
        <v>71865</v>
      </c>
      <c r="L347" s="4">
        <v>71865</v>
      </c>
      <c r="M347" s="4">
        <v>71865</v>
      </c>
      <c r="N347" s="4">
        <v>71865</v>
      </c>
      <c r="O347" s="4">
        <v>0</v>
      </c>
      <c r="P347" s="4">
        <v>0</v>
      </c>
      <c r="Q347" s="12"/>
    </row>
    <row r="348" spans="1:17" ht="46.5" customHeight="1" x14ac:dyDescent="0.25">
      <c r="A348" s="110" t="s">
        <v>224</v>
      </c>
      <c r="B348" s="112" t="s">
        <v>280</v>
      </c>
      <c r="C348" s="112" t="s">
        <v>118</v>
      </c>
      <c r="D348" s="37" t="s">
        <v>22</v>
      </c>
      <c r="E348" s="30"/>
      <c r="F348" s="30"/>
      <c r="G348" s="30"/>
      <c r="H348" s="30"/>
      <c r="I348" s="31">
        <f>I350</f>
        <v>0</v>
      </c>
      <c r="J348" s="31">
        <f t="shared" ref="J348:P348" si="132">J350</f>
        <v>0</v>
      </c>
      <c r="K348" s="31">
        <f t="shared" si="132"/>
        <v>0</v>
      </c>
      <c r="L348" s="31">
        <f t="shared" si="132"/>
        <v>0</v>
      </c>
      <c r="M348" s="31">
        <f t="shared" si="132"/>
        <v>6963565</v>
      </c>
      <c r="N348" s="31">
        <f t="shared" si="132"/>
        <v>6963565</v>
      </c>
      <c r="O348" s="31">
        <f t="shared" si="132"/>
        <v>0</v>
      </c>
      <c r="P348" s="31">
        <f t="shared" si="132"/>
        <v>0</v>
      </c>
      <c r="Q348" s="33"/>
    </row>
    <row r="349" spans="1:17" ht="46.5" customHeight="1" x14ac:dyDescent="0.25">
      <c r="A349" s="110"/>
      <c r="B349" s="112"/>
      <c r="C349" s="112"/>
      <c r="D349" s="37" t="s">
        <v>23</v>
      </c>
      <c r="E349" s="30"/>
      <c r="F349" s="30"/>
      <c r="G349" s="30"/>
      <c r="H349" s="30"/>
      <c r="I349" s="31"/>
      <c r="J349" s="31"/>
      <c r="K349" s="31"/>
      <c r="L349" s="31"/>
      <c r="M349" s="31"/>
      <c r="N349" s="31"/>
      <c r="O349" s="31"/>
      <c r="P349" s="31"/>
      <c r="Q349" s="12"/>
    </row>
    <row r="350" spans="1:17" ht="46.5" customHeight="1" x14ac:dyDescent="0.25">
      <c r="A350" s="110"/>
      <c r="B350" s="112"/>
      <c r="C350" s="112"/>
      <c r="D350" s="37" t="s">
        <v>29</v>
      </c>
      <c r="E350" s="30" t="s">
        <v>33</v>
      </c>
      <c r="F350" s="30" t="s">
        <v>92</v>
      </c>
      <c r="G350" s="30" t="s">
        <v>119</v>
      </c>
      <c r="H350" s="32">
        <v>243</v>
      </c>
      <c r="I350" s="4">
        <v>0</v>
      </c>
      <c r="J350" s="4">
        <v>0</v>
      </c>
      <c r="K350" s="4">
        <v>0</v>
      </c>
      <c r="L350" s="4">
        <v>0</v>
      </c>
      <c r="M350" s="4">
        <v>6963565</v>
      </c>
      <c r="N350" s="4">
        <v>6963565</v>
      </c>
      <c r="O350" s="4">
        <v>0</v>
      </c>
      <c r="P350" s="4">
        <v>0</v>
      </c>
      <c r="Q350" s="12"/>
    </row>
    <row r="351" spans="1:17" ht="26.25" customHeight="1" x14ac:dyDescent="0.25">
      <c r="A351" s="110" t="s">
        <v>225</v>
      </c>
      <c r="B351" s="112" t="s">
        <v>281</v>
      </c>
      <c r="C351" s="112" t="s">
        <v>120</v>
      </c>
      <c r="D351" s="37" t="s">
        <v>22</v>
      </c>
      <c r="E351" s="30"/>
      <c r="F351" s="30"/>
      <c r="G351" s="30"/>
      <c r="H351" s="30"/>
      <c r="I351" s="31">
        <f>I353</f>
        <v>0</v>
      </c>
      <c r="J351" s="31">
        <f t="shared" ref="J351:P351" si="133">J353</f>
        <v>0</v>
      </c>
      <c r="K351" s="31">
        <f t="shared" si="133"/>
        <v>0</v>
      </c>
      <c r="L351" s="31">
        <f t="shared" si="133"/>
        <v>0</v>
      </c>
      <c r="M351" s="31">
        <f t="shared" si="133"/>
        <v>66190.73</v>
      </c>
      <c r="N351" s="31">
        <f t="shared" si="133"/>
        <v>66190.73</v>
      </c>
      <c r="O351" s="31">
        <f t="shared" si="133"/>
        <v>0</v>
      </c>
      <c r="P351" s="31">
        <f t="shared" si="133"/>
        <v>0</v>
      </c>
      <c r="Q351" s="33"/>
    </row>
    <row r="352" spans="1:17" ht="26.25" customHeight="1" x14ac:dyDescent="0.25">
      <c r="A352" s="110"/>
      <c r="B352" s="112"/>
      <c r="C352" s="112"/>
      <c r="D352" s="37" t="s">
        <v>23</v>
      </c>
      <c r="E352" s="30"/>
      <c r="F352" s="30"/>
      <c r="G352" s="30"/>
      <c r="H352" s="30"/>
      <c r="I352" s="31"/>
      <c r="J352" s="31"/>
      <c r="K352" s="31"/>
      <c r="L352" s="31"/>
      <c r="M352" s="31"/>
      <c r="N352" s="31"/>
      <c r="O352" s="31"/>
      <c r="P352" s="31"/>
      <c r="Q352" s="12"/>
    </row>
    <row r="353" spans="1:17" ht="26.25" customHeight="1" x14ac:dyDescent="0.25">
      <c r="A353" s="110"/>
      <c r="B353" s="112"/>
      <c r="C353" s="112"/>
      <c r="D353" s="37" t="s">
        <v>29</v>
      </c>
      <c r="E353" s="30" t="s">
        <v>33</v>
      </c>
      <c r="F353" s="30" t="s">
        <v>92</v>
      </c>
      <c r="G353" s="30" t="s">
        <v>121</v>
      </c>
      <c r="H353" s="32">
        <v>244</v>
      </c>
      <c r="I353" s="4">
        <v>0</v>
      </c>
      <c r="J353" s="4">
        <v>0</v>
      </c>
      <c r="K353" s="4">
        <v>0</v>
      </c>
      <c r="L353" s="4">
        <v>0</v>
      </c>
      <c r="M353" s="4">
        <v>66190.73</v>
      </c>
      <c r="N353" s="4">
        <v>66190.73</v>
      </c>
      <c r="O353" s="4">
        <v>0</v>
      </c>
      <c r="P353" s="4">
        <v>0</v>
      </c>
      <c r="Q353" s="12"/>
    </row>
    <row r="354" spans="1:17" ht="26.25" customHeight="1" x14ac:dyDescent="0.25">
      <c r="A354" s="110" t="s">
        <v>226</v>
      </c>
      <c r="B354" s="112" t="s">
        <v>282</v>
      </c>
      <c r="C354" s="112" t="s">
        <v>122</v>
      </c>
      <c r="D354" s="37" t="s">
        <v>22</v>
      </c>
      <c r="E354" s="30"/>
      <c r="F354" s="30"/>
      <c r="G354" s="30"/>
      <c r="H354" s="30"/>
      <c r="I354" s="31">
        <f>I356</f>
        <v>0</v>
      </c>
      <c r="J354" s="31">
        <f t="shared" ref="J354:P354" si="134">J356</f>
        <v>0</v>
      </c>
      <c r="K354" s="31">
        <f t="shared" si="134"/>
        <v>0</v>
      </c>
      <c r="L354" s="31">
        <f t="shared" si="134"/>
        <v>0</v>
      </c>
      <c r="M354" s="31">
        <f t="shared" si="134"/>
        <v>35641.730000000003</v>
      </c>
      <c r="N354" s="31">
        <f t="shared" si="134"/>
        <v>35641.730000000003</v>
      </c>
      <c r="O354" s="31">
        <f t="shared" si="134"/>
        <v>0</v>
      </c>
      <c r="P354" s="31">
        <f t="shared" si="134"/>
        <v>0</v>
      </c>
      <c r="Q354" s="33"/>
    </row>
    <row r="355" spans="1:17" ht="26.25" customHeight="1" x14ac:dyDescent="0.25">
      <c r="A355" s="110"/>
      <c r="B355" s="112"/>
      <c r="C355" s="112"/>
      <c r="D355" s="37" t="s">
        <v>23</v>
      </c>
      <c r="E355" s="30"/>
      <c r="F355" s="30"/>
      <c r="G355" s="30"/>
      <c r="H355" s="30"/>
      <c r="I355" s="31"/>
      <c r="J355" s="31"/>
      <c r="K355" s="31"/>
      <c r="L355" s="31"/>
      <c r="M355" s="31"/>
      <c r="N355" s="31"/>
      <c r="O355" s="31"/>
      <c r="P355" s="31"/>
      <c r="Q355" s="12"/>
    </row>
    <row r="356" spans="1:17" ht="26.25" customHeight="1" x14ac:dyDescent="0.25">
      <c r="A356" s="110"/>
      <c r="B356" s="112"/>
      <c r="C356" s="112"/>
      <c r="D356" s="37" t="s">
        <v>29</v>
      </c>
      <c r="E356" s="30" t="s">
        <v>33</v>
      </c>
      <c r="F356" s="30" t="s">
        <v>92</v>
      </c>
      <c r="G356" s="30" t="s">
        <v>123</v>
      </c>
      <c r="H356" s="32">
        <v>244</v>
      </c>
      <c r="I356" s="4">
        <v>0</v>
      </c>
      <c r="J356" s="4">
        <v>0</v>
      </c>
      <c r="K356" s="4">
        <v>0</v>
      </c>
      <c r="L356" s="4">
        <v>0</v>
      </c>
      <c r="M356" s="4">
        <v>35641.730000000003</v>
      </c>
      <c r="N356" s="4">
        <v>35641.730000000003</v>
      </c>
      <c r="O356" s="4">
        <v>0</v>
      </c>
      <c r="P356" s="4">
        <v>0</v>
      </c>
      <c r="Q356" s="12"/>
    </row>
    <row r="357" spans="1:17" ht="26.25" customHeight="1" x14ac:dyDescent="0.25">
      <c r="A357" s="110" t="s">
        <v>227</v>
      </c>
      <c r="B357" s="112" t="s">
        <v>283</v>
      </c>
      <c r="C357" s="112" t="s">
        <v>124</v>
      </c>
      <c r="D357" s="37" t="s">
        <v>22</v>
      </c>
      <c r="E357" s="30"/>
      <c r="F357" s="30"/>
      <c r="G357" s="30"/>
      <c r="H357" s="30"/>
      <c r="I357" s="31">
        <f>I359</f>
        <v>0</v>
      </c>
      <c r="J357" s="31">
        <f t="shared" ref="J357:P357" si="135">J359</f>
        <v>0</v>
      </c>
      <c r="K357" s="31">
        <f t="shared" si="135"/>
        <v>0</v>
      </c>
      <c r="L357" s="31">
        <f t="shared" si="135"/>
        <v>0</v>
      </c>
      <c r="M357" s="31">
        <f t="shared" si="135"/>
        <v>425685.6</v>
      </c>
      <c r="N357" s="31">
        <f t="shared" si="135"/>
        <v>425685.6</v>
      </c>
      <c r="O357" s="31">
        <f t="shared" si="135"/>
        <v>0</v>
      </c>
      <c r="P357" s="31">
        <f t="shared" si="135"/>
        <v>0</v>
      </c>
      <c r="Q357" s="33"/>
    </row>
    <row r="358" spans="1:17" ht="26.25" customHeight="1" x14ac:dyDescent="0.25">
      <c r="A358" s="110"/>
      <c r="B358" s="112"/>
      <c r="C358" s="112"/>
      <c r="D358" s="37" t="s">
        <v>23</v>
      </c>
      <c r="E358" s="30"/>
      <c r="F358" s="30"/>
      <c r="G358" s="30"/>
      <c r="H358" s="30"/>
      <c r="I358" s="31"/>
      <c r="J358" s="31"/>
      <c r="K358" s="31"/>
      <c r="L358" s="31"/>
      <c r="M358" s="31"/>
      <c r="N358" s="31"/>
      <c r="O358" s="31"/>
      <c r="P358" s="31"/>
      <c r="Q358" s="12"/>
    </row>
    <row r="359" spans="1:17" ht="26.25" customHeight="1" x14ac:dyDescent="0.25">
      <c r="A359" s="110"/>
      <c r="B359" s="112"/>
      <c r="C359" s="112"/>
      <c r="D359" s="37" t="s">
        <v>29</v>
      </c>
      <c r="E359" s="30" t="s">
        <v>33</v>
      </c>
      <c r="F359" s="30" t="s">
        <v>92</v>
      </c>
      <c r="G359" s="30" t="s">
        <v>125</v>
      </c>
      <c r="H359" s="32">
        <v>244</v>
      </c>
      <c r="I359" s="4">
        <v>0</v>
      </c>
      <c r="J359" s="4">
        <v>0</v>
      </c>
      <c r="K359" s="4">
        <v>0</v>
      </c>
      <c r="L359" s="4">
        <v>0</v>
      </c>
      <c r="M359" s="4">
        <v>425685.6</v>
      </c>
      <c r="N359" s="4">
        <v>425685.6</v>
      </c>
      <c r="O359" s="4">
        <v>0</v>
      </c>
      <c r="P359" s="4">
        <v>0</v>
      </c>
      <c r="Q359" s="12"/>
    </row>
    <row r="360" spans="1:17" ht="26.25" customHeight="1" x14ac:dyDescent="0.25">
      <c r="A360" s="110" t="s">
        <v>228</v>
      </c>
      <c r="B360" s="112" t="s">
        <v>284</v>
      </c>
      <c r="C360" s="112" t="s">
        <v>126</v>
      </c>
      <c r="D360" s="37" t="s">
        <v>22</v>
      </c>
      <c r="E360" s="30"/>
      <c r="F360" s="30"/>
      <c r="G360" s="30"/>
      <c r="H360" s="30"/>
      <c r="I360" s="31">
        <f>I362</f>
        <v>0</v>
      </c>
      <c r="J360" s="31">
        <f t="shared" ref="J360:P360" si="136">J362</f>
        <v>0</v>
      </c>
      <c r="K360" s="31">
        <f t="shared" si="136"/>
        <v>0</v>
      </c>
      <c r="L360" s="31">
        <f t="shared" si="136"/>
        <v>0</v>
      </c>
      <c r="M360" s="31">
        <f t="shared" si="136"/>
        <v>933746.4</v>
      </c>
      <c r="N360" s="31">
        <f t="shared" si="136"/>
        <v>933746.4</v>
      </c>
      <c r="O360" s="31">
        <f t="shared" si="136"/>
        <v>0</v>
      </c>
      <c r="P360" s="31">
        <f t="shared" si="136"/>
        <v>0</v>
      </c>
      <c r="Q360" s="33"/>
    </row>
    <row r="361" spans="1:17" ht="26.25" customHeight="1" x14ac:dyDescent="0.25">
      <c r="A361" s="110"/>
      <c r="B361" s="112"/>
      <c r="C361" s="112"/>
      <c r="D361" s="37" t="s">
        <v>23</v>
      </c>
      <c r="E361" s="30"/>
      <c r="F361" s="30"/>
      <c r="G361" s="30"/>
      <c r="H361" s="30"/>
      <c r="I361" s="31"/>
      <c r="J361" s="31"/>
      <c r="K361" s="31"/>
      <c r="L361" s="31"/>
      <c r="M361" s="31"/>
      <c r="N361" s="31"/>
      <c r="O361" s="31"/>
      <c r="P361" s="31"/>
      <c r="Q361" s="12"/>
    </row>
    <row r="362" spans="1:17" ht="26.25" customHeight="1" x14ac:dyDescent="0.25">
      <c r="A362" s="110"/>
      <c r="B362" s="112"/>
      <c r="C362" s="112"/>
      <c r="D362" s="37" t="s">
        <v>29</v>
      </c>
      <c r="E362" s="30" t="s">
        <v>33</v>
      </c>
      <c r="F362" s="30" t="s">
        <v>92</v>
      </c>
      <c r="G362" s="30" t="s">
        <v>127</v>
      </c>
      <c r="H362" s="32">
        <v>244</v>
      </c>
      <c r="I362" s="4">
        <v>0</v>
      </c>
      <c r="J362" s="4">
        <v>0</v>
      </c>
      <c r="K362" s="4">
        <v>0</v>
      </c>
      <c r="L362" s="4">
        <v>0</v>
      </c>
      <c r="M362" s="4">
        <v>933746.4</v>
      </c>
      <c r="N362" s="4">
        <v>933746.4</v>
      </c>
      <c r="O362" s="4">
        <v>0</v>
      </c>
      <c r="P362" s="4">
        <v>0</v>
      </c>
      <c r="Q362" s="12"/>
    </row>
    <row r="363" spans="1:17" ht="26.25" customHeight="1" x14ac:dyDescent="0.25">
      <c r="A363" s="110" t="s">
        <v>229</v>
      </c>
      <c r="B363" s="112" t="s">
        <v>285</v>
      </c>
      <c r="C363" s="112" t="s">
        <v>128</v>
      </c>
      <c r="D363" s="37" t="s">
        <v>22</v>
      </c>
      <c r="E363" s="30"/>
      <c r="F363" s="30"/>
      <c r="G363" s="30"/>
      <c r="H363" s="30"/>
      <c r="I363" s="31">
        <f>I365</f>
        <v>0</v>
      </c>
      <c r="J363" s="31">
        <f t="shared" ref="J363:P363" si="137">J365</f>
        <v>0</v>
      </c>
      <c r="K363" s="31">
        <f t="shared" si="137"/>
        <v>0</v>
      </c>
      <c r="L363" s="31">
        <f t="shared" si="137"/>
        <v>0</v>
      </c>
      <c r="M363" s="31">
        <f t="shared" si="137"/>
        <v>33408</v>
      </c>
      <c r="N363" s="31">
        <f t="shared" si="137"/>
        <v>33408</v>
      </c>
      <c r="O363" s="31">
        <f t="shared" si="137"/>
        <v>0</v>
      </c>
      <c r="P363" s="31">
        <f t="shared" si="137"/>
        <v>0</v>
      </c>
      <c r="Q363" s="33"/>
    </row>
    <row r="364" spans="1:17" ht="26.25" customHeight="1" x14ac:dyDescent="0.25">
      <c r="A364" s="110"/>
      <c r="B364" s="112"/>
      <c r="C364" s="112"/>
      <c r="D364" s="37" t="s">
        <v>23</v>
      </c>
      <c r="E364" s="30"/>
      <c r="F364" s="30"/>
      <c r="G364" s="30"/>
      <c r="H364" s="30"/>
      <c r="I364" s="31"/>
      <c r="J364" s="31"/>
      <c r="K364" s="31"/>
      <c r="L364" s="31"/>
      <c r="M364" s="31"/>
      <c r="N364" s="31"/>
      <c r="O364" s="31"/>
      <c r="P364" s="31"/>
      <c r="Q364" s="12"/>
    </row>
    <row r="365" spans="1:17" ht="26.25" customHeight="1" x14ac:dyDescent="0.25">
      <c r="A365" s="110"/>
      <c r="B365" s="112"/>
      <c r="C365" s="112"/>
      <c r="D365" s="37" t="s">
        <v>29</v>
      </c>
      <c r="E365" s="30" t="s">
        <v>33</v>
      </c>
      <c r="F365" s="30" t="s">
        <v>92</v>
      </c>
      <c r="G365" s="30" t="s">
        <v>129</v>
      </c>
      <c r="H365" s="32">
        <v>244</v>
      </c>
      <c r="I365" s="4">
        <v>0</v>
      </c>
      <c r="J365" s="4">
        <v>0</v>
      </c>
      <c r="K365" s="4">
        <v>0</v>
      </c>
      <c r="L365" s="4">
        <v>0</v>
      </c>
      <c r="M365" s="4">
        <v>33408</v>
      </c>
      <c r="N365" s="4">
        <v>33408</v>
      </c>
      <c r="O365" s="4">
        <v>0</v>
      </c>
      <c r="P365" s="4">
        <v>0</v>
      </c>
      <c r="Q365" s="12"/>
    </row>
    <row r="366" spans="1:17" ht="26.25" customHeight="1" x14ac:dyDescent="0.25">
      <c r="A366" s="110" t="s">
        <v>230</v>
      </c>
      <c r="B366" s="112" t="s">
        <v>286</v>
      </c>
      <c r="C366" s="112" t="s">
        <v>130</v>
      </c>
      <c r="D366" s="37" t="s">
        <v>22</v>
      </c>
      <c r="E366" s="30"/>
      <c r="F366" s="30"/>
      <c r="G366" s="30"/>
      <c r="H366" s="30"/>
      <c r="I366" s="31">
        <f>I368</f>
        <v>0</v>
      </c>
      <c r="J366" s="31">
        <f t="shared" ref="J366:P366" si="138">J368</f>
        <v>0</v>
      </c>
      <c r="K366" s="31">
        <f t="shared" si="138"/>
        <v>0</v>
      </c>
      <c r="L366" s="31">
        <f t="shared" si="138"/>
        <v>0</v>
      </c>
      <c r="M366" s="31">
        <f t="shared" si="138"/>
        <v>94102</v>
      </c>
      <c r="N366" s="31">
        <f t="shared" si="138"/>
        <v>94102</v>
      </c>
      <c r="O366" s="31">
        <f t="shared" si="138"/>
        <v>0</v>
      </c>
      <c r="P366" s="31">
        <f t="shared" si="138"/>
        <v>0</v>
      </c>
      <c r="Q366" s="33"/>
    </row>
    <row r="367" spans="1:17" ht="26.25" customHeight="1" x14ac:dyDescent="0.25">
      <c r="A367" s="110"/>
      <c r="B367" s="112"/>
      <c r="C367" s="112"/>
      <c r="D367" s="37" t="s">
        <v>23</v>
      </c>
      <c r="E367" s="30"/>
      <c r="F367" s="30"/>
      <c r="G367" s="30"/>
      <c r="H367" s="30"/>
      <c r="I367" s="31"/>
      <c r="J367" s="31"/>
      <c r="K367" s="31"/>
      <c r="L367" s="31"/>
      <c r="M367" s="31"/>
      <c r="N367" s="31"/>
      <c r="O367" s="31"/>
      <c r="P367" s="31"/>
      <c r="Q367" s="12"/>
    </row>
    <row r="368" spans="1:17" ht="26.25" customHeight="1" x14ac:dyDescent="0.25">
      <c r="A368" s="110"/>
      <c r="B368" s="112"/>
      <c r="C368" s="112"/>
      <c r="D368" s="37" t="s">
        <v>29</v>
      </c>
      <c r="E368" s="30" t="s">
        <v>33</v>
      </c>
      <c r="F368" s="30" t="s">
        <v>92</v>
      </c>
      <c r="G368" s="30" t="s">
        <v>131</v>
      </c>
      <c r="H368" s="32">
        <v>244</v>
      </c>
      <c r="I368" s="4">
        <v>0</v>
      </c>
      <c r="J368" s="4">
        <v>0</v>
      </c>
      <c r="K368" s="4">
        <v>0</v>
      </c>
      <c r="L368" s="4">
        <v>0</v>
      </c>
      <c r="M368" s="4">
        <v>94102</v>
      </c>
      <c r="N368" s="4">
        <v>94102</v>
      </c>
      <c r="O368" s="4">
        <v>0</v>
      </c>
      <c r="P368" s="4">
        <v>0</v>
      </c>
      <c r="Q368" s="12"/>
    </row>
    <row r="369" spans="1:17" ht="26.25" customHeight="1" x14ac:dyDescent="0.25">
      <c r="A369" s="110" t="s">
        <v>231</v>
      </c>
      <c r="B369" s="112" t="s">
        <v>287</v>
      </c>
      <c r="C369" s="112" t="s">
        <v>132</v>
      </c>
      <c r="D369" s="37" t="s">
        <v>22</v>
      </c>
      <c r="E369" s="30"/>
      <c r="F369" s="30"/>
      <c r="G369" s="30"/>
      <c r="H369" s="30"/>
      <c r="I369" s="31">
        <f>I371</f>
        <v>0</v>
      </c>
      <c r="J369" s="31">
        <f t="shared" ref="J369:P369" si="139">J371</f>
        <v>0</v>
      </c>
      <c r="K369" s="31">
        <f t="shared" si="139"/>
        <v>0</v>
      </c>
      <c r="L369" s="31">
        <f t="shared" si="139"/>
        <v>0</v>
      </c>
      <c r="M369" s="31">
        <f t="shared" si="139"/>
        <v>21589.7</v>
      </c>
      <c r="N369" s="31">
        <f t="shared" si="139"/>
        <v>21589.7</v>
      </c>
      <c r="O369" s="31">
        <f t="shared" si="139"/>
        <v>0</v>
      </c>
      <c r="P369" s="31">
        <f t="shared" si="139"/>
        <v>0</v>
      </c>
      <c r="Q369" s="33"/>
    </row>
    <row r="370" spans="1:17" ht="26.25" customHeight="1" x14ac:dyDescent="0.25">
      <c r="A370" s="110"/>
      <c r="B370" s="112"/>
      <c r="C370" s="112"/>
      <c r="D370" s="37" t="s">
        <v>23</v>
      </c>
      <c r="E370" s="30"/>
      <c r="F370" s="30"/>
      <c r="G370" s="30"/>
      <c r="H370" s="30"/>
      <c r="I370" s="31"/>
      <c r="J370" s="31"/>
      <c r="K370" s="31"/>
      <c r="L370" s="31"/>
      <c r="M370" s="31"/>
      <c r="N370" s="31"/>
      <c r="O370" s="31"/>
      <c r="P370" s="31"/>
      <c r="Q370" s="12"/>
    </row>
    <row r="371" spans="1:17" ht="26.25" customHeight="1" x14ac:dyDescent="0.25">
      <c r="A371" s="110"/>
      <c r="B371" s="112"/>
      <c r="C371" s="112"/>
      <c r="D371" s="37" t="s">
        <v>29</v>
      </c>
      <c r="E371" s="30" t="s">
        <v>33</v>
      </c>
      <c r="F371" s="30" t="s">
        <v>92</v>
      </c>
      <c r="G371" s="30" t="s">
        <v>133</v>
      </c>
      <c r="H371" s="32">
        <v>244</v>
      </c>
      <c r="I371" s="4">
        <v>0</v>
      </c>
      <c r="J371" s="4">
        <v>0</v>
      </c>
      <c r="K371" s="4">
        <v>0</v>
      </c>
      <c r="L371" s="4">
        <v>0</v>
      </c>
      <c r="M371" s="4">
        <v>21589.7</v>
      </c>
      <c r="N371" s="4">
        <v>21589.7</v>
      </c>
      <c r="O371" s="4">
        <v>0</v>
      </c>
      <c r="P371" s="4">
        <v>0</v>
      </c>
      <c r="Q371" s="12"/>
    </row>
    <row r="372" spans="1:17" ht="26.25" customHeight="1" x14ac:dyDescent="0.25">
      <c r="A372" s="110" t="s">
        <v>232</v>
      </c>
      <c r="B372" s="112" t="s">
        <v>288</v>
      </c>
      <c r="C372" s="112" t="s">
        <v>134</v>
      </c>
      <c r="D372" s="37" t="s">
        <v>22</v>
      </c>
      <c r="E372" s="30"/>
      <c r="F372" s="30"/>
      <c r="G372" s="30"/>
      <c r="H372" s="30"/>
      <c r="I372" s="31">
        <f>I374</f>
        <v>0</v>
      </c>
      <c r="J372" s="31">
        <f t="shared" ref="J372:P372" si="140">J374</f>
        <v>0</v>
      </c>
      <c r="K372" s="31">
        <f t="shared" si="140"/>
        <v>0</v>
      </c>
      <c r="L372" s="31">
        <f t="shared" si="140"/>
        <v>0</v>
      </c>
      <c r="M372" s="31">
        <f t="shared" si="140"/>
        <v>165689.48000000001</v>
      </c>
      <c r="N372" s="31">
        <f t="shared" si="140"/>
        <v>165689.48000000001</v>
      </c>
      <c r="O372" s="31">
        <f t="shared" si="140"/>
        <v>0</v>
      </c>
      <c r="P372" s="31">
        <f t="shared" si="140"/>
        <v>0</v>
      </c>
      <c r="Q372" s="33"/>
    </row>
    <row r="373" spans="1:17" ht="26.25" customHeight="1" x14ac:dyDescent="0.25">
      <c r="A373" s="110"/>
      <c r="B373" s="112"/>
      <c r="C373" s="112"/>
      <c r="D373" s="37" t="s">
        <v>23</v>
      </c>
      <c r="E373" s="30"/>
      <c r="F373" s="30"/>
      <c r="G373" s="30"/>
      <c r="H373" s="30"/>
      <c r="I373" s="31"/>
      <c r="J373" s="31"/>
      <c r="K373" s="31"/>
      <c r="L373" s="31"/>
      <c r="M373" s="31"/>
      <c r="N373" s="31"/>
      <c r="O373" s="31"/>
      <c r="P373" s="31"/>
      <c r="Q373" s="12"/>
    </row>
    <row r="374" spans="1:17" ht="26.25" customHeight="1" x14ac:dyDescent="0.25">
      <c r="A374" s="110"/>
      <c r="B374" s="112"/>
      <c r="C374" s="112"/>
      <c r="D374" s="37" t="s">
        <v>29</v>
      </c>
      <c r="E374" s="30" t="s">
        <v>33</v>
      </c>
      <c r="F374" s="30" t="s">
        <v>92</v>
      </c>
      <c r="G374" s="30" t="s">
        <v>135</v>
      </c>
      <c r="H374" s="32">
        <v>244</v>
      </c>
      <c r="I374" s="4">
        <v>0</v>
      </c>
      <c r="J374" s="4">
        <v>0</v>
      </c>
      <c r="K374" s="4">
        <v>0</v>
      </c>
      <c r="L374" s="4">
        <v>0</v>
      </c>
      <c r="M374" s="4">
        <v>165689.48000000001</v>
      </c>
      <c r="N374" s="4">
        <v>165689.48000000001</v>
      </c>
      <c r="O374" s="4">
        <v>0</v>
      </c>
      <c r="P374" s="4">
        <v>0</v>
      </c>
      <c r="Q374" s="12"/>
    </row>
    <row r="375" spans="1:17" ht="26.25" customHeight="1" x14ac:dyDescent="0.25">
      <c r="A375" s="110" t="s">
        <v>233</v>
      </c>
      <c r="B375" s="112" t="s">
        <v>289</v>
      </c>
      <c r="C375" s="112" t="s">
        <v>136</v>
      </c>
      <c r="D375" s="37" t="s">
        <v>22</v>
      </c>
      <c r="E375" s="30"/>
      <c r="F375" s="30"/>
      <c r="G375" s="30"/>
      <c r="H375" s="30"/>
      <c r="I375" s="31">
        <f>I377</f>
        <v>0</v>
      </c>
      <c r="J375" s="31">
        <f t="shared" ref="J375:P375" si="141">J377</f>
        <v>0</v>
      </c>
      <c r="K375" s="31">
        <f t="shared" si="141"/>
        <v>0</v>
      </c>
      <c r="L375" s="31">
        <f t="shared" si="141"/>
        <v>0</v>
      </c>
      <c r="M375" s="31">
        <f t="shared" si="141"/>
        <v>14022.65</v>
      </c>
      <c r="N375" s="31">
        <f t="shared" si="141"/>
        <v>14022.65</v>
      </c>
      <c r="O375" s="31">
        <f t="shared" si="141"/>
        <v>0</v>
      </c>
      <c r="P375" s="31">
        <f t="shared" si="141"/>
        <v>0</v>
      </c>
      <c r="Q375" s="33"/>
    </row>
    <row r="376" spans="1:17" ht="26.25" customHeight="1" x14ac:dyDescent="0.25">
      <c r="A376" s="110"/>
      <c r="B376" s="112"/>
      <c r="C376" s="112"/>
      <c r="D376" s="37" t="s">
        <v>23</v>
      </c>
      <c r="E376" s="30"/>
      <c r="F376" s="30"/>
      <c r="G376" s="30"/>
      <c r="H376" s="30"/>
      <c r="I376" s="31"/>
      <c r="J376" s="31"/>
      <c r="K376" s="31"/>
      <c r="L376" s="31"/>
      <c r="M376" s="31"/>
      <c r="N376" s="31"/>
      <c r="O376" s="31"/>
      <c r="P376" s="31"/>
      <c r="Q376" s="12"/>
    </row>
    <row r="377" spans="1:17" ht="26.25" customHeight="1" x14ac:dyDescent="0.25">
      <c r="A377" s="110"/>
      <c r="B377" s="112"/>
      <c r="C377" s="112"/>
      <c r="D377" s="37" t="s">
        <v>29</v>
      </c>
      <c r="E377" s="30" t="s">
        <v>33</v>
      </c>
      <c r="F377" s="30" t="s">
        <v>92</v>
      </c>
      <c r="G377" s="30" t="s">
        <v>137</v>
      </c>
      <c r="H377" s="32">
        <v>244</v>
      </c>
      <c r="I377" s="4">
        <v>0</v>
      </c>
      <c r="J377" s="4">
        <v>0</v>
      </c>
      <c r="K377" s="4">
        <v>0</v>
      </c>
      <c r="L377" s="4">
        <v>0</v>
      </c>
      <c r="M377" s="4">
        <v>14022.65</v>
      </c>
      <c r="N377" s="4">
        <v>14022.65</v>
      </c>
      <c r="O377" s="4">
        <v>0</v>
      </c>
      <c r="P377" s="4">
        <v>0</v>
      </c>
      <c r="Q377" s="12"/>
    </row>
    <row r="378" spans="1:17" ht="26.25" customHeight="1" x14ac:dyDescent="0.25">
      <c r="A378" s="110" t="s">
        <v>234</v>
      </c>
      <c r="B378" s="112" t="s">
        <v>290</v>
      </c>
      <c r="C378" s="112" t="s">
        <v>138</v>
      </c>
      <c r="D378" s="37" t="s">
        <v>22</v>
      </c>
      <c r="E378" s="30"/>
      <c r="F378" s="30"/>
      <c r="G378" s="30"/>
      <c r="H378" s="30"/>
      <c r="I378" s="31">
        <f>I380</f>
        <v>0</v>
      </c>
      <c r="J378" s="31">
        <f t="shared" ref="J378:P378" si="142">J380</f>
        <v>0</v>
      </c>
      <c r="K378" s="31">
        <f t="shared" si="142"/>
        <v>0</v>
      </c>
      <c r="L378" s="31">
        <f t="shared" si="142"/>
        <v>0</v>
      </c>
      <c r="M378" s="31">
        <f t="shared" si="142"/>
        <v>95808</v>
      </c>
      <c r="N378" s="31">
        <f t="shared" si="142"/>
        <v>95808</v>
      </c>
      <c r="O378" s="31">
        <f t="shared" si="142"/>
        <v>0</v>
      </c>
      <c r="P378" s="31">
        <f t="shared" si="142"/>
        <v>0</v>
      </c>
      <c r="Q378" s="33"/>
    </row>
    <row r="379" spans="1:17" ht="26.25" customHeight="1" x14ac:dyDescent="0.25">
      <c r="A379" s="110"/>
      <c r="B379" s="112"/>
      <c r="C379" s="112"/>
      <c r="D379" s="37" t="s">
        <v>23</v>
      </c>
      <c r="E379" s="30"/>
      <c r="F379" s="30"/>
      <c r="G379" s="30"/>
      <c r="H379" s="30"/>
      <c r="I379" s="31"/>
      <c r="J379" s="31"/>
      <c r="K379" s="31"/>
      <c r="L379" s="31"/>
      <c r="M379" s="31"/>
      <c r="N379" s="31"/>
      <c r="O379" s="31"/>
      <c r="P379" s="31"/>
      <c r="Q379" s="12"/>
    </row>
    <row r="380" spans="1:17" ht="26.25" customHeight="1" x14ac:dyDescent="0.25">
      <c r="A380" s="110"/>
      <c r="B380" s="112"/>
      <c r="C380" s="112"/>
      <c r="D380" s="37" t="s">
        <v>29</v>
      </c>
      <c r="E380" s="30" t="s">
        <v>33</v>
      </c>
      <c r="F380" s="30" t="s">
        <v>92</v>
      </c>
      <c r="G380" s="30" t="s">
        <v>139</v>
      </c>
      <c r="H380" s="32">
        <v>244</v>
      </c>
      <c r="I380" s="4">
        <v>0</v>
      </c>
      <c r="J380" s="4">
        <v>0</v>
      </c>
      <c r="K380" s="4">
        <v>0</v>
      </c>
      <c r="L380" s="4">
        <v>0</v>
      </c>
      <c r="M380" s="4">
        <v>95808</v>
      </c>
      <c r="N380" s="4">
        <v>95808</v>
      </c>
      <c r="O380" s="4">
        <v>0</v>
      </c>
      <c r="P380" s="4">
        <v>0</v>
      </c>
      <c r="Q380" s="12"/>
    </row>
    <row r="381" spans="1:17" ht="26.25" customHeight="1" x14ac:dyDescent="0.25">
      <c r="A381" s="110" t="s">
        <v>235</v>
      </c>
      <c r="B381" s="112" t="s">
        <v>291</v>
      </c>
      <c r="C381" s="112" t="s">
        <v>140</v>
      </c>
      <c r="D381" s="37" t="s">
        <v>22</v>
      </c>
      <c r="E381" s="30"/>
      <c r="F381" s="30"/>
      <c r="G381" s="30"/>
      <c r="H381" s="30"/>
      <c r="I381" s="31">
        <f>I383</f>
        <v>0</v>
      </c>
      <c r="J381" s="31">
        <f t="shared" ref="J381:P381" si="143">J383</f>
        <v>0</v>
      </c>
      <c r="K381" s="31">
        <f t="shared" si="143"/>
        <v>0</v>
      </c>
      <c r="L381" s="31">
        <f t="shared" si="143"/>
        <v>0</v>
      </c>
      <c r="M381" s="31">
        <f t="shared" si="143"/>
        <v>53368</v>
      </c>
      <c r="N381" s="31">
        <f t="shared" si="143"/>
        <v>53368</v>
      </c>
      <c r="O381" s="31">
        <f t="shared" si="143"/>
        <v>0</v>
      </c>
      <c r="P381" s="31">
        <f t="shared" si="143"/>
        <v>0</v>
      </c>
      <c r="Q381" s="33"/>
    </row>
    <row r="382" spans="1:17" ht="26.25" customHeight="1" x14ac:dyDescent="0.25">
      <c r="A382" s="110"/>
      <c r="B382" s="112"/>
      <c r="C382" s="112"/>
      <c r="D382" s="37" t="s">
        <v>23</v>
      </c>
      <c r="E382" s="30"/>
      <c r="F382" s="30"/>
      <c r="G382" s="30"/>
      <c r="H382" s="30"/>
      <c r="I382" s="31"/>
      <c r="J382" s="31"/>
      <c r="K382" s="31"/>
      <c r="L382" s="31"/>
      <c r="M382" s="31"/>
      <c r="N382" s="31"/>
      <c r="O382" s="31"/>
      <c r="P382" s="31"/>
      <c r="Q382" s="12"/>
    </row>
    <row r="383" spans="1:17" ht="26.25" customHeight="1" x14ac:dyDescent="0.25">
      <c r="A383" s="110"/>
      <c r="B383" s="112"/>
      <c r="C383" s="112"/>
      <c r="D383" s="37" t="s">
        <v>29</v>
      </c>
      <c r="E383" s="30" t="s">
        <v>33</v>
      </c>
      <c r="F383" s="30" t="s">
        <v>92</v>
      </c>
      <c r="G383" s="30" t="s">
        <v>141</v>
      </c>
      <c r="H383" s="32">
        <v>244</v>
      </c>
      <c r="I383" s="4">
        <v>0</v>
      </c>
      <c r="J383" s="4">
        <v>0</v>
      </c>
      <c r="K383" s="4">
        <v>0</v>
      </c>
      <c r="L383" s="4">
        <v>0</v>
      </c>
      <c r="M383" s="4">
        <v>53368</v>
      </c>
      <c r="N383" s="4">
        <v>53368</v>
      </c>
      <c r="O383" s="4">
        <v>0</v>
      </c>
      <c r="P383" s="4">
        <v>0</v>
      </c>
      <c r="Q383" s="12"/>
    </row>
    <row r="384" spans="1:17" ht="26.25" customHeight="1" x14ac:dyDescent="0.25">
      <c r="A384" s="110" t="s">
        <v>236</v>
      </c>
      <c r="B384" s="112" t="s">
        <v>292</v>
      </c>
      <c r="C384" s="112" t="s">
        <v>142</v>
      </c>
      <c r="D384" s="37" t="s">
        <v>22</v>
      </c>
      <c r="E384" s="30"/>
      <c r="F384" s="30"/>
      <c r="G384" s="30"/>
      <c r="H384" s="30"/>
      <c r="I384" s="31">
        <f>I386</f>
        <v>0</v>
      </c>
      <c r="J384" s="31">
        <f t="shared" ref="J384:P384" si="144">J386</f>
        <v>0</v>
      </c>
      <c r="K384" s="31">
        <f t="shared" si="144"/>
        <v>0</v>
      </c>
      <c r="L384" s="31">
        <f t="shared" si="144"/>
        <v>0</v>
      </c>
      <c r="M384" s="31">
        <f t="shared" si="144"/>
        <v>28812.6</v>
      </c>
      <c r="N384" s="31">
        <f t="shared" si="144"/>
        <v>28812.6</v>
      </c>
      <c r="O384" s="31">
        <f t="shared" si="144"/>
        <v>0</v>
      </c>
      <c r="P384" s="31">
        <f t="shared" si="144"/>
        <v>0</v>
      </c>
      <c r="Q384" s="33"/>
    </row>
    <row r="385" spans="1:17" ht="26.25" customHeight="1" x14ac:dyDescent="0.25">
      <c r="A385" s="110"/>
      <c r="B385" s="112"/>
      <c r="C385" s="112"/>
      <c r="D385" s="37" t="s">
        <v>23</v>
      </c>
      <c r="E385" s="30"/>
      <c r="F385" s="30"/>
      <c r="G385" s="30"/>
      <c r="H385" s="30"/>
      <c r="I385" s="31"/>
      <c r="J385" s="31"/>
      <c r="K385" s="31"/>
      <c r="L385" s="31"/>
      <c r="M385" s="31"/>
      <c r="N385" s="31"/>
      <c r="O385" s="31"/>
      <c r="P385" s="31"/>
      <c r="Q385" s="12"/>
    </row>
    <row r="386" spans="1:17" ht="26.25" customHeight="1" x14ac:dyDescent="0.25">
      <c r="A386" s="110"/>
      <c r="B386" s="112"/>
      <c r="C386" s="112"/>
      <c r="D386" s="37" t="s">
        <v>29</v>
      </c>
      <c r="E386" s="30" t="s">
        <v>33</v>
      </c>
      <c r="F386" s="30" t="s">
        <v>92</v>
      </c>
      <c r="G386" s="30" t="s">
        <v>143</v>
      </c>
      <c r="H386" s="32">
        <v>244</v>
      </c>
      <c r="I386" s="4">
        <v>0</v>
      </c>
      <c r="J386" s="4">
        <v>0</v>
      </c>
      <c r="K386" s="4">
        <v>0</v>
      </c>
      <c r="L386" s="4">
        <v>0</v>
      </c>
      <c r="M386" s="4">
        <v>28812.6</v>
      </c>
      <c r="N386" s="4">
        <v>28812.6</v>
      </c>
      <c r="O386" s="4">
        <v>0</v>
      </c>
      <c r="P386" s="4">
        <v>0</v>
      </c>
      <c r="Q386" s="12"/>
    </row>
    <row r="387" spans="1:17" ht="26.25" customHeight="1" x14ac:dyDescent="0.25">
      <c r="A387" s="110" t="s">
        <v>237</v>
      </c>
      <c r="B387" s="112" t="s">
        <v>293</v>
      </c>
      <c r="C387" s="112" t="s">
        <v>144</v>
      </c>
      <c r="D387" s="37" t="s">
        <v>22</v>
      </c>
      <c r="E387" s="30"/>
      <c r="F387" s="30"/>
      <c r="G387" s="30"/>
      <c r="H387" s="30"/>
      <c r="I387" s="31">
        <f>I389</f>
        <v>0</v>
      </c>
      <c r="J387" s="31">
        <f t="shared" ref="J387:P387" si="145">J389</f>
        <v>0</v>
      </c>
      <c r="K387" s="31">
        <f t="shared" si="145"/>
        <v>0</v>
      </c>
      <c r="L387" s="31">
        <f t="shared" si="145"/>
        <v>0</v>
      </c>
      <c r="M387" s="31">
        <f t="shared" si="145"/>
        <v>41815</v>
      </c>
      <c r="N387" s="31">
        <f t="shared" si="145"/>
        <v>41815</v>
      </c>
      <c r="O387" s="31">
        <f t="shared" si="145"/>
        <v>0</v>
      </c>
      <c r="P387" s="31">
        <f t="shared" si="145"/>
        <v>0</v>
      </c>
      <c r="Q387" s="33"/>
    </row>
    <row r="388" spans="1:17" ht="26.25" customHeight="1" x14ac:dyDescent="0.25">
      <c r="A388" s="110"/>
      <c r="B388" s="112"/>
      <c r="C388" s="112"/>
      <c r="D388" s="37" t="s">
        <v>23</v>
      </c>
      <c r="E388" s="30"/>
      <c r="F388" s="30"/>
      <c r="G388" s="30"/>
      <c r="H388" s="30"/>
      <c r="I388" s="31"/>
      <c r="J388" s="31"/>
      <c r="K388" s="31"/>
      <c r="L388" s="31"/>
      <c r="M388" s="31"/>
      <c r="N388" s="31"/>
      <c r="O388" s="31"/>
      <c r="P388" s="31"/>
      <c r="Q388" s="12"/>
    </row>
    <row r="389" spans="1:17" ht="26.25" customHeight="1" x14ac:dyDescent="0.25">
      <c r="A389" s="110"/>
      <c r="B389" s="112"/>
      <c r="C389" s="112"/>
      <c r="D389" s="37" t="s">
        <v>29</v>
      </c>
      <c r="E389" s="30" t="s">
        <v>33</v>
      </c>
      <c r="F389" s="30" t="s">
        <v>92</v>
      </c>
      <c r="G389" s="30" t="s">
        <v>145</v>
      </c>
      <c r="H389" s="32">
        <v>244</v>
      </c>
      <c r="I389" s="4">
        <v>0</v>
      </c>
      <c r="J389" s="4">
        <v>0</v>
      </c>
      <c r="K389" s="4">
        <v>0</v>
      </c>
      <c r="L389" s="4">
        <v>0</v>
      </c>
      <c r="M389" s="4">
        <v>41815</v>
      </c>
      <c r="N389" s="4">
        <v>41815</v>
      </c>
      <c r="O389" s="4">
        <v>0</v>
      </c>
      <c r="P389" s="4">
        <v>0</v>
      </c>
      <c r="Q389" s="12"/>
    </row>
    <row r="390" spans="1:17" ht="26.25" customHeight="1" x14ac:dyDescent="0.25">
      <c r="A390" s="110" t="s">
        <v>238</v>
      </c>
      <c r="B390" s="112" t="s">
        <v>294</v>
      </c>
      <c r="C390" s="112" t="s">
        <v>146</v>
      </c>
      <c r="D390" s="37" t="s">
        <v>22</v>
      </c>
      <c r="E390" s="30"/>
      <c r="F390" s="30"/>
      <c r="G390" s="30"/>
      <c r="H390" s="30"/>
      <c r="I390" s="31">
        <f>I392</f>
        <v>0</v>
      </c>
      <c r="J390" s="31">
        <f t="shared" ref="J390:P390" si="146">J392</f>
        <v>0</v>
      </c>
      <c r="K390" s="31">
        <f t="shared" si="146"/>
        <v>0</v>
      </c>
      <c r="L390" s="31">
        <f t="shared" si="146"/>
        <v>0</v>
      </c>
      <c r="M390" s="31">
        <f t="shared" si="146"/>
        <v>163882.41</v>
      </c>
      <c r="N390" s="31">
        <f t="shared" si="146"/>
        <v>163882.41</v>
      </c>
      <c r="O390" s="31">
        <f t="shared" si="146"/>
        <v>0</v>
      </c>
      <c r="P390" s="31">
        <f t="shared" si="146"/>
        <v>0</v>
      </c>
      <c r="Q390" s="33"/>
    </row>
    <row r="391" spans="1:17" ht="26.25" customHeight="1" x14ac:dyDescent="0.25">
      <c r="A391" s="110"/>
      <c r="B391" s="112"/>
      <c r="C391" s="112"/>
      <c r="D391" s="37" t="s">
        <v>23</v>
      </c>
      <c r="E391" s="30"/>
      <c r="F391" s="30"/>
      <c r="G391" s="30"/>
      <c r="H391" s="30"/>
      <c r="I391" s="31"/>
      <c r="J391" s="31"/>
      <c r="K391" s="31"/>
      <c r="L391" s="31"/>
      <c r="M391" s="31"/>
      <c r="N391" s="31"/>
      <c r="O391" s="31"/>
      <c r="P391" s="31"/>
      <c r="Q391" s="12"/>
    </row>
    <row r="392" spans="1:17" ht="26.25" customHeight="1" x14ac:dyDescent="0.25">
      <c r="A392" s="110"/>
      <c r="B392" s="112"/>
      <c r="C392" s="112"/>
      <c r="D392" s="37" t="s">
        <v>29</v>
      </c>
      <c r="E392" s="30" t="s">
        <v>33</v>
      </c>
      <c r="F392" s="30" t="s">
        <v>92</v>
      </c>
      <c r="G392" s="30" t="s">
        <v>147</v>
      </c>
      <c r="H392" s="32">
        <v>244</v>
      </c>
      <c r="I392" s="4">
        <v>0</v>
      </c>
      <c r="J392" s="4">
        <v>0</v>
      </c>
      <c r="K392" s="4">
        <v>0</v>
      </c>
      <c r="L392" s="4">
        <v>0</v>
      </c>
      <c r="M392" s="4">
        <v>163882.41</v>
      </c>
      <c r="N392" s="4">
        <v>163882.41</v>
      </c>
      <c r="O392" s="4">
        <v>0</v>
      </c>
      <c r="P392" s="4">
        <v>0</v>
      </c>
      <c r="Q392" s="3"/>
    </row>
    <row r="393" spans="1:17" ht="26.25" customHeight="1" x14ac:dyDescent="0.25">
      <c r="A393" s="110" t="s">
        <v>239</v>
      </c>
      <c r="B393" s="112" t="s">
        <v>295</v>
      </c>
      <c r="C393" s="112" t="s">
        <v>148</v>
      </c>
      <c r="D393" s="37" t="s">
        <v>22</v>
      </c>
      <c r="E393" s="30"/>
      <c r="F393" s="30"/>
      <c r="G393" s="30"/>
      <c r="H393" s="30"/>
      <c r="I393" s="31">
        <f>I395</f>
        <v>0</v>
      </c>
      <c r="J393" s="31">
        <f t="shared" ref="J393:P393" si="147">J395</f>
        <v>0</v>
      </c>
      <c r="K393" s="31">
        <f t="shared" si="147"/>
        <v>0</v>
      </c>
      <c r="L393" s="31">
        <f t="shared" si="147"/>
        <v>0</v>
      </c>
      <c r="M393" s="31">
        <f t="shared" si="147"/>
        <v>72435.56</v>
      </c>
      <c r="N393" s="31">
        <f t="shared" si="147"/>
        <v>72435.56</v>
      </c>
      <c r="O393" s="31">
        <f t="shared" si="147"/>
        <v>0</v>
      </c>
      <c r="P393" s="31">
        <f t="shared" si="147"/>
        <v>0</v>
      </c>
      <c r="Q393" s="33"/>
    </row>
    <row r="394" spans="1:17" ht="26.25" customHeight="1" x14ac:dyDescent="0.25">
      <c r="A394" s="110"/>
      <c r="B394" s="112"/>
      <c r="C394" s="112"/>
      <c r="D394" s="37" t="s">
        <v>23</v>
      </c>
      <c r="E394" s="30"/>
      <c r="F394" s="30"/>
      <c r="G394" s="30"/>
      <c r="H394" s="30"/>
      <c r="I394" s="31"/>
      <c r="J394" s="31"/>
      <c r="K394" s="31"/>
      <c r="L394" s="31"/>
      <c r="M394" s="31"/>
      <c r="N394" s="31"/>
      <c r="O394" s="31"/>
      <c r="P394" s="31"/>
      <c r="Q394" s="12"/>
    </row>
    <row r="395" spans="1:17" ht="26.25" customHeight="1" x14ac:dyDescent="0.25">
      <c r="A395" s="110"/>
      <c r="B395" s="112"/>
      <c r="C395" s="112"/>
      <c r="D395" s="37" t="s">
        <v>29</v>
      </c>
      <c r="E395" s="30" t="s">
        <v>33</v>
      </c>
      <c r="F395" s="30" t="s">
        <v>92</v>
      </c>
      <c r="G395" s="30" t="s">
        <v>149</v>
      </c>
      <c r="H395" s="32">
        <v>244</v>
      </c>
      <c r="I395" s="4">
        <v>0</v>
      </c>
      <c r="J395" s="4">
        <v>0</v>
      </c>
      <c r="K395" s="4">
        <v>0</v>
      </c>
      <c r="L395" s="4">
        <v>0</v>
      </c>
      <c r="M395" s="4">
        <v>72435.56</v>
      </c>
      <c r="N395" s="4">
        <v>72435.56</v>
      </c>
      <c r="O395" s="4">
        <v>0</v>
      </c>
      <c r="P395" s="4">
        <v>0</v>
      </c>
      <c r="Q395" s="12"/>
    </row>
    <row r="396" spans="1:17" ht="26.25" customHeight="1" x14ac:dyDescent="0.25">
      <c r="A396" s="110" t="s">
        <v>240</v>
      </c>
      <c r="B396" s="112" t="s">
        <v>296</v>
      </c>
      <c r="C396" s="112" t="s">
        <v>150</v>
      </c>
      <c r="D396" s="37" t="s">
        <v>22</v>
      </c>
      <c r="E396" s="30"/>
      <c r="F396" s="30"/>
      <c r="G396" s="30"/>
      <c r="H396" s="30"/>
      <c r="I396" s="31">
        <f>I398</f>
        <v>0</v>
      </c>
      <c r="J396" s="31">
        <f t="shared" ref="J396:P396" si="148">J398</f>
        <v>0</v>
      </c>
      <c r="K396" s="31">
        <f t="shared" si="148"/>
        <v>0</v>
      </c>
      <c r="L396" s="31">
        <f t="shared" si="148"/>
        <v>0</v>
      </c>
      <c r="M396" s="31">
        <f t="shared" si="148"/>
        <v>527503.19999999995</v>
      </c>
      <c r="N396" s="31">
        <f t="shared" si="148"/>
        <v>527503.19999999995</v>
      </c>
      <c r="O396" s="31">
        <f t="shared" si="148"/>
        <v>0</v>
      </c>
      <c r="P396" s="31">
        <f t="shared" si="148"/>
        <v>0</v>
      </c>
      <c r="Q396" s="33"/>
    </row>
    <row r="397" spans="1:17" ht="26.25" customHeight="1" x14ac:dyDescent="0.25">
      <c r="A397" s="110"/>
      <c r="B397" s="112"/>
      <c r="C397" s="112"/>
      <c r="D397" s="37" t="s">
        <v>23</v>
      </c>
      <c r="E397" s="30"/>
      <c r="F397" s="30"/>
      <c r="G397" s="30"/>
      <c r="H397" s="30"/>
      <c r="I397" s="31"/>
      <c r="J397" s="31"/>
      <c r="K397" s="31"/>
      <c r="L397" s="31"/>
      <c r="M397" s="31"/>
      <c r="N397" s="31"/>
      <c r="O397" s="31"/>
      <c r="P397" s="31"/>
      <c r="Q397" s="12"/>
    </row>
    <row r="398" spans="1:17" ht="26.25" customHeight="1" x14ac:dyDescent="0.25">
      <c r="A398" s="110"/>
      <c r="B398" s="112"/>
      <c r="C398" s="112"/>
      <c r="D398" s="37" t="s">
        <v>29</v>
      </c>
      <c r="E398" s="30" t="s">
        <v>33</v>
      </c>
      <c r="F398" s="30" t="s">
        <v>92</v>
      </c>
      <c r="G398" s="30" t="s">
        <v>151</v>
      </c>
      <c r="H398" s="32">
        <v>244</v>
      </c>
      <c r="I398" s="4">
        <v>0</v>
      </c>
      <c r="J398" s="4">
        <v>0</v>
      </c>
      <c r="K398" s="4">
        <v>0</v>
      </c>
      <c r="L398" s="4">
        <v>0</v>
      </c>
      <c r="M398" s="4">
        <v>527503.19999999995</v>
      </c>
      <c r="N398" s="4">
        <v>527503.19999999995</v>
      </c>
      <c r="O398" s="4">
        <v>0</v>
      </c>
      <c r="P398" s="4">
        <v>0</v>
      </c>
      <c r="Q398" s="12"/>
    </row>
    <row r="399" spans="1:17" ht="26.25" customHeight="1" x14ac:dyDescent="0.25">
      <c r="A399" s="110" t="s">
        <v>241</v>
      </c>
      <c r="B399" s="112" t="s">
        <v>297</v>
      </c>
      <c r="C399" s="112" t="s">
        <v>152</v>
      </c>
      <c r="D399" s="37" t="s">
        <v>22</v>
      </c>
      <c r="E399" s="30"/>
      <c r="F399" s="30"/>
      <c r="G399" s="30"/>
      <c r="H399" s="30"/>
      <c r="I399" s="31">
        <f>I401</f>
        <v>0</v>
      </c>
      <c r="J399" s="31">
        <f t="shared" ref="J399:P399" si="149">J401</f>
        <v>0</v>
      </c>
      <c r="K399" s="31">
        <f t="shared" si="149"/>
        <v>0</v>
      </c>
      <c r="L399" s="31">
        <f t="shared" si="149"/>
        <v>0</v>
      </c>
      <c r="M399" s="31">
        <f t="shared" si="149"/>
        <v>8515.77</v>
      </c>
      <c r="N399" s="31">
        <f t="shared" si="149"/>
        <v>8515.77</v>
      </c>
      <c r="O399" s="31">
        <f t="shared" si="149"/>
        <v>0</v>
      </c>
      <c r="P399" s="31">
        <f t="shared" si="149"/>
        <v>0</v>
      </c>
      <c r="Q399" s="33"/>
    </row>
    <row r="400" spans="1:17" ht="26.25" customHeight="1" x14ac:dyDescent="0.25">
      <c r="A400" s="110"/>
      <c r="B400" s="112"/>
      <c r="C400" s="112"/>
      <c r="D400" s="37" t="s">
        <v>23</v>
      </c>
      <c r="E400" s="30"/>
      <c r="F400" s="30"/>
      <c r="G400" s="30"/>
      <c r="H400" s="30"/>
      <c r="I400" s="31"/>
      <c r="J400" s="31"/>
      <c r="K400" s="31"/>
      <c r="L400" s="31"/>
      <c r="M400" s="31"/>
      <c r="N400" s="31"/>
      <c r="O400" s="31"/>
      <c r="P400" s="31"/>
      <c r="Q400" s="12"/>
    </row>
    <row r="401" spans="1:17" ht="26.25" customHeight="1" x14ac:dyDescent="0.25">
      <c r="A401" s="110"/>
      <c r="B401" s="112"/>
      <c r="C401" s="112"/>
      <c r="D401" s="37" t="s">
        <v>29</v>
      </c>
      <c r="E401" s="30" t="s">
        <v>33</v>
      </c>
      <c r="F401" s="30" t="s">
        <v>92</v>
      </c>
      <c r="G401" s="30" t="s">
        <v>153</v>
      </c>
      <c r="H401" s="32">
        <v>244</v>
      </c>
      <c r="I401" s="4">
        <v>0</v>
      </c>
      <c r="J401" s="4">
        <v>0</v>
      </c>
      <c r="K401" s="4">
        <v>0</v>
      </c>
      <c r="L401" s="4">
        <v>0</v>
      </c>
      <c r="M401" s="4">
        <v>8515.77</v>
      </c>
      <c r="N401" s="4">
        <v>8515.77</v>
      </c>
      <c r="O401" s="4">
        <v>0</v>
      </c>
      <c r="P401" s="4">
        <v>0</v>
      </c>
      <c r="Q401" s="12"/>
    </row>
    <row r="402" spans="1:17" ht="26.25" customHeight="1" x14ac:dyDescent="0.25">
      <c r="A402" s="110" t="s">
        <v>242</v>
      </c>
      <c r="B402" s="112" t="s">
        <v>298</v>
      </c>
      <c r="C402" s="112" t="s">
        <v>154</v>
      </c>
      <c r="D402" s="37" t="s">
        <v>22</v>
      </c>
      <c r="E402" s="30"/>
      <c r="F402" s="30"/>
      <c r="G402" s="30"/>
      <c r="H402" s="30"/>
      <c r="I402" s="31">
        <f>I404</f>
        <v>0</v>
      </c>
      <c r="J402" s="31">
        <f t="shared" ref="J402:P402" si="150">J404</f>
        <v>0</v>
      </c>
      <c r="K402" s="31">
        <f t="shared" si="150"/>
        <v>0</v>
      </c>
      <c r="L402" s="31">
        <f t="shared" si="150"/>
        <v>0</v>
      </c>
      <c r="M402" s="31">
        <f t="shared" si="150"/>
        <v>9376.5</v>
      </c>
      <c r="N402" s="31">
        <f t="shared" si="150"/>
        <v>9376.5</v>
      </c>
      <c r="O402" s="31">
        <f t="shared" si="150"/>
        <v>0</v>
      </c>
      <c r="P402" s="31">
        <f t="shared" si="150"/>
        <v>0</v>
      </c>
      <c r="Q402" s="33"/>
    </row>
    <row r="403" spans="1:17" ht="26.25" customHeight="1" x14ac:dyDescent="0.25">
      <c r="A403" s="110"/>
      <c r="B403" s="112"/>
      <c r="C403" s="112"/>
      <c r="D403" s="37" t="s">
        <v>23</v>
      </c>
      <c r="E403" s="30"/>
      <c r="F403" s="30"/>
      <c r="G403" s="30"/>
      <c r="H403" s="30"/>
      <c r="I403" s="31"/>
      <c r="J403" s="31"/>
      <c r="K403" s="31"/>
      <c r="L403" s="31"/>
      <c r="M403" s="31"/>
      <c r="N403" s="31"/>
      <c r="O403" s="31"/>
      <c r="P403" s="31"/>
      <c r="Q403" s="12"/>
    </row>
    <row r="404" spans="1:17" ht="26.25" customHeight="1" x14ac:dyDescent="0.25">
      <c r="A404" s="110"/>
      <c r="B404" s="112"/>
      <c r="C404" s="112"/>
      <c r="D404" s="37" t="s">
        <v>29</v>
      </c>
      <c r="E404" s="30" t="s">
        <v>33</v>
      </c>
      <c r="F404" s="30" t="s">
        <v>92</v>
      </c>
      <c r="G404" s="30" t="s">
        <v>155</v>
      </c>
      <c r="H404" s="32">
        <v>244</v>
      </c>
      <c r="I404" s="4">
        <v>0</v>
      </c>
      <c r="J404" s="4">
        <v>0</v>
      </c>
      <c r="K404" s="4">
        <v>0</v>
      </c>
      <c r="L404" s="4">
        <v>0</v>
      </c>
      <c r="M404" s="4">
        <v>9376.5</v>
      </c>
      <c r="N404" s="4">
        <v>9376.5</v>
      </c>
      <c r="O404" s="4">
        <v>0</v>
      </c>
      <c r="P404" s="4">
        <v>0</v>
      </c>
      <c r="Q404" s="12"/>
    </row>
    <row r="405" spans="1:17" ht="26.25" customHeight="1" x14ac:dyDescent="0.25">
      <c r="A405" s="110" t="s">
        <v>243</v>
      </c>
      <c r="B405" s="112" t="s">
        <v>299</v>
      </c>
      <c r="C405" s="112" t="s">
        <v>156</v>
      </c>
      <c r="D405" s="37" t="s">
        <v>22</v>
      </c>
      <c r="E405" s="30"/>
      <c r="F405" s="30"/>
      <c r="G405" s="30"/>
      <c r="H405" s="30"/>
      <c r="I405" s="31">
        <f>I407</f>
        <v>0</v>
      </c>
      <c r="J405" s="31">
        <f t="shared" ref="J405:P405" si="151">J407</f>
        <v>0</v>
      </c>
      <c r="K405" s="31">
        <f t="shared" si="151"/>
        <v>0</v>
      </c>
      <c r="L405" s="31">
        <f t="shared" si="151"/>
        <v>0</v>
      </c>
      <c r="M405" s="31">
        <f t="shared" si="151"/>
        <v>143200.91</v>
      </c>
      <c r="N405" s="31">
        <f t="shared" si="151"/>
        <v>143200.91</v>
      </c>
      <c r="O405" s="31">
        <f t="shared" si="151"/>
        <v>0</v>
      </c>
      <c r="P405" s="31">
        <f t="shared" si="151"/>
        <v>0</v>
      </c>
      <c r="Q405" s="33"/>
    </row>
    <row r="406" spans="1:17" ht="26.25" customHeight="1" x14ac:dyDescent="0.25">
      <c r="A406" s="110"/>
      <c r="B406" s="112"/>
      <c r="C406" s="112"/>
      <c r="D406" s="37" t="s">
        <v>23</v>
      </c>
      <c r="E406" s="30"/>
      <c r="F406" s="30"/>
      <c r="G406" s="30"/>
      <c r="H406" s="30"/>
      <c r="I406" s="31"/>
      <c r="J406" s="31"/>
      <c r="K406" s="31"/>
      <c r="L406" s="31"/>
      <c r="M406" s="31"/>
      <c r="N406" s="31"/>
      <c r="O406" s="31"/>
      <c r="P406" s="31"/>
      <c r="Q406" s="12"/>
    </row>
    <row r="407" spans="1:17" ht="26.25" customHeight="1" x14ac:dyDescent="0.25">
      <c r="A407" s="110"/>
      <c r="B407" s="112"/>
      <c r="C407" s="112"/>
      <c r="D407" s="37" t="s">
        <v>29</v>
      </c>
      <c r="E407" s="30" t="s">
        <v>33</v>
      </c>
      <c r="F407" s="30" t="s">
        <v>92</v>
      </c>
      <c r="G407" s="30" t="s">
        <v>157</v>
      </c>
      <c r="H407" s="32">
        <v>244</v>
      </c>
      <c r="I407" s="4">
        <v>0</v>
      </c>
      <c r="J407" s="4">
        <v>0</v>
      </c>
      <c r="K407" s="4">
        <v>0</v>
      </c>
      <c r="L407" s="4">
        <v>0</v>
      </c>
      <c r="M407" s="4">
        <v>143200.91</v>
      </c>
      <c r="N407" s="4">
        <v>143200.91</v>
      </c>
      <c r="O407" s="4">
        <v>0</v>
      </c>
      <c r="P407" s="4">
        <v>0</v>
      </c>
      <c r="Q407" s="12"/>
    </row>
    <row r="408" spans="1:17" ht="26.25" customHeight="1" x14ac:dyDescent="0.25">
      <c r="A408" s="110" t="s">
        <v>244</v>
      </c>
      <c r="B408" s="112" t="s">
        <v>300</v>
      </c>
      <c r="C408" s="112" t="s">
        <v>158</v>
      </c>
      <c r="D408" s="37" t="s">
        <v>22</v>
      </c>
      <c r="E408" s="30"/>
      <c r="F408" s="30"/>
      <c r="G408" s="30"/>
      <c r="H408" s="30"/>
      <c r="I408" s="31">
        <f>I410</f>
        <v>0</v>
      </c>
      <c r="J408" s="31">
        <f t="shared" ref="J408:P408" si="152">J410</f>
        <v>0</v>
      </c>
      <c r="K408" s="31">
        <f t="shared" si="152"/>
        <v>0</v>
      </c>
      <c r="L408" s="31">
        <f t="shared" si="152"/>
        <v>0</v>
      </c>
      <c r="M408" s="31">
        <f t="shared" si="152"/>
        <v>105050.01</v>
      </c>
      <c r="N408" s="31">
        <f t="shared" si="152"/>
        <v>105050.01</v>
      </c>
      <c r="O408" s="31">
        <f t="shared" si="152"/>
        <v>0</v>
      </c>
      <c r="P408" s="31">
        <f t="shared" si="152"/>
        <v>0</v>
      </c>
      <c r="Q408" s="33"/>
    </row>
    <row r="409" spans="1:17" ht="26.25" customHeight="1" x14ac:dyDescent="0.25">
      <c r="A409" s="110"/>
      <c r="B409" s="112"/>
      <c r="C409" s="112"/>
      <c r="D409" s="37" t="s">
        <v>23</v>
      </c>
      <c r="E409" s="30"/>
      <c r="F409" s="30"/>
      <c r="G409" s="30"/>
      <c r="H409" s="30"/>
      <c r="I409" s="31"/>
      <c r="J409" s="31"/>
      <c r="K409" s="31"/>
      <c r="L409" s="31"/>
      <c r="M409" s="31"/>
      <c r="N409" s="31"/>
      <c r="O409" s="31"/>
      <c r="P409" s="31"/>
      <c r="Q409" s="12"/>
    </row>
    <row r="410" spans="1:17" ht="26.25" customHeight="1" x14ac:dyDescent="0.25">
      <c r="A410" s="110"/>
      <c r="B410" s="112"/>
      <c r="C410" s="112"/>
      <c r="D410" s="37" t="s">
        <v>29</v>
      </c>
      <c r="E410" s="30" t="s">
        <v>33</v>
      </c>
      <c r="F410" s="30" t="s">
        <v>92</v>
      </c>
      <c r="G410" s="30" t="s">
        <v>159</v>
      </c>
      <c r="H410" s="32">
        <v>244</v>
      </c>
      <c r="I410" s="4">
        <v>0</v>
      </c>
      <c r="J410" s="4">
        <v>0</v>
      </c>
      <c r="K410" s="4">
        <v>0</v>
      </c>
      <c r="L410" s="4">
        <v>0</v>
      </c>
      <c r="M410" s="4">
        <v>105050.01</v>
      </c>
      <c r="N410" s="4">
        <v>105050.01</v>
      </c>
      <c r="O410" s="4">
        <v>0</v>
      </c>
      <c r="P410" s="4">
        <v>0</v>
      </c>
      <c r="Q410" s="12"/>
    </row>
    <row r="411" spans="1:17" ht="26.25" customHeight="1" x14ac:dyDescent="0.25">
      <c r="A411" s="110" t="s">
        <v>245</v>
      </c>
      <c r="B411" s="112" t="s">
        <v>301</v>
      </c>
      <c r="C411" s="112" t="s">
        <v>160</v>
      </c>
      <c r="D411" s="37" t="s">
        <v>22</v>
      </c>
      <c r="E411" s="30"/>
      <c r="F411" s="30"/>
      <c r="G411" s="30"/>
      <c r="H411" s="30"/>
      <c r="I411" s="31">
        <f>I413</f>
        <v>0</v>
      </c>
      <c r="J411" s="31">
        <f t="shared" ref="J411:P411" si="153">J413</f>
        <v>0</v>
      </c>
      <c r="K411" s="31">
        <f t="shared" si="153"/>
        <v>0</v>
      </c>
      <c r="L411" s="31">
        <f t="shared" si="153"/>
        <v>0</v>
      </c>
      <c r="M411" s="31">
        <f t="shared" si="153"/>
        <v>0</v>
      </c>
      <c r="N411" s="31">
        <f t="shared" si="153"/>
        <v>0</v>
      </c>
      <c r="O411" s="31">
        <f t="shared" si="153"/>
        <v>0</v>
      </c>
      <c r="P411" s="31">
        <f t="shared" si="153"/>
        <v>9022500</v>
      </c>
      <c r="Q411" s="33"/>
    </row>
    <row r="412" spans="1:17" ht="26.25" customHeight="1" x14ac:dyDescent="0.25">
      <c r="A412" s="110"/>
      <c r="B412" s="112"/>
      <c r="C412" s="112"/>
      <c r="D412" s="37" t="s">
        <v>23</v>
      </c>
      <c r="E412" s="30"/>
      <c r="F412" s="30"/>
      <c r="G412" s="30"/>
      <c r="H412" s="30"/>
      <c r="I412" s="31"/>
      <c r="J412" s="31"/>
      <c r="K412" s="31"/>
      <c r="L412" s="31"/>
      <c r="M412" s="31"/>
      <c r="N412" s="31"/>
      <c r="O412" s="31"/>
      <c r="P412" s="31"/>
      <c r="Q412" s="12"/>
    </row>
    <row r="413" spans="1:17" ht="26.25" customHeight="1" x14ac:dyDescent="0.25">
      <c r="A413" s="110"/>
      <c r="B413" s="112"/>
      <c r="C413" s="112"/>
      <c r="D413" s="37" t="s">
        <v>29</v>
      </c>
      <c r="E413" s="30" t="s">
        <v>33</v>
      </c>
      <c r="F413" s="30" t="s">
        <v>92</v>
      </c>
      <c r="G413" s="30" t="s">
        <v>161</v>
      </c>
      <c r="H413" s="32">
        <v>414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9022500</v>
      </c>
      <c r="Q413" s="12"/>
    </row>
    <row r="414" spans="1:17" ht="26.25" customHeight="1" x14ac:dyDescent="0.25">
      <c r="A414" s="110" t="s">
        <v>246</v>
      </c>
      <c r="B414" s="112" t="s">
        <v>302</v>
      </c>
      <c r="C414" s="112" t="s">
        <v>162</v>
      </c>
      <c r="D414" s="37" t="s">
        <v>22</v>
      </c>
      <c r="E414" s="30"/>
      <c r="F414" s="30"/>
      <c r="G414" s="30"/>
      <c r="H414" s="30"/>
      <c r="I414" s="31">
        <f>I416</f>
        <v>0</v>
      </c>
      <c r="J414" s="31">
        <f t="shared" ref="J414:P414" si="154">J416</f>
        <v>0</v>
      </c>
      <c r="K414" s="31">
        <f t="shared" si="154"/>
        <v>0</v>
      </c>
      <c r="L414" s="31">
        <f t="shared" si="154"/>
        <v>0</v>
      </c>
      <c r="M414" s="31">
        <f t="shared" si="154"/>
        <v>282784.8</v>
      </c>
      <c r="N414" s="31">
        <f t="shared" si="154"/>
        <v>282784.8</v>
      </c>
      <c r="O414" s="31">
        <f t="shared" si="154"/>
        <v>0</v>
      </c>
      <c r="P414" s="31">
        <f t="shared" si="154"/>
        <v>0</v>
      </c>
      <c r="Q414" s="33"/>
    </row>
    <row r="415" spans="1:17" ht="26.25" customHeight="1" x14ac:dyDescent="0.25">
      <c r="A415" s="110"/>
      <c r="B415" s="112"/>
      <c r="C415" s="112"/>
      <c r="D415" s="37" t="s">
        <v>23</v>
      </c>
      <c r="E415" s="30"/>
      <c r="F415" s="30"/>
      <c r="G415" s="30"/>
      <c r="H415" s="30"/>
      <c r="I415" s="31"/>
      <c r="J415" s="31"/>
      <c r="K415" s="31"/>
      <c r="L415" s="31"/>
      <c r="M415" s="31"/>
      <c r="N415" s="31"/>
      <c r="O415" s="31"/>
      <c r="P415" s="31"/>
      <c r="Q415" s="12"/>
    </row>
    <row r="416" spans="1:17" ht="26.25" customHeight="1" x14ac:dyDescent="0.25">
      <c r="A416" s="110"/>
      <c r="B416" s="112"/>
      <c r="C416" s="112"/>
      <c r="D416" s="37" t="s">
        <v>29</v>
      </c>
      <c r="E416" s="30" t="s">
        <v>33</v>
      </c>
      <c r="F416" s="30" t="s">
        <v>92</v>
      </c>
      <c r="G416" s="30" t="s">
        <v>163</v>
      </c>
      <c r="H416" s="32">
        <v>244</v>
      </c>
      <c r="I416" s="4">
        <v>0</v>
      </c>
      <c r="J416" s="4">
        <v>0</v>
      </c>
      <c r="K416" s="4">
        <v>0</v>
      </c>
      <c r="L416" s="4">
        <v>0</v>
      </c>
      <c r="M416" s="4">
        <v>282784.8</v>
      </c>
      <c r="N416" s="4">
        <v>282784.8</v>
      </c>
      <c r="O416" s="4">
        <v>0</v>
      </c>
      <c r="P416" s="4">
        <v>0</v>
      </c>
      <c r="Q416" s="12"/>
    </row>
    <row r="417" spans="1:17" ht="26.25" customHeight="1" x14ac:dyDescent="0.25">
      <c r="A417" s="110" t="s">
        <v>247</v>
      </c>
      <c r="B417" s="112" t="s">
        <v>303</v>
      </c>
      <c r="C417" s="112" t="s">
        <v>164</v>
      </c>
      <c r="D417" s="37" t="s">
        <v>22</v>
      </c>
      <c r="E417" s="30"/>
      <c r="F417" s="30"/>
      <c r="G417" s="30"/>
      <c r="H417" s="30"/>
      <c r="I417" s="31">
        <f>I419</f>
        <v>0</v>
      </c>
      <c r="J417" s="31">
        <f t="shared" ref="J417:P417" si="155">J419</f>
        <v>0</v>
      </c>
      <c r="K417" s="31">
        <f t="shared" si="155"/>
        <v>0</v>
      </c>
      <c r="L417" s="31">
        <f t="shared" si="155"/>
        <v>0</v>
      </c>
      <c r="M417" s="31">
        <f t="shared" si="155"/>
        <v>122147.57</v>
      </c>
      <c r="N417" s="31">
        <f t="shared" si="155"/>
        <v>122147.57</v>
      </c>
      <c r="O417" s="31">
        <f t="shared" si="155"/>
        <v>0</v>
      </c>
      <c r="P417" s="31">
        <f t="shared" si="155"/>
        <v>0</v>
      </c>
      <c r="Q417" s="33"/>
    </row>
    <row r="418" spans="1:17" ht="26.25" customHeight="1" x14ac:dyDescent="0.25">
      <c r="A418" s="110"/>
      <c r="B418" s="112"/>
      <c r="C418" s="112"/>
      <c r="D418" s="37" t="s">
        <v>23</v>
      </c>
      <c r="E418" s="30"/>
      <c r="F418" s="30"/>
      <c r="G418" s="30"/>
      <c r="H418" s="30"/>
      <c r="I418" s="31"/>
      <c r="J418" s="31"/>
      <c r="K418" s="31"/>
      <c r="L418" s="31"/>
      <c r="M418" s="31"/>
      <c r="N418" s="31"/>
      <c r="O418" s="31"/>
      <c r="P418" s="31"/>
      <c r="Q418" s="12"/>
    </row>
    <row r="419" spans="1:17" ht="26.25" customHeight="1" x14ac:dyDescent="0.25">
      <c r="A419" s="110"/>
      <c r="B419" s="112"/>
      <c r="C419" s="112"/>
      <c r="D419" s="37" t="s">
        <v>29</v>
      </c>
      <c r="E419" s="30" t="s">
        <v>33</v>
      </c>
      <c r="F419" s="30" t="s">
        <v>92</v>
      </c>
      <c r="G419" s="30" t="s">
        <v>165</v>
      </c>
      <c r="H419" s="32">
        <v>244</v>
      </c>
      <c r="I419" s="4">
        <v>0</v>
      </c>
      <c r="J419" s="4">
        <v>0</v>
      </c>
      <c r="K419" s="4">
        <v>0</v>
      </c>
      <c r="L419" s="4">
        <v>0</v>
      </c>
      <c r="M419" s="4">
        <v>122147.57</v>
      </c>
      <c r="N419" s="4">
        <v>122147.57</v>
      </c>
      <c r="O419" s="4">
        <v>0</v>
      </c>
      <c r="P419" s="4">
        <v>0</v>
      </c>
      <c r="Q419" s="12"/>
    </row>
    <row r="420" spans="1:17" ht="26.25" customHeight="1" x14ac:dyDescent="0.25">
      <c r="A420" s="110" t="s">
        <v>248</v>
      </c>
      <c r="B420" s="112" t="s">
        <v>304</v>
      </c>
      <c r="C420" s="112" t="s">
        <v>166</v>
      </c>
      <c r="D420" s="37" t="s">
        <v>22</v>
      </c>
      <c r="E420" s="30"/>
      <c r="F420" s="30"/>
      <c r="G420" s="30"/>
      <c r="H420" s="30"/>
      <c r="I420" s="31">
        <f>I422</f>
        <v>0</v>
      </c>
      <c r="J420" s="31">
        <f t="shared" ref="J420:P420" si="156">J422</f>
        <v>0</v>
      </c>
      <c r="K420" s="31">
        <f t="shared" si="156"/>
        <v>0</v>
      </c>
      <c r="L420" s="31">
        <f t="shared" si="156"/>
        <v>0</v>
      </c>
      <c r="M420" s="31">
        <f t="shared" si="156"/>
        <v>465074</v>
      </c>
      <c r="N420" s="31">
        <f t="shared" si="156"/>
        <v>465074</v>
      </c>
      <c r="O420" s="31">
        <f t="shared" si="156"/>
        <v>0</v>
      </c>
      <c r="P420" s="31">
        <f t="shared" si="156"/>
        <v>0</v>
      </c>
      <c r="Q420" s="33"/>
    </row>
    <row r="421" spans="1:17" ht="26.25" customHeight="1" x14ac:dyDescent="0.25">
      <c r="A421" s="110"/>
      <c r="B421" s="112"/>
      <c r="C421" s="112"/>
      <c r="D421" s="37" t="s">
        <v>23</v>
      </c>
      <c r="E421" s="30"/>
      <c r="F421" s="30"/>
      <c r="G421" s="30"/>
      <c r="H421" s="30"/>
      <c r="I421" s="31"/>
      <c r="J421" s="31"/>
      <c r="K421" s="31"/>
      <c r="L421" s="31"/>
      <c r="M421" s="31"/>
      <c r="N421" s="31"/>
      <c r="O421" s="31"/>
      <c r="P421" s="31"/>
      <c r="Q421" s="12"/>
    </row>
    <row r="422" spans="1:17" ht="26.25" customHeight="1" x14ac:dyDescent="0.25">
      <c r="A422" s="110"/>
      <c r="B422" s="112"/>
      <c r="C422" s="112"/>
      <c r="D422" s="37" t="s">
        <v>29</v>
      </c>
      <c r="E422" s="30" t="s">
        <v>33</v>
      </c>
      <c r="F422" s="30" t="s">
        <v>92</v>
      </c>
      <c r="G422" s="30" t="s">
        <v>167</v>
      </c>
      <c r="H422" s="32">
        <v>244</v>
      </c>
      <c r="I422" s="4">
        <v>0</v>
      </c>
      <c r="J422" s="4">
        <v>0</v>
      </c>
      <c r="K422" s="4">
        <v>0</v>
      </c>
      <c r="L422" s="4">
        <v>0</v>
      </c>
      <c r="M422" s="4">
        <v>465074</v>
      </c>
      <c r="N422" s="4">
        <v>465074</v>
      </c>
      <c r="O422" s="4">
        <v>0</v>
      </c>
      <c r="P422" s="4">
        <v>0</v>
      </c>
      <c r="Q422" s="12"/>
    </row>
    <row r="423" spans="1:17" ht="26.25" customHeight="1" x14ac:dyDescent="0.25">
      <c r="A423" s="110" t="s">
        <v>249</v>
      </c>
      <c r="B423" s="112" t="s">
        <v>305</v>
      </c>
      <c r="C423" s="112" t="s">
        <v>168</v>
      </c>
      <c r="D423" s="37" t="s">
        <v>22</v>
      </c>
      <c r="E423" s="30"/>
      <c r="F423" s="30"/>
      <c r="G423" s="30"/>
      <c r="H423" s="30"/>
      <c r="I423" s="31">
        <f>I425</f>
        <v>0</v>
      </c>
      <c r="J423" s="31">
        <f t="shared" ref="J423:P423" si="157">J425</f>
        <v>0</v>
      </c>
      <c r="K423" s="31">
        <f t="shared" si="157"/>
        <v>0</v>
      </c>
      <c r="L423" s="31">
        <f t="shared" si="157"/>
        <v>0</v>
      </c>
      <c r="M423" s="31">
        <f t="shared" si="157"/>
        <v>5537</v>
      </c>
      <c r="N423" s="31">
        <f t="shared" si="157"/>
        <v>5537</v>
      </c>
      <c r="O423" s="31">
        <f t="shared" si="157"/>
        <v>0</v>
      </c>
      <c r="P423" s="31">
        <f t="shared" si="157"/>
        <v>0</v>
      </c>
      <c r="Q423" s="33"/>
    </row>
    <row r="424" spans="1:17" ht="26.25" customHeight="1" x14ac:dyDescent="0.25">
      <c r="A424" s="110"/>
      <c r="B424" s="112"/>
      <c r="C424" s="112"/>
      <c r="D424" s="37" t="s">
        <v>23</v>
      </c>
      <c r="E424" s="30"/>
      <c r="F424" s="30"/>
      <c r="G424" s="30"/>
      <c r="H424" s="30"/>
      <c r="I424" s="31"/>
      <c r="J424" s="31"/>
      <c r="K424" s="31"/>
      <c r="L424" s="31"/>
      <c r="M424" s="31"/>
      <c r="N424" s="31"/>
      <c r="O424" s="31"/>
      <c r="P424" s="31"/>
      <c r="Q424" s="12"/>
    </row>
    <row r="425" spans="1:17" ht="26.25" customHeight="1" x14ac:dyDescent="0.25">
      <c r="A425" s="110"/>
      <c r="B425" s="112"/>
      <c r="C425" s="112"/>
      <c r="D425" s="37" t="s">
        <v>29</v>
      </c>
      <c r="E425" s="30" t="s">
        <v>33</v>
      </c>
      <c r="F425" s="30" t="s">
        <v>92</v>
      </c>
      <c r="G425" s="30" t="s">
        <v>169</v>
      </c>
      <c r="H425" s="32">
        <v>244</v>
      </c>
      <c r="I425" s="4">
        <v>0</v>
      </c>
      <c r="J425" s="4">
        <v>0</v>
      </c>
      <c r="K425" s="4">
        <v>0</v>
      </c>
      <c r="L425" s="4">
        <v>0</v>
      </c>
      <c r="M425" s="4">
        <v>5537</v>
      </c>
      <c r="N425" s="4">
        <v>5537</v>
      </c>
      <c r="O425" s="4">
        <v>0</v>
      </c>
      <c r="P425" s="4">
        <v>0</v>
      </c>
      <c r="Q425" s="12"/>
    </row>
    <row r="426" spans="1:17" ht="26.25" customHeight="1" x14ac:dyDescent="0.25">
      <c r="A426" s="110" t="s">
        <v>250</v>
      </c>
      <c r="B426" s="112" t="s">
        <v>306</v>
      </c>
      <c r="C426" s="112" t="s">
        <v>170</v>
      </c>
      <c r="D426" s="37" t="s">
        <v>22</v>
      </c>
      <c r="E426" s="30"/>
      <c r="F426" s="30"/>
      <c r="G426" s="30"/>
      <c r="H426" s="30"/>
      <c r="I426" s="31">
        <f>I428</f>
        <v>0</v>
      </c>
      <c r="J426" s="31">
        <f t="shared" ref="J426:P426" si="158">J428</f>
        <v>0</v>
      </c>
      <c r="K426" s="31">
        <f t="shared" si="158"/>
        <v>0</v>
      </c>
      <c r="L426" s="31">
        <f t="shared" si="158"/>
        <v>0</v>
      </c>
      <c r="M426" s="31">
        <f t="shared" si="158"/>
        <v>21433.47</v>
      </c>
      <c r="N426" s="31">
        <f t="shared" si="158"/>
        <v>21433.47</v>
      </c>
      <c r="O426" s="31">
        <f t="shared" si="158"/>
        <v>0</v>
      </c>
      <c r="P426" s="31">
        <f t="shared" si="158"/>
        <v>0</v>
      </c>
      <c r="Q426" s="33"/>
    </row>
    <row r="427" spans="1:17" ht="26.25" customHeight="1" x14ac:dyDescent="0.25">
      <c r="A427" s="110"/>
      <c r="B427" s="112"/>
      <c r="C427" s="112"/>
      <c r="D427" s="37" t="s">
        <v>23</v>
      </c>
      <c r="E427" s="30"/>
      <c r="F427" s="30"/>
      <c r="G427" s="30"/>
      <c r="H427" s="30"/>
      <c r="I427" s="31"/>
      <c r="J427" s="31"/>
      <c r="K427" s="31"/>
      <c r="L427" s="31"/>
      <c r="M427" s="31"/>
      <c r="N427" s="31"/>
      <c r="O427" s="31"/>
      <c r="P427" s="31"/>
      <c r="Q427" s="12"/>
    </row>
    <row r="428" spans="1:17" ht="26.25" customHeight="1" x14ac:dyDescent="0.25">
      <c r="A428" s="110"/>
      <c r="B428" s="112"/>
      <c r="C428" s="112"/>
      <c r="D428" s="37" t="s">
        <v>29</v>
      </c>
      <c r="E428" s="30" t="s">
        <v>33</v>
      </c>
      <c r="F428" s="30" t="s">
        <v>92</v>
      </c>
      <c r="G428" s="30" t="s">
        <v>171</v>
      </c>
      <c r="H428" s="32">
        <v>244</v>
      </c>
      <c r="I428" s="4">
        <v>0</v>
      </c>
      <c r="J428" s="4">
        <v>0</v>
      </c>
      <c r="K428" s="4">
        <v>0</v>
      </c>
      <c r="L428" s="4">
        <v>0</v>
      </c>
      <c r="M428" s="4">
        <v>21433.47</v>
      </c>
      <c r="N428" s="4">
        <v>21433.47</v>
      </c>
      <c r="O428" s="4">
        <v>0</v>
      </c>
      <c r="P428" s="4">
        <v>0</v>
      </c>
      <c r="Q428" s="12"/>
    </row>
    <row r="429" spans="1:17" ht="26.25" customHeight="1" x14ac:dyDescent="0.25">
      <c r="A429" s="110" t="s">
        <v>251</v>
      </c>
      <c r="B429" s="112" t="s">
        <v>307</v>
      </c>
      <c r="C429" s="112" t="s">
        <v>172</v>
      </c>
      <c r="D429" s="37" t="s">
        <v>22</v>
      </c>
      <c r="E429" s="30"/>
      <c r="F429" s="30"/>
      <c r="G429" s="30"/>
      <c r="H429" s="30"/>
      <c r="I429" s="31">
        <f>I431</f>
        <v>0</v>
      </c>
      <c r="J429" s="31">
        <f t="shared" ref="J429:P429" si="159">J431</f>
        <v>0</v>
      </c>
      <c r="K429" s="31">
        <f t="shared" si="159"/>
        <v>0</v>
      </c>
      <c r="L429" s="31">
        <f t="shared" si="159"/>
        <v>0</v>
      </c>
      <c r="M429" s="31">
        <f t="shared" si="159"/>
        <v>52896</v>
      </c>
      <c r="N429" s="31">
        <f t="shared" si="159"/>
        <v>52896</v>
      </c>
      <c r="O429" s="31">
        <f t="shared" si="159"/>
        <v>0</v>
      </c>
      <c r="P429" s="31">
        <f t="shared" si="159"/>
        <v>0</v>
      </c>
      <c r="Q429" s="33"/>
    </row>
    <row r="430" spans="1:17" ht="26.25" customHeight="1" x14ac:dyDescent="0.25">
      <c r="A430" s="110"/>
      <c r="B430" s="112"/>
      <c r="C430" s="112"/>
      <c r="D430" s="37" t="s">
        <v>23</v>
      </c>
      <c r="E430" s="30"/>
      <c r="F430" s="30"/>
      <c r="G430" s="30"/>
      <c r="H430" s="30"/>
      <c r="I430" s="31"/>
      <c r="J430" s="31"/>
      <c r="K430" s="31"/>
      <c r="L430" s="31"/>
      <c r="M430" s="31"/>
      <c r="N430" s="31"/>
      <c r="O430" s="31"/>
      <c r="P430" s="31"/>
      <c r="Q430" s="12"/>
    </row>
    <row r="431" spans="1:17" ht="26.25" customHeight="1" x14ac:dyDescent="0.25">
      <c r="A431" s="110"/>
      <c r="B431" s="112"/>
      <c r="C431" s="112"/>
      <c r="D431" s="37" t="s">
        <v>29</v>
      </c>
      <c r="E431" s="30" t="s">
        <v>33</v>
      </c>
      <c r="F431" s="30" t="s">
        <v>92</v>
      </c>
      <c r="G431" s="30" t="s">
        <v>173</v>
      </c>
      <c r="H431" s="32">
        <v>244</v>
      </c>
      <c r="I431" s="4">
        <v>0</v>
      </c>
      <c r="J431" s="4">
        <v>0</v>
      </c>
      <c r="K431" s="4">
        <v>0</v>
      </c>
      <c r="L431" s="4">
        <v>0</v>
      </c>
      <c r="M431" s="4">
        <v>52896</v>
      </c>
      <c r="N431" s="4">
        <v>52896</v>
      </c>
      <c r="O431" s="4">
        <v>0</v>
      </c>
      <c r="P431" s="4">
        <v>0</v>
      </c>
      <c r="Q431" s="12"/>
    </row>
    <row r="432" spans="1:17" ht="26.25" customHeight="1" x14ac:dyDescent="0.25">
      <c r="A432" s="110" t="s">
        <v>252</v>
      </c>
      <c r="B432" s="112" t="s">
        <v>308</v>
      </c>
      <c r="C432" s="112" t="s">
        <v>174</v>
      </c>
      <c r="D432" s="37" t="s">
        <v>22</v>
      </c>
      <c r="E432" s="30"/>
      <c r="F432" s="30"/>
      <c r="G432" s="30"/>
      <c r="H432" s="30"/>
      <c r="I432" s="31">
        <f>I434</f>
        <v>0</v>
      </c>
      <c r="J432" s="31">
        <f t="shared" ref="J432:P432" si="160">J434</f>
        <v>0</v>
      </c>
      <c r="K432" s="31">
        <f t="shared" si="160"/>
        <v>0</v>
      </c>
      <c r="L432" s="31">
        <f t="shared" si="160"/>
        <v>0</v>
      </c>
      <c r="M432" s="31">
        <f t="shared" si="160"/>
        <v>104114.89</v>
      </c>
      <c r="N432" s="31">
        <f t="shared" si="160"/>
        <v>104114.89</v>
      </c>
      <c r="O432" s="31">
        <f t="shared" si="160"/>
        <v>0</v>
      </c>
      <c r="P432" s="31">
        <f t="shared" si="160"/>
        <v>0</v>
      </c>
      <c r="Q432" s="33"/>
    </row>
    <row r="433" spans="1:17" ht="26.25" customHeight="1" x14ac:dyDescent="0.25">
      <c r="A433" s="110"/>
      <c r="B433" s="112"/>
      <c r="C433" s="112"/>
      <c r="D433" s="37" t="s">
        <v>23</v>
      </c>
      <c r="E433" s="30"/>
      <c r="F433" s="30"/>
      <c r="G433" s="30"/>
      <c r="H433" s="30"/>
      <c r="I433" s="31"/>
      <c r="J433" s="31"/>
      <c r="K433" s="31"/>
      <c r="L433" s="31"/>
      <c r="M433" s="31"/>
      <c r="N433" s="31"/>
      <c r="O433" s="31"/>
      <c r="P433" s="31"/>
      <c r="Q433" s="12"/>
    </row>
    <row r="434" spans="1:17" ht="26.25" customHeight="1" x14ac:dyDescent="0.25">
      <c r="A434" s="110"/>
      <c r="B434" s="112"/>
      <c r="C434" s="112"/>
      <c r="D434" s="37" t="s">
        <v>29</v>
      </c>
      <c r="E434" s="30" t="s">
        <v>33</v>
      </c>
      <c r="F434" s="30" t="s">
        <v>92</v>
      </c>
      <c r="G434" s="30" t="s">
        <v>175</v>
      </c>
      <c r="H434" s="32">
        <v>244</v>
      </c>
      <c r="I434" s="4">
        <v>0</v>
      </c>
      <c r="J434" s="4">
        <v>0</v>
      </c>
      <c r="K434" s="4">
        <v>0</v>
      </c>
      <c r="L434" s="4">
        <v>0</v>
      </c>
      <c r="M434" s="4">
        <v>104114.89</v>
      </c>
      <c r="N434" s="4">
        <v>104114.89</v>
      </c>
      <c r="O434" s="4">
        <v>0</v>
      </c>
      <c r="P434" s="4">
        <v>0</v>
      </c>
      <c r="Q434" s="12"/>
    </row>
    <row r="435" spans="1:17" ht="26.25" customHeight="1" x14ac:dyDescent="0.25">
      <c r="A435" s="110" t="s">
        <v>253</v>
      </c>
      <c r="B435" s="112" t="s">
        <v>309</v>
      </c>
      <c r="C435" s="112" t="s">
        <v>176</v>
      </c>
      <c r="D435" s="37" t="s">
        <v>22</v>
      </c>
      <c r="E435" s="30"/>
      <c r="F435" s="30"/>
      <c r="G435" s="30"/>
      <c r="H435" s="30"/>
      <c r="I435" s="31">
        <f>I437</f>
        <v>0</v>
      </c>
      <c r="J435" s="31">
        <f t="shared" ref="J435:P435" si="161">J437</f>
        <v>0</v>
      </c>
      <c r="K435" s="31">
        <f t="shared" si="161"/>
        <v>0</v>
      </c>
      <c r="L435" s="31">
        <f t="shared" si="161"/>
        <v>0</v>
      </c>
      <c r="M435" s="31">
        <f t="shared" si="161"/>
        <v>33079.33</v>
      </c>
      <c r="N435" s="31">
        <f t="shared" si="161"/>
        <v>33079.33</v>
      </c>
      <c r="O435" s="31">
        <f t="shared" si="161"/>
        <v>0</v>
      </c>
      <c r="P435" s="31">
        <f t="shared" si="161"/>
        <v>0</v>
      </c>
      <c r="Q435" s="33"/>
    </row>
    <row r="436" spans="1:17" ht="26.25" customHeight="1" x14ac:dyDescent="0.25">
      <c r="A436" s="110"/>
      <c r="B436" s="112"/>
      <c r="C436" s="112"/>
      <c r="D436" s="37" t="s">
        <v>23</v>
      </c>
      <c r="E436" s="30"/>
      <c r="F436" s="30"/>
      <c r="G436" s="30"/>
      <c r="H436" s="30"/>
      <c r="I436" s="31"/>
      <c r="J436" s="31"/>
      <c r="K436" s="31"/>
      <c r="L436" s="31"/>
      <c r="M436" s="31"/>
      <c r="N436" s="31"/>
      <c r="O436" s="31"/>
      <c r="P436" s="31"/>
      <c r="Q436" s="12"/>
    </row>
    <row r="437" spans="1:17" ht="26.25" customHeight="1" x14ac:dyDescent="0.25">
      <c r="A437" s="110"/>
      <c r="B437" s="112"/>
      <c r="C437" s="112"/>
      <c r="D437" s="37" t="s">
        <v>29</v>
      </c>
      <c r="E437" s="30" t="s">
        <v>33</v>
      </c>
      <c r="F437" s="30" t="s">
        <v>92</v>
      </c>
      <c r="G437" s="30" t="s">
        <v>177</v>
      </c>
      <c r="H437" s="32">
        <v>244</v>
      </c>
      <c r="I437" s="4">
        <v>0</v>
      </c>
      <c r="J437" s="4">
        <v>0</v>
      </c>
      <c r="K437" s="4">
        <v>0</v>
      </c>
      <c r="L437" s="4">
        <v>0</v>
      </c>
      <c r="M437" s="4">
        <v>33079.33</v>
      </c>
      <c r="N437" s="4">
        <v>33079.33</v>
      </c>
      <c r="O437" s="4">
        <v>0</v>
      </c>
      <c r="P437" s="4">
        <v>0</v>
      </c>
      <c r="Q437" s="12"/>
    </row>
    <row r="438" spans="1:17" ht="26.25" customHeight="1" x14ac:dyDescent="0.25">
      <c r="A438" s="110" t="s">
        <v>254</v>
      </c>
      <c r="B438" s="112" t="s">
        <v>310</v>
      </c>
      <c r="C438" s="112" t="s">
        <v>178</v>
      </c>
      <c r="D438" s="37" t="s">
        <v>22</v>
      </c>
      <c r="E438" s="30"/>
      <c r="F438" s="30"/>
      <c r="G438" s="30"/>
      <c r="H438" s="30"/>
      <c r="I438" s="31">
        <f>I440</f>
        <v>0</v>
      </c>
      <c r="J438" s="31">
        <f t="shared" ref="J438:P438" si="162">J440</f>
        <v>0</v>
      </c>
      <c r="K438" s="31">
        <f t="shared" si="162"/>
        <v>0</v>
      </c>
      <c r="L438" s="31">
        <f t="shared" si="162"/>
        <v>0</v>
      </c>
      <c r="M438" s="31">
        <f t="shared" si="162"/>
        <v>26255.06</v>
      </c>
      <c r="N438" s="31">
        <f t="shared" si="162"/>
        <v>26255.06</v>
      </c>
      <c r="O438" s="31">
        <f t="shared" si="162"/>
        <v>0</v>
      </c>
      <c r="P438" s="31">
        <f t="shared" si="162"/>
        <v>0</v>
      </c>
      <c r="Q438" s="33"/>
    </row>
    <row r="439" spans="1:17" ht="26.25" customHeight="1" x14ac:dyDescent="0.25">
      <c r="A439" s="110"/>
      <c r="B439" s="112"/>
      <c r="C439" s="112"/>
      <c r="D439" s="37" t="s">
        <v>23</v>
      </c>
      <c r="E439" s="30"/>
      <c r="F439" s="30"/>
      <c r="G439" s="30"/>
      <c r="H439" s="30"/>
      <c r="I439" s="31"/>
      <c r="J439" s="31"/>
      <c r="K439" s="31"/>
      <c r="L439" s="31"/>
      <c r="M439" s="31"/>
      <c r="N439" s="31"/>
      <c r="O439" s="31"/>
      <c r="P439" s="31"/>
      <c r="Q439" s="12"/>
    </row>
    <row r="440" spans="1:17" ht="26.25" customHeight="1" x14ac:dyDescent="0.25">
      <c r="A440" s="110"/>
      <c r="B440" s="112"/>
      <c r="C440" s="112"/>
      <c r="D440" s="37" t="s">
        <v>29</v>
      </c>
      <c r="E440" s="30" t="s">
        <v>33</v>
      </c>
      <c r="F440" s="30" t="s">
        <v>92</v>
      </c>
      <c r="G440" s="30" t="s">
        <v>179</v>
      </c>
      <c r="H440" s="32">
        <v>244</v>
      </c>
      <c r="I440" s="4">
        <v>0</v>
      </c>
      <c r="J440" s="4">
        <v>0</v>
      </c>
      <c r="K440" s="4">
        <v>0</v>
      </c>
      <c r="L440" s="4">
        <v>0</v>
      </c>
      <c r="M440" s="4">
        <v>26255.06</v>
      </c>
      <c r="N440" s="4">
        <v>26255.06</v>
      </c>
      <c r="O440" s="4">
        <v>0</v>
      </c>
      <c r="P440" s="4">
        <v>0</v>
      </c>
      <c r="Q440" s="12"/>
    </row>
    <row r="441" spans="1:17" ht="26.25" customHeight="1" x14ac:dyDescent="0.25">
      <c r="A441" s="110" t="s">
        <v>255</v>
      </c>
      <c r="B441" s="112" t="s">
        <v>311</v>
      </c>
      <c r="C441" s="112" t="s">
        <v>180</v>
      </c>
      <c r="D441" s="37" t="s">
        <v>22</v>
      </c>
      <c r="E441" s="30"/>
      <c r="F441" s="30"/>
      <c r="G441" s="30"/>
      <c r="H441" s="30"/>
      <c r="I441" s="31">
        <f>I443</f>
        <v>0</v>
      </c>
      <c r="J441" s="31">
        <f t="shared" ref="J441:P441" si="163">J443</f>
        <v>0</v>
      </c>
      <c r="K441" s="31">
        <f t="shared" si="163"/>
        <v>0</v>
      </c>
      <c r="L441" s="31">
        <f t="shared" si="163"/>
        <v>0</v>
      </c>
      <c r="M441" s="31">
        <f t="shared" si="163"/>
        <v>11367.8</v>
      </c>
      <c r="N441" s="31">
        <f t="shared" si="163"/>
        <v>11367.8</v>
      </c>
      <c r="O441" s="31">
        <f t="shared" si="163"/>
        <v>0</v>
      </c>
      <c r="P441" s="31">
        <f t="shared" si="163"/>
        <v>0</v>
      </c>
      <c r="Q441" s="33"/>
    </row>
    <row r="442" spans="1:17" ht="26.25" customHeight="1" x14ac:dyDescent="0.25">
      <c r="A442" s="110"/>
      <c r="B442" s="112"/>
      <c r="C442" s="112"/>
      <c r="D442" s="37" t="s">
        <v>23</v>
      </c>
      <c r="E442" s="30"/>
      <c r="F442" s="30"/>
      <c r="G442" s="30"/>
      <c r="H442" s="30"/>
      <c r="I442" s="31"/>
      <c r="J442" s="31"/>
      <c r="K442" s="31"/>
      <c r="L442" s="31"/>
      <c r="M442" s="31"/>
      <c r="N442" s="31"/>
      <c r="O442" s="31"/>
      <c r="P442" s="31"/>
      <c r="Q442" s="12"/>
    </row>
    <row r="443" spans="1:17" ht="26.25" customHeight="1" x14ac:dyDescent="0.25">
      <c r="A443" s="110"/>
      <c r="B443" s="112"/>
      <c r="C443" s="112"/>
      <c r="D443" s="37" t="s">
        <v>29</v>
      </c>
      <c r="E443" s="30" t="s">
        <v>33</v>
      </c>
      <c r="F443" s="30" t="s">
        <v>92</v>
      </c>
      <c r="G443" s="30" t="s">
        <v>181</v>
      </c>
      <c r="H443" s="32">
        <v>244</v>
      </c>
      <c r="I443" s="4">
        <v>0</v>
      </c>
      <c r="J443" s="4">
        <v>0</v>
      </c>
      <c r="K443" s="4">
        <v>0</v>
      </c>
      <c r="L443" s="4">
        <v>0</v>
      </c>
      <c r="M443" s="4">
        <v>11367.8</v>
      </c>
      <c r="N443" s="4">
        <v>11367.8</v>
      </c>
      <c r="O443" s="4">
        <v>0</v>
      </c>
      <c r="P443" s="4">
        <v>0</v>
      </c>
      <c r="Q443" s="12"/>
    </row>
    <row r="444" spans="1:17" ht="26.25" customHeight="1" x14ac:dyDescent="0.25">
      <c r="A444" s="110" t="s">
        <v>256</v>
      </c>
      <c r="B444" s="112" t="s">
        <v>312</v>
      </c>
      <c r="C444" s="112" t="s">
        <v>182</v>
      </c>
      <c r="D444" s="37" t="s">
        <v>22</v>
      </c>
      <c r="E444" s="30"/>
      <c r="F444" s="30"/>
      <c r="G444" s="30"/>
      <c r="H444" s="30"/>
      <c r="I444" s="31">
        <f>I446</f>
        <v>0</v>
      </c>
      <c r="J444" s="31">
        <f t="shared" ref="J444:P444" si="164">J446</f>
        <v>0</v>
      </c>
      <c r="K444" s="31">
        <f t="shared" si="164"/>
        <v>0</v>
      </c>
      <c r="L444" s="31">
        <f t="shared" si="164"/>
        <v>0</v>
      </c>
      <c r="M444" s="31">
        <f t="shared" si="164"/>
        <v>63509.19</v>
      </c>
      <c r="N444" s="31">
        <f t="shared" si="164"/>
        <v>63509.19</v>
      </c>
      <c r="O444" s="31">
        <f t="shared" si="164"/>
        <v>0</v>
      </c>
      <c r="P444" s="31">
        <f t="shared" si="164"/>
        <v>0</v>
      </c>
      <c r="Q444" s="33"/>
    </row>
    <row r="445" spans="1:17" ht="26.25" customHeight="1" x14ac:dyDescent="0.25">
      <c r="A445" s="110"/>
      <c r="B445" s="112"/>
      <c r="C445" s="112"/>
      <c r="D445" s="37" t="s">
        <v>23</v>
      </c>
      <c r="E445" s="30"/>
      <c r="F445" s="30"/>
      <c r="G445" s="30"/>
      <c r="H445" s="30"/>
      <c r="I445" s="31"/>
      <c r="J445" s="31"/>
      <c r="K445" s="31"/>
      <c r="L445" s="31"/>
      <c r="M445" s="31"/>
      <c r="N445" s="31"/>
      <c r="O445" s="31"/>
      <c r="P445" s="31"/>
      <c r="Q445" s="12"/>
    </row>
    <row r="446" spans="1:17" ht="26.25" customHeight="1" x14ac:dyDescent="0.25">
      <c r="A446" s="110"/>
      <c r="B446" s="112"/>
      <c r="C446" s="112"/>
      <c r="D446" s="37" t="s">
        <v>29</v>
      </c>
      <c r="E446" s="30" t="s">
        <v>33</v>
      </c>
      <c r="F446" s="30" t="s">
        <v>92</v>
      </c>
      <c r="G446" s="30" t="s">
        <v>183</v>
      </c>
      <c r="H446" s="32">
        <v>244</v>
      </c>
      <c r="I446" s="4">
        <v>0</v>
      </c>
      <c r="J446" s="4">
        <v>0</v>
      </c>
      <c r="K446" s="4">
        <v>0</v>
      </c>
      <c r="L446" s="4">
        <v>0</v>
      </c>
      <c r="M446" s="4">
        <v>63509.19</v>
      </c>
      <c r="N446" s="4">
        <v>63509.19</v>
      </c>
      <c r="O446" s="4">
        <v>0</v>
      </c>
      <c r="P446" s="4">
        <v>0</v>
      </c>
      <c r="Q446" s="12"/>
    </row>
    <row r="447" spans="1:17" ht="26.25" customHeight="1" x14ac:dyDescent="0.25">
      <c r="A447" s="110" t="s">
        <v>257</v>
      </c>
      <c r="B447" s="112" t="s">
        <v>313</v>
      </c>
      <c r="C447" s="112" t="s">
        <v>184</v>
      </c>
      <c r="D447" s="37" t="s">
        <v>22</v>
      </c>
      <c r="E447" s="30"/>
      <c r="F447" s="30"/>
      <c r="G447" s="30"/>
      <c r="H447" s="30"/>
      <c r="I447" s="31">
        <f>I449</f>
        <v>0</v>
      </c>
      <c r="J447" s="31">
        <f t="shared" ref="J447:P447" si="165">J449</f>
        <v>0</v>
      </c>
      <c r="K447" s="31">
        <f t="shared" si="165"/>
        <v>0</v>
      </c>
      <c r="L447" s="31">
        <f t="shared" si="165"/>
        <v>0</v>
      </c>
      <c r="M447" s="31">
        <f t="shared" si="165"/>
        <v>108845.99</v>
      </c>
      <c r="N447" s="31">
        <f t="shared" si="165"/>
        <v>108845.99</v>
      </c>
      <c r="O447" s="31">
        <f t="shared" si="165"/>
        <v>0</v>
      </c>
      <c r="P447" s="31">
        <f t="shared" si="165"/>
        <v>0</v>
      </c>
      <c r="Q447" s="33"/>
    </row>
    <row r="448" spans="1:17" ht="26.25" customHeight="1" x14ac:dyDescent="0.25">
      <c r="A448" s="110"/>
      <c r="B448" s="112"/>
      <c r="C448" s="112"/>
      <c r="D448" s="37" t="s">
        <v>23</v>
      </c>
      <c r="E448" s="30"/>
      <c r="F448" s="30"/>
      <c r="G448" s="30"/>
      <c r="H448" s="30"/>
      <c r="I448" s="31"/>
      <c r="J448" s="31"/>
      <c r="K448" s="31"/>
      <c r="L448" s="31"/>
      <c r="M448" s="31"/>
      <c r="N448" s="31"/>
      <c r="O448" s="31"/>
      <c r="P448" s="31"/>
      <c r="Q448" s="12"/>
    </row>
    <row r="449" spans="1:17" ht="26.25" customHeight="1" x14ac:dyDescent="0.25">
      <c r="A449" s="110"/>
      <c r="B449" s="112"/>
      <c r="C449" s="112"/>
      <c r="D449" s="37" t="s">
        <v>29</v>
      </c>
      <c r="E449" s="30" t="s">
        <v>33</v>
      </c>
      <c r="F449" s="30" t="s">
        <v>92</v>
      </c>
      <c r="G449" s="30" t="s">
        <v>185</v>
      </c>
      <c r="H449" s="32">
        <v>244</v>
      </c>
      <c r="I449" s="4">
        <v>0</v>
      </c>
      <c r="J449" s="4">
        <v>0</v>
      </c>
      <c r="K449" s="4">
        <v>0</v>
      </c>
      <c r="L449" s="4">
        <v>0</v>
      </c>
      <c r="M449" s="4">
        <v>108845.99</v>
      </c>
      <c r="N449" s="4">
        <v>108845.99</v>
      </c>
      <c r="O449" s="4">
        <v>0</v>
      </c>
      <c r="P449" s="4">
        <v>0</v>
      </c>
      <c r="Q449" s="12"/>
    </row>
    <row r="450" spans="1:17" ht="26.25" customHeight="1" x14ac:dyDescent="0.25">
      <c r="A450" s="110" t="s">
        <v>258</v>
      </c>
      <c r="B450" s="112" t="s">
        <v>314</v>
      </c>
      <c r="C450" s="112" t="s">
        <v>186</v>
      </c>
      <c r="D450" s="37" t="s">
        <v>22</v>
      </c>
      <c r="E450" s="30"/>
      <c r="F450" s="30"/>
      <c r="G450" s="30"/>
      <c r="H450" s="30"/>
      <c r="I450" s="31">
        <f>I452</f>
        <v>0</v>
      </c>
      <c r="J450" s="31">
        <f t="shared" ref="J450:P450" si="166">J452</f>
        <v>0</v>
      </c>
      <c r="K450" s="31">
        <f t="shared" si="166"/>
        <v>0</v>
      </c>
      <c r="L450" s="31">
        <f t="shared" si="166"/>
        <v>0</v>
      </c>
      <c r="M450" s="31">
        <f t="shared" si="166"/>
        <v>52790.45</v>
      </c>
      <c r="N450" s="31">
        <f t="shared" si="166"/>
        <v>52790.45</v>
      </c>
      <c r="O450" s="31">
        <f t="shared" si="166"/>
        <v>0</v>
      </c>
      <c r="P450" s="31">
        <f t="shared" si="166"/>
        <v>0</v>
      </c>
      <c r="Q450" s="33"/>
    </row>
    <row r="451" spans="1:17" ht="26.25" customHeight="1" x14ac:dyDescent="0.25">
      <c r="A451" s="110"/>
      <c r="B451" s="112"/>
      <c r="C451" s="112"/>
      <c r="D451" s="37" t="s">
        <v>23</v>
      </c>
      <c r="E451" s="30"/>
      <c r="F451" s="30"/>
      <c r="G451" s="30"/>
      <c r="H451" s="30"/>
      <c r="I451" s="31"/>
      <c r="J451" s="31"/>
      <c r="K451" s="31"/>
      <c r="L451" s="31"/>
      <c r="M451" s="31"/>
      <c r="N451" s="31"/>
      <c r="O451" s="31"/>
      <c r="P451" s="31"/>
      <c r="Q451" s="12"/>
    </row>
    <row r="452" spans="1:17" ht="26.25" customHeight="1" x14ac:dyDescent="0.25">
      <c r="A452" s="110"/>
      <c r="B452" s="112"/>
      <c r="C452" s="112"/>
      <c r="D452" s="37" t="s">
        <v>29</v>
      </c>
      <c r="E452" s="30" t="s">
        <v>33</v>
      </c>
      <c r="F452" s="30" t="s">
        <v>92</v>
      </c>
      <c r="G452" s="30" t="s">
        <v>187</v>
      </c>
      <c r="H452" s="32">
        <v>244</v>
      </c>
      <c r="I452" s="4">
        <v>0</v>
      </c>
      <c r="J452" s="4">
        <v>0</v>
      </c>
      <c r="K452" s="4">
        <v>0</v>
      </c>
      <c r="L452" s="4">
        <v>0</v>
      </c>
      <c r="M452" s="4">
        <v>52790.45</v>
      </c>
      <c r="N452" s="4">
        <v>52790.45</v>
      </c>
      <c r="O452" s="4">
        <v>0</v>
      </c>
      <c r="P452" s="4">
        <v>0</v>
      </c>
      <c r="Q452" s="12"/>
    </row>
    <row r="453" spans="1:17" ht="26.25" customHeight="1" x14ac:dyDescent="0.25">
      <c r="A453" s="110" t="s">
        <v>259</v>
      </c>
      <c r="B453" s="112" t="s">
        <v>315</v>
      </c>
      <c r="C453" s="112" t="s">
        <v>188</v>
      </c>
      <c r="D453" s="37" t="s">
        <v>22</v>
      </c>
      <c r="E453" s="30"/>
      <c r="F453" s="30"/>
      <c r="G453" s="30"/>
      <c r="H453" s="30"/>
      <c r="I453" s="31">
        <f>I455</f>
        <v>0</v>
      </c>
      <c r="J453" s="31">
        <f t="shared" ref="J453:P453" si="167">J455</f>
        <v>0</v>
      </c>
      <c r="K453" s="31">
        <f t="shared" si="167"/>
        <v>0</v>
      </c>
      <c r="L453" s="31">
        <f t="shared" si="167"/>
        <v>0</v>
      </c>
      <c r="M453" s="31">
        <f t="shared" si="167"/>
        <v>137765.29</v>
      </c>
      <c r="N453" s="31">
        <f t="shared" si="167"/>
        <v>137765.29</v>
      </c>
      <c r="O453" s="31">
        <f t="shared" si="167"/>
        <v>0</v>
      </c>
      <c r="P453" s="31">
        <f t="shared" si="167"/>
        <v>0</v>
      </c>
      <c r="Q453" s="33"/>
    </row>
    <row r="454" spans="1:17" ht="26.25" customHeight="1" x14ac:dyDescent="0.25">
      <c r="A454" s="110"/>
      <c r="B454" s="112"/>
      <c r="C454" s="112"/>
      <c r="D454" s="37" t="s">
        <v>23</v>
      </c>
      <c r="E454" s="30"/>
      <c r="F454" s="30"/>
      <c r="G454" s="30"/>
      <c r="H454" s="30"/>
      <c r="I454" s="31"/>
      <c r="J454" s="31"/>
      <c r="K454" s="31"/>
      <c r="L454" s="31"/>
      <c r="M454" s="31"/>
      <c r="N454" s="31"/>
      <c r="O454" s="31"/>
      <c r="P454" s="31"/>
      <c r="Q454" s="12"/>
    </row>
    <row r="455" spans="1:17" ht="26.25" customHeight="1" x14ac:dyDescent="0.25">
      <c r="A455" s="110"/>
      <c r="B455" s="112"/>
      <c r="C455" s="112"/>
      <c r="D455" s="37" t="s">
        <v>29</v>
      </c>
      <c r="E455" s="30" t="s">
        <v>33</v>
      </c>
      <c r="F455" s="30" t="s">
        <v>92</v>
      </c>
      <c r="G455" s="30" t="s">
        <v>189</v>
      </c>
      <c r="H455" s="32">
        <v>244</v>
      </c>
      <c r="I455" s="4">
        <v>0</v>
      </c>
      <c r="J455" s="4">
        <v>0</v>
      </c>
      <c r="K455" s="4">
        <v>0</v>
      </c>
      <c r="L455" s="4">
        <v>0</v>
      </c>
      <c r="M455" s="4">
        <v>137765.29</v>
      </c>
      <c r="N455" s="4">
        <v>137765.29</v>
      </c>
      <c r="O455" s="4">
        <v>0</v>
      </c>
      <c r="P455" s="4">
        <v>0</v>
      </c>
      <c r="Q455" s="12"/>
    </row>
    <row r="456" spans="1:17" ht="26.25" customHeight="1" x14ac:dyDescent="0.25">
      <c r="A456" s="110" t="s">
        <v>260</v>
      </c>
      <c r="B456" s="112" t="s">
        <v>316</v>
      </c>
      <c r="C456" s="112" t="s">
        <v>190</v>
      </c>
      <c r="D456" s="37" t="s">
        <v>22</v>
      </c>
      <c r="E456" s="30"/>
      <c r="F456" s="30"/>
      <c r="G456" s="30"/>
      <c r="H456" s="30"/>
      <c r="I456" s="31">
        <f>I458</f>
        <v>0</v>
      </c>
      <c r="J456" s="31">
        <f t="shared" ref="J456:P456" si="168">J458</f>
        <v>0</v>
      </c>
      <c r="K456" s="31">
        <f t="shared" si="168"/>
        <v>0</v>
      </c>
      <c r="L456" s="31">
        <f t="shared" si="168"/>
        <v>0</v>
      </c>
      <c r="M456" s="31">
        <f t="shared" si="168"/>
        <v>44711.87</v>
      </c>
      <c r="N456" s="31">
        <f t="shared" si="168"/>
        <v>44711.87</v>
      </c>
      <c r="O456" s="31">
        <f t="shared" si="168"/>
        <v>0</v>
      </c>
      <c r="P456" s="31">
        <f t="shared" si="168"/>
        <v>0</v>
      </c>
      <c r="Q456" s="33"/>
    </row>
    <row r="457" spans="1:17" ht="26.25" customHeight="1" x14ac:dyDescent="0.25">
      <c r="A457" s="110"/>
      <c r="B457" s="112"/>
      <c r="C457" s="112"/>
      <c r="D457" s="37" t="s">
        <v>23</v>
      </c>
      <c r="E457" s="30"/>
      <c r="F457" s="30"/>
      <c r="G457" s="30"/>
      <c r="H457" s="30"/>
      <c r="I457" s="31"/>
      <c r="J457" s="31"/>
      <c r="K457" s="31"/>
      <c r="L457" s="31"/>
      <c r="M457" s="31"/>
      <c r="N457" s="31"/>
      <c r="O457" s="31"/>
      <c r="P457" s="31"/>
      <c r="Q457" s="12"/>
    </row>
    <row r="458" spans="1:17" ht="26.25" customHeight="1" x14ac:dyDescent="0.25">
      <c r="A458" s="110"/>
      <c r="B458" s="112"/>
      <c r="C458" s="112"/>
      <c r="D458" s="37" t="s">
        <v>29</v>
      </c>
      <c r="E458" s="30" t="s">
        <v>33</v>
      </c>
      <c r="F458" s="30" t="s">
        <v>92</v>
      </c>
      <c r="G458" s="30" t="s">
        <v>191</v>
      </c>
      <c r="H458" s="32">
        <v>244</v>
      </c>
      <c r="I458" s="4">
        <v>0</v>
      </c>
      <c r="J458" s="4">
        <v>0</v>
      </c>
      <c r="K458" s="4">
        <v>0</v>
      </c>
      <c r="L458" s="4">
        <v>0</v>
      </c>
      <c r="M458" s="4">
        <v>44711.87</v>
      </c>
      <c r="N458" s="4">
        <v>44711.87</v>
      </c>
      <c r="O458" s="4">
        <v>0</v>
      </c>
      <c r="P458" s="4">
        <v>0</v>
      </c>
      <c r="Q458" s="12"/>
    </row>
    <row r="459" spans="1:17" ht="26.25" customHeight="1" x14ac:dyDescent="0.25">
      <c r="A459" s="110" t="s">
        <v>261</v>
      </c>
      <c r="B459" s="112" t="s">
        <v>317</v>
      </c>
      <c r="C459" s="112" t="s">
        <v>192</v>
      </c>
      <c r="D459" s="37" t="s">
        <v>22</v>
      </c>
      <c r="E459" s="30"/>
      <c r="F459" s="30"/>
      <c r="G459" s="30"/>
      <c r="H459" s="30"/>
      <c r="I459" s="31">
        <f>I461</f>
        <v>0</v>
      </c>
      <c r="J459" s="31">
        <f t="shared" ref="J459:P459" si="169">J461</f>
        <v>0</v>
      </c>
      <c r="K459" s="31">
        <f t="shared" si="169"/>
        <v>0</v>
      </c>
      <c r="L459" s="31">
        <f t="shared" si="169"/>
        <v>0</v>
      </c>
      <c r="M459" s="31">
        <f t="shared" si="169"/>
        <v>23269.77</v>
      </c>
      <c r="N459" s="31">
        <f t="shared" si="169"/>
        <v>23269.77</v>
      </c>
      <c r="O459" s="31">
        <f t="shared" si="169"/>
        <v>0</v>
      </c>
      <c r="P459" s="31">
        <f t="shared" si="169"/>
        <v>0</v>
      </c>
      <c r="Q459" s="33"/>
    </row>
    <row r="460" spans="1:17" ht="26.25" customHeight="1" x14ac:dyDescent="0.25">
      <c r="A460" s="110"/>
      <c r="B460" s="112"/>
      <c r="C460" s="112"/>
      <c r="D460" s="37" t="s">
        <v>23</v>
      </c>
      <c r="E460" s="30"/>
      <c r="F460" s="30"/>
      <c r="G460" s="30"/>
      <c r="H460" s="30"/>
      <c r="I460" s="31"/>
      <c r="J460" s="31"/>
      <c r="K460" s="31"/>
      <c r="L460" s="31"/>
      <c r="M460" s="31"/>
      <c r="N460" s="31"/>
      <c r="O460" s="31"/>
      <c r="P460" s="31"/>
      <c r="Q460" s="12"/>
    </row>
    <row r="461" spans="1:17" ht="26.25" customHeight="1" x14ac:dyDescent="0.25">
      <c r="A461" s="110"/>
      <c r="B461" s="112"/>
      <c r="C461" s="112"/>
      <c r="D461" s="37" t="s">
        <v>29</v>
      </c>
      <c r="E461" s="30" t="s">
        <v>33</v>
      </c>
      <c r="F461" s="30" t="s">
        <v>92</v>
      </c>
      <c r="G461" s="30" t="s">
        <v>193</v>
      </c>
      <c r="H461" s="32">
        <v>244</v>
      </c>
      <c r="I461" s="4">
        <v>0</v>
      </c>
      <c r="J461" s="4">
        <v>0</v>
      </c>
      <c r="K461" s="4">
        <v>0</v>
      </c>
      <c r="L461" s="4">
        <v>0</v>
      </c>
      <c r="M461" s="4">
        <v>23269.77</v>
      </c>
      <c r="N461" s="4">
        <v>23269.77</v>
      </c>
      <c r="O461" s="4">
        <v>0</v>
      </c>
      <c r="P461" s="4">
        <v>0</v>
      </c>
      <c r="Q461" s="3"/>
    </row>
    <row r="462" spans="1:17" ht="26.25" customHeight="1" x14ac:dyDescent="0.25">
      <c r="A462" s="110" t="s">
        <v>262</v>
      </c>
      <c r="B462" s="112" t="s">
        <v>318</v>
      </c>
      <c r="C462" s="112" t="s">
        <v>194</v>
      </c>
      <c r="D462" s="37" t="s">
        <v>22</v>
      </c>
      <c r="E462" s="30"/>
      <c r="F462" s="30"/>
      <c r="G462" s="30"/>
      <c r="H462" s="30"/>
      <c r="I462" s="31">
        <f>I464</f>
        <v>0</v>
      </c>
      <c r="J462" s="31">
        <f t="shared" ref="J462:P462" si="170">J464</f>
        <v>0</v>
      </c>
      <c r="K462" s="31">
        <f t="shared" si="170"/>
        <v>0</v>
      </c>
      <c r="L462" s="31">
        <f t="shared" si="170"/>
        <v>0</v>
      </c>
      <c r="M462" s="31">
        <f t="shared" si="170"/>
        <v>43767.02</v>
      </c>
      <c r="N462" s="31">
        <f t="shared" si="170"/>
        <v>43767.02</v>
      </c>
      <c r="O462" s="31">
        <f t="shared" si="170"/>
        <v>0</v>
      </c>
      <c r="P462" s="31">
        <f t="shared" si="170"/>
        <v>0</v>
      </c>
      <c r="Q462" s="33"/>
    </row>
    <row r="463" spans="1:17" ht="26.25" customHeight="1" x14ac:dyDescent="0.25">
      <c r="A463" s="110"/>
      <c r="B463" s="112"/>
      <c r="C463" s="112"/>
      <c r="D463" s="37" t="s">
        <v>23</v>
      </c>
      <c r="E463" s="30"/>
      <c r="F463" s="30"/>
      <c r="G463" s="30"/>
      <c r="H463" s="30"/>
      <c r="I463" s="31"/>
      <c r="J463" s="31"/>
      <c r="K463" s="31"/>
      <c r="L463" s="31"/>
      <c r="M463" s="31"/>
      <c r="N463" s="31"/>
      <c r="O463" s="31"/>
      <c r="P463" s="31"/>
      <c r="Q463" s="12"/>
    </row>
    <row r="464" spans="1:17" ht="26.25" customHeight="1" x14ac:dyDescent="0.25">
      <c r="A464" s="110"/>
      <c r="B464" s="112"/>
      <c r="C464" s="112"/>
      <c r="D464" s="37" t="s">
        <v>29</v>
      </c>
      <c r="E464" s="30" t="s">
        <v>33</v>
      </c>
      <c r="F464" s="30" t="s">
        <v>92</v>
      </c>
      <c r="G464" s="30" t="s">
        <v>195</v>
      </c>
      <c r="H464" s="32">
        <v>244</v>
      </c>
      <c r="I464" s="4">
        <v>0</v>
      </c>
      <c r="J464" s="4">
        <v>0</v>
      </c>
      <c r="K464" s="4">
        <v>0</v>
      </c>
      <c r="L464" s="4">
        <v>0</v>
      </c>
      <c r="M464" s="4">
        <v>43767.02</v>
      </c>
      <c r="N464" s="4">
        <v>43767.02</v>
      </c>
      <c r="O464" s="4">
        <v>0</v>
      </c>
      <c r="P464" s="4">
        <v>0</v>
      </c>
      <c r="Q464" s="12"/>
    </row>
    <row r="465" spans="1:17" ht="26.25" customHeight="1" x14ac:dyDescent="0.25">
      <c r="A465" s="110" t="s">
        <v>263</v>
      </c>
      <c r="B465" s="112" t="s">
        <v>319</v>
      </c>
      <c r="C465" s="112" t="s">
        <v>196</v>
      </c>
      <c r="D465" s="37" t="s">
        <v>22</v>
      </c>
      <c r="E465" s="30"/>
      <c r="F465" s="30"/>
      <c r="G465" s="30"/>
      <c r="H465" s="30"/>
      <c r="I465" s="31">
        <f>I467</f>
        <v>0</v>
      </c>
      <c r="J465" s="31">
        <f t="shared" ref="J465:P465" si="171">J467</f>
        <v>0</v>
      </c>
      <c r="K465" s="31">
        <f t="shared" si="171"/>
        <v>0</v>
      </c>
      <c r="L465" s="31">
        <f t="shared" si="171"/>
        <v>0</v>
      </c>
      <c r="M465" s="31">
        <f t="shared" si="171"/>
        <v>103401.1</v>
      </c>
      <c r="N465" s="31">
        <f t="shared" si="171"/>
        <v>103401.1</v>
      </c>
      <c r="O465" s="31">
        <f t="shared" si="171"/>
        <v>0</v>
      </c>
      <c r="P465" s="31">
        <f t="shared" si="171"/>
        <v>0</v>
      </c>
      <c r="Q465" s="33"/>
    </row>
    <row r="466" spans="1:17" ht="26.25" customHeight="1" x14ac:dyDescent="0.25">
      <c r="A466" s="110"/>
      <c r="B466" s="112"/>
      <c r="C466" s="112"/>
      <c r="D466" s="37" t="s">
        <v>23</v>
      </c>
      <c r="E466" s="30"/>
      <c r="F466" s="30"/>
      <c r="G466" s="30"/>
      <c r="H466" s="30"/>
      <c r="I466" s="31"/>
      <c r="J466" s="31"/>
      <c r="K466" s="31"/>
      <c r="L466" s="31"/>
      <c r="M466" s="31"/>
      <c r="N466" s="31"/>
      <c r="O466" s="31"/>
      <c r="P466" s="31"/>
      <c r="Q466" s="12"/>
    </row>
    <row r="467" spans="1:17" ht="26.25" customHeight="1" x14ac:dyDescent="0.25">
      <c r="A467" s="110"/>
      <c r="B467" s="112"/>
      <c r="C467" s="112"/>
      <c r="D467" s="37" t="s">
        <v>29</v>
      </c>
      <c r="E467" s="30" t="s">
        <v>33</v>
      </c>
      <c r="F467" s="30" t="s">
        <v>92</v>
      </c>
      <c r="G467" s="30" t="s">
        <v>197</v>
      </c>
      <c r="H467" s="32">
        <v>244</v>
      </c>
      <c r="I467" s="4">
        <v>0</v>
      </c>
      <c r="J467" s="4">
        <v>0</v>
      </c>
      <c r="K467" s="4">
        <v>0</v>
      </c>
      <c r="L467" s="4">
        <v>0</v>
      </c>
      <c r="M467" s="4">
        <v>103401.1</v>
      </c>
      <c r="N467" s="4">
        <v>103401.1</v>
      </c>
      <c r="O467" s="4">
        <v>0</v>
      </c>
      <c r="P467" s="4">
        <v>0</v>
      </c>
      <c r="Q467" s="12"/>
    </row>
    <row r="468" spans="1:17" ht="26.25" customHeight="1" x14ac:dyDescent="0.25">
      <c r="A468" s="110" t="s">
        <v>264</v>
      </c>
      <c r="B468" s="112" t="s">
        <v>320</v>
      </c>
      <c r="C468" s="112" t="s">
        <v>198</v>
      </c>
      <c r="D468" s="37" t="s">
        <v>22</v>
      </c>
      <c r="E468" s="30"/>
      <c r="F468" s="30"/>
      <c r="G468" s="30"/>
      <c r="H468" s="30"/>
      <c r="I468" s="31">
        <f>I470</f>
        <v>0</v>
      </c>
      <c r="J468" s="31">
        <f t="shared" ref="J468:P468" si="172">J470</f>
        <v>0</v>
      </c>
      <c r="K468" s="31">
        <f t="shared" si="172"/>
        <v>0</v>
      </c>
      <c r="L468" s="31">
        <f t="shared" si="172"/>
        <v>0</v>
      </c>
      <c r="M468" s="31">
        <f t="shared" si="172"/>
        <v>49725.91</v>
      </c>
      <c r="N468" s="31">
        <f t="shared" si="172"/>
        <v>49725.91</v>
      </c>
      <c r="O468" s="31">
        <f t="shared" si="172"/>
        <v>0</v>
      </c>
      <c r="P468" s="31">
        <f t="shared" si="172"/>
        <v>0</v>
      </c>
      <c r="Q468" s="33"/>
    </row>
    <row r="469" spans="1:17" ht="26.25" customHeight="1" x14ac:dyDescent="0.25">
      <c r="A469" s="110"/>
      <c r="B469" s="112"/>
      <c r="C469" s="112"/>
      <c r="D469" s="37" t="s">
        <v>23</v>
      </c>
      <c r="E469" s="30"/>
      <c r="F469" s="30"/>
      <c r="G469" s="30"/>
      <c r="H469" s="30"/>
      <c r="I469" s="31"/>
      <c r="J469" s="31"/>
      <c r="K469" s="31"/>
      <c r="L469" s="31"/>
      <c r="M469" s="31"/>
      <c r="N469" s="31"/>
      <c r="O469" s="31"/>
      <c r="P469" s="31"/>
      <c r="Q469" s="12"/>
    </row>
    <row r="470" spans="1:17" ht="26.25" customHeight="1" x14ac:dyDescent="0.25">
      <c r="A470" s="110"/>
      <c r="B470" s="112"/>
      <c r="C470" s="112"/>
      <c r="D470" s="37" t="s">
        <v>29</v>
      </c>
      <c r="E470" s="30" t="s">
        <v>33</v>
      </c>
      <c r="F470" s="30" t="s">
        <v>92</v>
      </c>
      <c r="G470" s="30" t="s">
        <v>199</v>
      </c>
      <c r="H470" s="32">
        <v>244</v>
      </c>
      <c r="I470" s="4">
        <v>0</v>
      </c>
      <c r="J470" s="4">
        <v>0</v>
      </c>
      <c r="K470" s="4">
        <v>0</v>
      </c>
      <c r="L470" s="4">
        <v>0</v>
      </c>
      <c r="M470" s="4">
        <v>49725.91</v>
      </c>
      <c r="N470" s="4">
        <v>49725.91</v>
      </c>
      <c r="O470" s="4">
        <v>0</v>
      </c>
      <c r="P470" s="4">
        <v>0</v>
      </c>
      <c r="Q470" s="12"/>
    </row>
    <row r="471" spans="1:17" ht="26.25" customHeight="1" x14ac:dyDescent="0.25">
      <c r="A471" s="110" t="s">
        <v>265</v>
      </c>
      <c r="B471" s="112" t="s">
        <v>321</v>
      </c>
      <c r="C471" s="112" t="s">
        <v>200</v>
      </c>
      <c r="D471" s="37" t="s">
        <v>22</v>
      </c>
      <c r="E471" s="30"/>
      <c r="F471" s="30"/>
      <c r="G471" s="30"/>
      <c r="H471" s="30"/>
      <c r="I471" s="31">
        <f>I473</f>
        <v>0</v>
      </c>
      <c r="J471" s="31">
        <f t="shared" ref="J471:P471" si="173">J473</f>
        <v>0</v>
      </c>
      <c r="K471" s="31">
        <f t="shared" si="173"/>
        <v>0</v>
      </c>
      <c r="L471" s="31">
        <f t="shared" si="173"/>
        <v>0</v>
      </c>
      <c r="M471" s="31">
        <f t="shared" si="173"/>
        <v>45927.07</v>
      </c>
      <c r="N471" s="31">
        <f t="shared" si="173"/>
        <v>45927.07</v>
      </c>
      <c r="O471" s="31">
        <f t="shared" si="173"/>
        <v>0</v>
      </c>
      <c r="P471" s="31">
        <f t="shared" si="173"/>
        <v>0</v>
      </c>
      <c r="Q471" s="33"/>
    </row>
    <row r="472" spans="1:17" ht="26.25" customHeight="1" x14ac:dyDescent="0.25">
      <c r="A472" s="110"/>
      <c r="B472" s="112"/>
      <c r="C472" s="112"/>
      <c r="D472" s="37" t="s">
        <v>23</v>
      </c>
      <c r="E472" s="30"/>
      <c r="F472" s="30"/>
      <c r="G472" s="30"/>
      <c r="H472" s="30"/>
      <c r="I472" s="31"/>
      <c r="J472" s="31"/>
      <c r="K472" s="31"/>
      <c r="L472" s="31"/>
      <c r="M472" s="31"/>
      <c r="N472" s="31"/>
      <c r="O472" s="31"/>
      <c r="P472" s="31"/>
      <c r="Q472" s="12"/>
    </row>
    <row r="473" spans="1:17" ht="26.25" customHeight="1" x14ac:dyDescent="0.25">
      <c r="A473" s="110"/>
      <c r="B473" s="112"/>
      <c r="C473" s="112"/>
      <c r="D473" s="37" t="s">
        <v>29</v>
      </c>
      <c r="E473" s="30" t="s">
        <v>33</v>
      </c>
      <c r="F473" s="30" t="s">
        <v>92</v>
      </c>
      <c r="G473" s="30" t="s">
        <v>201</v>
      </c>
      <c r="H473" s="32">
        <v>244</v>
      </c>
      <c r="I473" s="4">
        <v>0</v>
      </c>
      <c r="J473" s="4">
        <v>0</v>
      </c>
      <c r="K473" s="4">
        <v>0</v>
      </c>
      <c r="L473" s="4">
        <v>0</v>
      </c>
      <c r="M473" s="4">
        <v>45927.07</v>
      </c>
      <c r="N473" s="4">
        <v>45927.07</v>
      </c>
      <c r="O473" s="4">
        <v>0</v>
      </c>
      <c r="P473" s="4">
        <v>0</v>
      </c>
      <c r="Q473" s="12"/>
    </row>
    <row r="474" spans="1:17" ht="26.25" customHeight="1" x14ac:dyDescent="0.25">
      <c r="A474" s="110" t="s">
        <v>266</v>
      </c>
      <c r="B474" s="112" t="s">
        <v>322</v>
      </c>
      <c r="C474" s="112" t="s">
        <v>202</v>
      </c>
      <c r="D474" s="37" t="s">
        <v>22</v>
      </c>
      <c r="E474" s="30"/>
      <c r="F474" s="30"/>
      <c r="G474" s="30"/>
      <c r="H474" s="30"/>
      <c r="I474" s="31">
        <f>I476</f>
        <v>0</v>
      </c>
      <c r="J474" s="31">
        <f t="shared" ref="J474:P474" si="174">J476</f>
        <v>0</v>
      </c>
      <c r="K474" s="31">
        <f t="shared" si="174"/>
        <v>0</v>
      </c>
      <c r="L474" s="31">
        <f t="shared" si="174"/>
        <v>0</v>
      </c>
      <c r="M474" s="31">
        <f t="shared" si="174"/>
        <v>28254.37</v>
      </c>
      <c r="N474" s="31">
        <f t="shared" si="174"/>
        <v>28254.37</v>
      </c>
      <c r="O474" s="31">
        <f t="shared" si="174"/>
        <v>0</v>
      </c>
      <c r="P474" s="31">
        <f t="shared" si="174"/>
        <v>0</v>
      </c>
      <c r="Q474" s="33"/>
    </row>
    <row r="475" spans="1:17" ht="26.25" customHeight="1" x14ac:dyDescent="0.25">
      <c r="A475" s="110"/>
      <c r="B475" s="112"/>
      <c r="C475" s="112"/>
      <c r="D475" s="37" t="s">
        <v>23</v>
      </c>
      <c r="E475" s="30"/>
      <c r="F475" s="30"/>
      <c r="G475" s="30"/>
      <c r="H475" s="30"/>
      <c r="I475" s="31"/>
      <c r="J475" s="31"/>
      <c r="K475" s="31"/>
      <c r="L475" s="31"/>
      <c r="M475" s="31"/>
      <c r="N475" s="31"/>
      <c r="O475" s="31"/>
      <c r="P475" s="31"/>
      <c r="Q475" s="12"/>
    </row>
    <row r="476" spans="1:17" ht="26.25" customHeight="1" x14ac:dyDescent="0.25">
      <c r="A476" s="110"/>
      <c r="B476" s="112"/>
      <c r="C476" s="112"/>
      <c r="D476" s="37" t="s">
        <v>29</v>
      </c>
      <c r="E476" s="30" t="s">
        <v>33</v>
      </c>
      <c r="F476" s="30" t="s">
        <v>92</v>
      </c>
      <c r="G476" s="30" t="s">
        <v>203</v>
      </c>
      <c r="H476" s="32">
        <v>244</v>
      </c>
      <c r="I476" s="4">
        <v>0</v>
      </c>
      <c r="J476" s="4">
        <v>0</v>
      </c>
      <c r="K476" s="4">
        <v>0</v>
      </c>
      <c r="L476" s="4">
        <v>0</v>
      </c>
      <c r="M476" s="4">
        <v>28254.37</v>
      </c>
      <c r="N476" s="4">
        <v>28254.37</v>
      </c>
      <c r="O476" s="4">
        <v>0</v>
      </c>
      <c r="P476" s="4">
        <v>0</v>
      </c>
      <c r="Q476" s="12"/>
    </row>
    <row r="477" spans="1:17" ht="26.25" customHeight="1" x14ac:dyDescent="0.25">
      <c r="A477" s="110" t="s">
        <v>267</v>
      </c>
      <c r="B477" s="112" t="s">
        <v>323</v>
      </c>
      <c r="C477" s="112" t="s">
        <v>204</v>
      </c>
      <c r="D477" s="37" t="s">
        <v>22</v>
      </c>
      <c r="E477" s="30"/>
      <c r="F477" s="30"/>
      <c r="G477" s="30"/>
      <c r="H477" s="30"/>
      <c r="I477" s="31">
        <f>I479</f>
        <v>0</v>
      </c>
      <c r="J477" s="31">
        <f t="shared" ref="J477:P477" si="175">J479</f>
        <v>0</v>
      </c>
      <c r="K477" s="31">
        <f t="shared" si="175"/>
        <v>0</v>
      </c>
      <c r="L477" s="31">
        <f t="shared" si="175"/>
        <v>0</v>
      </c>
      <c r="M477" s="31">
        <f t="shared" si="175"/>
        <v>60918.5</v>
      </c>
      <c r="N477" s="31">
        <f t="shared" si="175"/>
        <v>60918.5</v>
      </c>
      <c r="O477" s="31">
        <f t="shared" si="175"/>
        <v>0</v>
      </c>
      <c r="P477" s="31">
        <f t="shared" si="175"/>
        <v>0</v>
      </c>
      <c r="Q477" s="33"/>
    </row>
    <row r="478" spans="1:17" ht="26.25" customHeight="1" x14ac:dyDescent="0.25">
      <c r="A478" s="110"/>
      <c r="B478" s="112"/>
      <c r="C478" s="112"/>
      <c r="D478" s="37" t="s">
        <v>23</v>
      </c>
      <c r="E478" s="30"/>
      <c r="F478" s="30"/>
      <c r="G478" s="30"/>
      <c r="H478" s="30"/>
      <c r="I478" s="31"/>
      <c r="J478" s="31"/>
      <c r="K478" s="31"/>
      <c r="L478" s="31"/>
      <c r="M478" s="31"/>
      <c r="N478" s="31"/>
      <c r="O478" s="31"/>
      <c r="P478" s="31"/>
      <c r="Q478" s="12"/>
    </row>
    <row r="479" spans="1:17" ht="26.25" customHeight="1" x14ac:dyDescent="0.25">
      <c r="A479" s="110"/>
      <c r="B479" s="112"/>
      <c r="C479" s="112"/>
      <c r="D479" s="37" t="s">
        <v>29</v>
      </c>
      <c r="E479" s="30" t="s">
        <v>33</v>
      </c>
      <c r="F479" s="30" t="s">
        <v>92</v>
      </c>
      <c r="G479" s="30" t="s">
        <v>205</v>
      </c>
      <c r="H479" s="32">
        <v>244</v>
      </c>
      <c r="I479" s="4">
        <v>0</v>
      </c>
      <c r="J479" s="4">
        <v>0</v>
      </c>
      <c r="K479" s="4">
        <v>0</v>
      </c>
      <c r="L479" s="4">
        <v>0</v>
      </c>
      <c r="M479" s="4">
        <v>60918.5</v>
      </c>
      <c r="N479" s="4">
        <v>60918.5</v>
      </c>
      <c r="O479" s="4">
        <v>0</v>
      </c>
      <c r="P479" s="4">
        <v>0</v>
      </c>
      <c r="Q479" s="12"/>
    </row>
    <row r="480" spans="1:17" ht="26.25" customHeight="1" x14ac:dyDescent="0.25">
      <c r="A480" s="110" t="s">
        <v>268</v>
      </c>
      <c r="B480" s="112" t="s">
        <v>324</v>
      </c>
      <c r="C480" s="112" t="s">
        <v>206</v>
      </c>
      <c r="D480" s="37" t="s">
        <v>22</v>
      </c>
      <c r="E480" s="30"/>
      <c r="F480" s="30"/>
      <c r="G480" s="30"/>
      <c r="H480" s="30"/>
      <c r="I480" s="31">
        <f>I482</f>
        <v>0</v>
      </c>
      <c r="J480" s="31">
        <f t="shared" ref="J480:P480" si="176">J482</f>
        <v>0</v>
      </c>
      <c r="K480" s="31">
        <f t="shared" si="176"/>
        <v>0</v>
      </c>
      <c r="L480" s="31">
        <f t="shared" si="176"/>
        <v>0</v>
      </c>
      <c r="M480" s="31">
        <f t="shared" si="176"/>
        <v>26372.93</v>
      </c>
      <c r="N480" s="31">
        <f t="shared" si="176"/>
        <v>26372.93</v>
      </c>
      <c r="O480" s="31">
        <f t="shared" si="176"/>
        <v>0</v>
      </c>
      <c r="P480" s="31">
        <f t="shared" si="176"/>
        <v>0</v>
      </c>
      <c r="Q480" s="33"/>
    </row>
    <row r="481" spans="1:17" ht="26.25" customHeight="1" x14ac:dyDescent="0.25">
      <c r="A481" s="110"/>
      <c r="B481" s="112"/>
      <c r="C481" s="112"/>
      <c r="D481" s="37" t="s">
        <v>23</v>
      </c>
      <c r="E481" s="30"/>
      <c r="F481" s="30"/>
      <c r="G481" s="30"/>
      <c r="H481" s="30"/>
      <c r="I481" s="31"/>
      <c r="J481" s="31"/>
      <c r="K481" s="31"/>
      <c r="L481" s="31"/>
      <c r="M481" s="31"/>
      <c r="N481" s="31"/>
      <c r="O481" s="31"/>
      <c r="P481" s="31"/>
      <c r="Q481" s="12"/>
    </row>
    <row r="482" spans="1:17" ht="26.25" customHeight="1" x14ac:dyDescent="0.25">
      <c r="A482" s="110"/>
      <c r="B482" s="112"/>
      <c r="C482" s="112"/>
      <c r="D482" s="37" t="s">
        <v>29</v>
      </c>
      <c r="E482" s="30" t="s">
        <v>33</v>
      </c>
      <c r="F482" s="30" t="s">
        <v>92</v>
      </c>
      <c r="G482" s="30" t="s">
        <v>207</v>
      </c>
      <c r="H482" s="32">
        <v>244</v>
      </c>
      <c r="I482" s="4">
        <v>0</v>
      </c>
      <c r="J482" s="4">
        <v>0</v>
      </c>
      <c r="K482" s="4">
        <v>0</v>
      </c>
      <c r="L482" s="4">
        <v>0</v>
      </c>
      <c r="M482" s="4">
        <v>26372.93</v>
      </c>
      <c r="N482" s="4">
        <v>26372.93</v>
      </c>
      <c r="O482" s="4">
        <v>0</v>
      </c>
      <c r="P482" s="4">
        <v>0</v>
      </c>
      <c r="Q482" s="12"/>
    </row>
    <row r="483" spans="1:17" ht="26.25" customHeight="1" x14ac:dyDescent="0.25">
      <c r="A483" s="110" t="s">
        <v>269</v>
      </c>
      <c r="B483" s="112" t="s">
        <v>325</v>
      </c>
      <c r="C483" s="112" t="s">
        <v>208</v>
      </c>
      <c r="D483" s="37" t="s">
        <v>22</v>
      </c>
      <c r="E483" s="30"/>
      <c r="F483" s="30"/>
      <c r="G483" s="30"/>
      <c r="H483" s="30"/>
      <c r="I483" s="31">
        <f>I485</f>
        <v>0</v>
      </c>
      <c r="J483" s="31">
        <f t="shared" ref="J483:P483" si="177">J485</f>
        <v>0</v>
      </c>
      <c r="K483" s="31">
        <f t="shared" si="177"/>
        <v>0</v>
      </c>
      <c r="L483" s="31">
        <f t="shared" si="177"/>
        <v>0</v>
      </c>
      <c r="M483" s="31">
        <f t="shared" si="177"/>
        <v>15094.28</v>
      </c>
      <c r="N483" s="31">
        <f t="shared" si="177"/>
        <v>15094.28</v>
      </c>
      <c r="O483" s="31">
        <f t="shared" si="177"/>
        <v>0</v>
      </c>
      <c r="P483" s="31">
        <f t="shared" si="177"/>
        <v>0</v>
      </c>
      <c r="Q483" s="33"/>
    </row>
    <row r="484" spans="1:17" ht="26.25" customHeight="1" x14ac:dyDescent="0.25">
      <c r="A484" s="110"/>
      <c r="B484" s="112"/>
      <c r="C484" s="112"/>
      <c r="D484" s="37" t="s">
        <v>23</v>
      </c>
      <c r="E484" s="30"/>
      <c r="F484" s="30"/>
      <c r="G484" s="30"/>
      <c r="H484" s="30"/>
      <c r="I484" s="31"/>
      <c r="J484" s="31"/>
      <c r="K484" s="31"/>
      <c r="L484" s="31"/>
      <c r="M484" s="31"/>
      <c r="N484" s="31"/>
      <c r="O484" s="31"/>
      <c r="P484" s="31"/>
      <c r="Q484" s="12"/>
    </row>
    <row r="485" spans="1:17" ht="26.25" customHeight="1" x14ac:dyDescent="0.25">
      <c r="A485" s="110"/>
      <c r="B485" s="112"/>
      <c r="C485" s="112"/>
      <c r="D485" s="37" t="s">
        <v>29</v>
      </c>
      <c r="E485" s="32">
        <v>408</v>
      </c>
      <c r="F485" s="30" t="s">
        <v>92</v>
      </c>
      <c r="G485" s="30" t="s">
        <v>209</v>
      </c>
      <c r="H485" s="30" t="s">
        <v>36</v>
      </c>
      <c r="I485" s="13">
        <v>0</v>
      </c>
      <c r="J485" s="4">
        <v>0</v>
      </c>
      <c r="K485" s="4">
        <v>0</v>
      </c>
      <c r="L485" s="4">
        <v>0</v>
      </c>
      <c r="M485" s="4">
        <v>15094.28</v>
      </c>
      <c r="N485" s="4">
        <v>15094.28</v>
      </c>
      <c r="O485" s="4">
        <v>0</v>
      </c>
      <c r="P485" s="4">
        <v>0</v>
      </c>
      <c r="Q485" s="12"/>
    </row>
    <row r="486" spans="1:17" ht="26.25" customHeight="1" x14ac:dyDescent="0.25">
      <c r="A486" s="110" t="s">
        <v>270</v>
      </c>
      <c r="B486" s="112" t="s">
        <v>32</v>
      </c>
      <c r="C486" s="112" t="s">
        <v>768</v>
      </c>
      <c r="D486" s="37" t="s">
        <v>22</v>
      </c>
      <c r="E486" s="30"/>
      <c r="F486" s="30"/>
      <c r="G486" s="30"/>
      <c r="H486" s="30"/>
      <c r="I486" s="31">
        <f>I488</f>
        <v>0</v>
      </c>
      <c r="J486" s="31">
        <f t="shared" ref="J486:P486" si="178">J488</f>
        <v>0</v>
      </c>
      <c r="K486" s="31">
        <f t="shared" si="178"/>
        <v>2796650.36</v>
      </c>
      <c r="L486" s="31">
        <f t="shared" si="178"/>
        <v>2636196.5300000003</v>
      </c>
      <c r="M486" s="31">
        <f t="shared" si="178"/>
        <v>7358875.3900000006</v>
      </c>
      <c r="N486" s="31">
        <f t="shared" si="178"/>
        <v>7004006.2300000004</v>
      </c>
      <c r="O486" s="31">
        <f t="shared" si="178"/>
        <v>6805000</v>
      </c>
      <c r="P486" s="31">
        <f t="shared" si="178"/>
        <v>6805000</v>
      </c>
      <c r="Q486" s="12"/>
    </row>
    <row r="487" spans="1:17" ht="26.25" customHeight="1" x14ac:dyDescent="0.25">
      <c r="A487" s="110"/>
      <c r="B487" s="112"/>
      <c r="C487" s="112"/>
      <c r="D487" s="37" t="s">
        <v>23</v>
      </c>
      <c r="E487" s="30"/>
      <c r="F487" s="30"/>
      <c r="G487" s="30"/>
      <c r="H487" s="30"/>
      <c r="I487" s="31"/>
      <c r="J487" s="31"/>
      <c r="K487" s="31"/>
      <c r="L487" s="31"/>
      <c r="M487" s="31"/>
      <c r="N487" s="31"/>
      <c r="O487" s="31"/>
      <c r="P487" s="31"/>
      <c r="Q487" s="12"/>
    </row>
    <row r="488" spans="1:17" ht="26.25" customHeight="1" x14ac:dyDescent="0.25">
      <c r="A488" s="110"/>
      <c r="B488" s="112"/>
      <c r="C488" s="112"/>
      <c r="D488" s="37" t="s">
        <v>29</v>
      </c>
      <c r="E488" s="30" t="s">
        <v>33</v>
      </c>
      <c r="F488" s="30"/>
      <c r="G488" s="30"/>
      <c r="H488" s="30"/>
      <c r="I488" s="31">
        <f>I491+I492+I495+I498+I501</f>
        <v>0</v>
      </c>
      <c r="J488" s="31">
        <f t="shared" ref="J488:P488" si="179">J491+J492+J495+J498+J501</f>
        <v>0</v>
      </c>
      <c r="K488" s="31">
        <f t="shared" si="179"/>
        <v>2796650.36</v>
      </c>
      <c r="L488" s="31">
        <f t="shared" si="179"/>
        <v>2636196.5300000003</v>
      </c>
      <c r="M488" s="31">
        <f t="shared" si="179"/>
        <v>7358875.3900000006</v>
      </c>
      <c r="N488" s="31">
        <f t="shared" si="179"/>
        <v>7004006.2300000004</v>
      </c>
      <c r="O488" s="31">
        <f t="shared" si="179"/>
        <v>6805000</v>
      </c>
      <c r="P488" s="31">
        <f t="shared" si="179"/>
        <v>6805000</v>
      </c>
      <c r="Q488" s="12"/>
    </row>
    <row r="489" spans="1:17" ht="26.25" customHeight="1" x14ac:dyDescent="0.25">
      <c r="A489" s="110" t="s">
        <v>333</v>
      </c>
      <c r="B489" s="112" t="s">
        <v>42</v>
      </c>
      <c r="C489" s="112" t="s">
        <v>271</v>
      </c>
      <c r="D489" s="37" t="s">
        <v>22</v>
      </c>
      <c r="E489" s="30"/>
      <c r="F489" s="30"/>
      <c r="G489" s="30"/>
      <c r="H489" s="30"/>
      <c r="I489" s="31">
        <f>I491+I492</f>
        <v>0</v>
      </c>
      <c r="J489" s="31">
        <f t="shared" ref="J489:P489" si="180">J491+J492</f>
        <v>0</v>
      </c>
      <c r="K489" s="31">
        <f t="shared" si="180"/>
        <v>2796650.36</v>
      </c>
      <c r="L489" s="31">
        <f t="shared" si="180"/>
        <v>2636196.5300000003</v>
      </c>
      <c r="M489" s="31">
        <f t="shared" si="180"/>
        <v>6167000</v>
      </c>
      <c r="N489" s="31">
        <f t="shared" si="180"/>
        <v>5813380.8399999999</v>
      </c>
      <c r="O489" s="31">
        <f t="shared" si="180"/>
        <v>6805000</v>
      </c>
      <c r="P489" s="31">
        <f t="shared" si="180"/>
        <v>6805000</v>
      </c>
      <c r="Q489" s="12"/>
    </row>
    <row r="490" spans="1:17" ht="26.25" customHeight="1" x14ac:dyDescent="0.25">
      <c r="A490" s="110"/>
      <c r="B490" s="112"/>
      <c r="C490" s="112"/>
      <c r="D490" s="37" t="s">
        <v>23</v>
      </c>
      <c r="E490" s="30"/>
      <c r="F490" s="30"/>
      <c r="G490" s="30"/>
      <c r="H490" s="30"/>
      <c r="I490" s="31"/>
      <c r="J490" s="31"/>
      <c r="K490" s="31"/>
      <c r="L490" s="31"/>
      <c r="M490" s="31"/>
      <c r="N490" s="31"/>
      <c r="O490" s="31"/>
      <c r="P490" s="31"/>
      <c r="Q490" s="12"/>
    </row>
    <row r="491" spans="1:17" ht="26.25" customHeight="1" x14ac:dyDescent="0.25">
      <c r="A491" s="110"/>
      <c r="B491" s="112"/>
      <c r="C491" s="112"/>
      <c r="D491" s="112" t="s">
        <v>29</v>
      </c>
      <c r="E491" s="30" t="s">
        <v>33</v>
      </c>
      <c r="F491" s="30" t="s">
        <v>326</v>
      </c>
      <c r="G491" s="30" t="s">
        <v>327</v>
      </c>
      <c r="H491" s="32">
        <v>244</v>
      </c>
      <c r="I491" s="4">
        <v>0</v>
      </c>
      <c r="J491" s="4">
        <v>0</v>
      </c>
      <c r="K491" s="4">
        <v>397200</v>
      </c>
      <c r="L491" s="4">
        <v>396322.22</v>
      </c>
      <c r="M491" s="4">
        <v>1502900</v>
      </c>
      <c r="N491" s="4">
        <v>1502899.99</v>
      </c>
      <c r="O491" s="4">
        <v>1140900</v>
      </c>
      <c r="P491" s="4">
        <v>1140900</v>
      </c>
      <c r="Q491" s="12"/>
    </row>
    <row r="492" spans="1:17" ht="26.25" customHeight="1" x14ac:dyDescent="0.25">
      <c r="A492" s="110"/>
      <c r="B492" s="112"/>
      <c r="C492" s="112"/>
      <c r="D492" s="112"/>
      <c r="E492" s="30" t="s">
        <v>33</v>
      </c>
      <c r="F492" s="30" t="s">
        <v>326</v>
      </c>
      <c r="G492" s="30" t="s">
        <v>327</v>
      </c>
      <c r="H492" s="32">
        <v>247</v>
      </c>
      <c r="I492" s="4">
        <v>0</v>
      </c>
      <c r="J492" s="4">
        <v>0</v>
      </c>
      <c r="K492" s="4">
        <v>2399450.36</v>
      </c>
      <c r="L492" s="4">
        <v>2239874.31</v>
      </c>
      <c r="M492" s="4">
        <v>4664100</v>
      </c>
      <c r="N492" s="4">
        <v>4310480.8499999996</v>
      </c>
      <c r="O492" s="4">
        <v>5664100</v>
      </c>
      <c r="P492" s="4">
        <v>5664100</v>
      </c>
      <c r="Q492" s="12"/>
    </row>
    <row r="493" spans="1:17" ht="26.25" customHeight="1" x14ac:dyDescent="0.25">
      <c r="A493" s="110" t="s">
        <v>334</v>
      </c>
      <c r="B493" s="112" t="s">
        <v>43</v>
      </c>
      <c r="C493" s="112" t="s">
        <v>95</v>
      </c>
      <c r="D493" s="37" t="s">
        <v>22</v>
      </c>
      <c r="E493" s="30"/>
      <c r="F493" s="30"/>
      <c r="G493" s="30"/>
      <c r="H493" s="30"/>
      <c r="I493" s="31">
        <f>I495</f>
        <v>0</v>
      </c>
      <c r="J493" s="31">
        <f t="shared" ref="J493:P493" si="181">J495</f>
        <v>0</v>
      </c>
      <c r="K493" s="31">
        <f t="shared" si="181"/>
        <v>0</v>
      </c>
      <c r="L493" s="31">
        <f t="shared" si="181"/>
        <v>0</v>
      </c>
      <c r="M493" s="31">
        <f t="shared" si="181"/>
        <v>736645.2</v>
      </c>
      <c r="N493" s="31">
        <f t="shared" si="181"/>
        <v>736645.2</v>
      </c>
      <c r="O493" s="31">
        <f t="shared" si="181"/>
        <v>0</v>
      </c>
      <c r="P493" s="31">
        <f t="shared" si="181"/>
        <v>0</v>
      </c>
      <c r="Q493" s="12"/>
    </row>
    <row r="494" spans="1:17" ht="26.25" customHeight="1" x14ac:dyDescent="0.25">
      <c r="A494" s="110"/>
      <c r="B494" s="112"/>
      <c r="C494" s="112"/>
      <c r="D494" s="37" t="s">
        <v>23</v>
      </c>
      <c r="E494" s="30"/>
      <c r="F494" s="30"/>
      <c r="G494" s="30"/>
      <c r="H494" s="30"/>
      <c r="I494" s="31"/>
      <c r="J494" s="31"/>
      <c r="K494" s="31"/>
      <c r="L494" s="31"/>
      <c r="M494" s="31"/>
      <c r="N494" s="31"/>
      <c r="O494" s="31"/>
      <c r="P494" s="31"/>
      <c r="Q494" s="12"/>
    </row>
    <row r="495" spans="1:17" ht="26.25" customHeight="1" x14ac:dyDescent="0.25">
      <c r="A495" s="110"/>
      <c r="B495" s="112"/>
      <c r="C495" s="112"/>
      <c r="D495" s="37" t="s">
        <v>29</v>
      </c>
      <c r="E495" s="30" t="s">
        <v>33</v>
      </c>
      <c r="F495" s="30" t="s">
        <v>326</v>
      </c>
      <c r="G495" s="30" t="s">
        <v>328</v>
      </c>
      <c r="H495" s="32">
        <v>244</v>
      </c>
      <c r="I495" s="4">
        <v>0</v>
      </c>
      <c r="J495" s="4">
        <v>0</v>
      </c>
      <c r="K495" s="4">
        <v>0</v>
      </c>
      <c r="L495" s="4">
        <v>0</v>
      </c>
      <c r="M495" s="4">
        <v>736645.2</v>
      </c>
      <c r="N495" s="4">
        <v>736645.2</v>
      </c>
      <c r="O495" s="4">
        <v>0</v>
      </c>
      <c r="P495" s="4">
        <v>0</v>
      </c>
      <c r="Q495" s="12"/>
    </row>
    <row r="496" spans="1:17" ht="26.25" customHeight="1" x14ac:dyDescent="0.25">
      <c r="A496" s="110" t="s">
        <v>335</v>
      </c>
      <c r="B496" s="112" t="s">
        <v>59</v>
      </c>
      <c r="C496" s="112" t="s">
        <v>329</v>
      </c>
      <c r="D496" s="37" t="s">
        <v>22</v>
      </c>
      <c r="E496" s="30"/>
      <c r="F496" s="30"/>
      <c r="G496" s="30"/>
      <c r="H496" s="30"/>
      <c r="I496" s="31">
        <f>I498</f>
        <v>0</v>
      </c>
      <c r="J496" s="31">
        <f t="shared" ref="J496:P496" si="182">J498</f>
        <v>0</v>
      </c>
      <c r="K496" s="31">
        <f t="shared" si="182"/>
        <v>0</v>
      </c>
      <c r="L496" s="31">
        <f t="shared" si="182"/>
        <v>0</v>
      </c>
      <c r="M496" s="31">
        <f t="shared" si="182"/>
        <v>250000</v>
      </c>
      <c r="N496" s="31">
        <f t="shared" si="182"/>
        <v>248750</v>
      </c>
      <c r="O496" s="31">
        <f t="shared" si="182"/>
        <v>0</v>
      </c>
      <c r="P496" s="31">
        <f t="shared" si="182"/>
        <v>0</v>
      </c>
      <c r="Q496" s="12"/>
    </row>
    <row r="497" spans="1:17" ht="26.25" customHeight="1" x14ac:dyDescent="0.25">
      <c r="A497" s="110"/>
      <c r="B497" s="112"/>
      <c r="C497" s="112"/>
      <c r="D497" s="37" t="s">
        <v>23</v>
      </c>
      <c r="E497" s="30"/>
      <c r="F497" s="30"/>
      <c r="G497" s="30"/>
      <c r="H497" s="30"/>
      <c r="I497" s="31"/>
      <c r="J497" s="31"/>
      <c r="K497" s="31"/>
      <c r="L497" s="31"/>
      <c r="M497" s="31"/>
      <c r="N497" s="31"/>
      <c r="O497" s="31"/>
      <c r="P497" s="31"/>
      <c r="Q497" s="12"/>
    </row>
    <row r="498" spans="1:17" ht="26.25" customHeight="1" x14ac:dyDescent="0.25">
      <c r="A498" s="110"/>
      <c r="B498" s="112"/>
      <c r="C498" s="112"/>
      <c r="D498" s="37" t="s">
        <v>29</v>
      </c>
      <c r="E498" s="30" t="s">
        <v>33</v>
      </c>
      <c r="F498" s="30" t="s">
        <v>326</v>
      </c>
      <c r="G498" s="30" t="s">
        <v>330</v>
      </c>
      <c r="H498" s="32">
        <v>244</v>
      </c>
      <c r="I498" s="4">
        <v>0</v>
      </c>
      <c r="J498" s="4">
        <v>0</v>
      </c>
      <c r="K498" s="4">
        <v>0</v>
      </c>
      <c r="L498" s="4">
        <v>0</v>
      </c>
      <c r="M498" s="4">
        <v>250000</v>
      </c>
      <c r="N498" s="4">
        <v>248750</v>
      </c>
      <c r="O498" s="4">
        <v>0</v>
      </c>
      <c r="P498" s="4">
        <v>0</v>
      </c>
      <c r="Q498" s="12"/>
    </row>
    <row r="499" spans="1:17" ht="26.25" customHeight="1" x14ac:dyDescent="0.25">
      <c r="A499" s="110" t="s">
        <v>336</v>
      </c>
      <c r="B499" s="112" t="s">
        <v>62</v>
      </c>
      <c r="C499" s="112" t="s">
        <v>331</v>
      </c>
      <c r="D499" s="37" t="s">
        <v>22</v>
      </c>
      <c r="E499" s="30"/>
      <c r="F499" s="30"/>
      <c r="G499" s="30"/>
      <c r="H499" s="30"/>
      <c r="I499" s="31">
        <f>I501</f>
        <v>0</v>
      </c>
      <c r="J499" s="31">
        <f t="shared" ref="J499:P499" si="183">J501</f>
        <v>0</v>
      </c>
      <c r="K499" s="31">
        <f t="shared" si="183"/>
        <v>0</v>
      </c>
      <c r="L499" s="31">
        <f t="shared" si="183"/>
        <v>0</v>
      </c>
      <c r="M499" s="31">
        <f t="shared" si="183"/>
        <v>205230.19</v>
      </c>
      <c r="N499" s="31">
        <f t="shared" si="183"/>
        <v>205230.19</v>
      </c>
      <c r="O499" s="31">
        <f t="shared" si="183"/>
        <v>0</v>
      </c>
      <c r="P499" s="31">
        <f t="shared" si="183"/>
        <v>0</v>
      </c>
      <c r="Q499" s="12"/>
    </row>
    <row r="500" spans="1:17" ht="26.25" customHeight="1" x14ac:dyDescent="0.25">
      <c r="A500" s="110"/>
      <c r="B500" s="112"/>
      <c r="C500" s="112"/>
      <c r="D500" s="37" t="s">
        <v>23</v>
      </c>
      <c r="E500" s="30"/>
      <c r="F500" s="30"/>
      <c r="G500" s="30"/>
      <c r="H500" s="30"/>
      <c r="I500" s="31"/>
      <c r="J500" s="31"/>
      <c r="K500" s="31"/>
      <c r="L500" s="31"/>
      <c r="M500" s="31"/>
      <c r="N500" s="31"/>
      <c r="O500" s="31"/>
      <c r="P500" s="31"/>
      <c r="Q500" s="12"/>
    </row>
    <row r="501" spans="1:17" ht="26.25" customHeight="1" x14ac:dyDescent="0.25">
      <c r="A501" s="110"/>
      <c r="B501" s="112"/>
      <c r="C501" s="112"/>
      <c r="D501" s="37" t="s">
        <v>29</v>
      </c>
      <c r="E501" s="30" t="s">
        <v>33</v>
      </c>
      <c r="F501" s="30" t="s">
        <v>326</v>
      </c>
      <c r="G501" s="30" t="s">
        <v>332</v>
      </c>
      <c r="H501" s="32">
        <v>244</v>
      </c>
      <c r="I501" s="4">
        <v>0</v>
      </c>
      <c r="J501" s="4">
        <v>0</v>
      </c>
      <c r="K501" s="4">
        <v>0</v>
      </c>
      <c r="L501" s="4">
        <v>0</v>
      </c>
      <c r="M501" s="4">
        <v>205230.19</v>
      </c>
      <c r="N501" s="4">
        <v>205230.19</v>
      </c>
      <c r="O501" s="4">
        <v>0</v>
      </c>
      <c r="P501" s="4">
        <v>0</v>
      </c>
      <c r="Q501" s="12"/>
    </row>
    <row r="502" spans="1:17" ht="26.25" customHeight="1" x14ac:dyDescent="0.25">
      <c r="A502" s="110" t="s">
        <v>337</v>
      </c>
      <c r="B502" s="112" t="s">
        <v>86</v>
      </c>
      <c r="C502" s="112" t="s">
        <v>769</v>
      </c>
      <c r="D502" s="37" t="s">
        <v>22</v>
      </c>
      <c r="E502" s="30"/>
      <c r="F502" s="30"/>
      <c r="G502" s="30"/>
      <c r="H502" s="30"/>
      <c r="I502" s="31">
        <f>I504</f>
        <v>0</v>
      </c>
      <c r="J502" s="31">
        <f t="shared" ref="J502:P502" si="184">J504</f>
        <v>0</v>
      </c>
      <c r="K502" s="31">
        <f t="shared" si="184"/>
        <v>0</v>
      </c>
      <c r="L502" s="31">
        <f t="shared" si="184"/>
        <v>0</v>
      </c>
      <c r="M502" s="31">
        <f t="shared" si="184"/>
        <v>7215875</v>
      </c>
      <c r="N502" s="31">
        <f t="shared" si="184"/>
        <v>7215872.2699999996</v>
      </c>
      <c r="O502" s="31">
        <f t="shared" si="184"/>
        <v>1293000</v>
      </c>
      <c r="P502" s="31">
        <f t="shared" si="184"/>
        <v>1293000</v>
      </c>
      <c r="Q502" s="12"/>
    </row>
    <row r="503" spans="1:17" ht="26.25" customHeight="1" x14ac:dyDescent="0.25">
      <c r="A503" s="110"/>
      <c r="B503" s="112"/>
      <c r="C503" s="112"/>
      <c r="D503" s="37" t="s">
        <v>23</v>
      </c>
      <c r="E503" s="30"/>
      <c r="F503" s="30"/>
      <c r="G503" s="30"/>
      <c r="H503" s="30"/>
      <c r="I503" s="31"/>
      <c r="J503" s="31"/>
      <c r="K503" s="31"/>
      <c r="L503" s="31"/>
      <c r="M503" s="31"/>
      <c r="N503" s="31"/>
      <c r="O503" s="31"/>
      <c r="P503" s="31"/>
      <c r="Q503" s="12"/>
    </row>
    <row r="504" spans="1:17" ht="26.25" customHeight="1" x14ac:dyDescent="0.25">
      <c r="A504" s="110"/>
      <c r="B504" s="112"/>
      <c r="C504" s="112"/>
      <c r="D504" s="37" t="s">
        <v>29</v>
      </c>
      <c r="E504" s="30" t="s">
        <v>33</v>
      </c>
      <c r="F504" s="30"/>
      <c r="G504" s="30"/>
      <c r="H504" s="30"/>
      <c r="I504" s="31">
        <f>I507+I510+I513</f>
        <v>0</v>
      </c>
      <c r="J504" s="31">
        <f t="shared" ref="J504:P504" si="185">J507+J510+J513</f>
        <v>0</v>
      </c>
      <c r="K504" s="31">
        <f t="shared" si="185"/>
        <v>0</v>
      </c>
      <c r="L504" s="31">
        <f t="shared" si="185"/>
        <v>0</v>
      </c>
      <c r="M504" s="31">
        <f t="shared" si="185"/>
        <v>7215875</v>
      </c>
      <c r="N504" s="31">
        <f t="shared" si="185"/>
        <v>7215872.2699999996</v>
      </c>
      <c r="O504" s="31">
        <f t="shared" si="185"/>
        <v>1293000</v>
      </c>
      <c r="P504" s="31">
        <f t="shared" si="185"/>
        <v>1293000</v>
      </c>
      <c r="Q504" s="12"/>
    </row>
    <row r="505" spans="1:17" ht="26.25" customHeight="1" x14ac:dyDescent="0.25">
      <c r="A505" s="110" t="s">
        <v>345</v>
      </c>
      <c r="B505" s="112" t="s">
        <v>42</v>
      </c>
      <c r="C505" s="112" t="s">
        <v>338</v>
      </c>
      <c r="D505" s="37" t="s">
        <v>22</v>
      </c>
      <c r="E505" s="30"/>
      <c r="F505" s="30"/>
      <c r="G505" s="30"/>
      <c r="H505" s="30"/>
      <c r="I505" s="31">
        <f>I507</f>
        <v>0</v>
      </c>
      <c r="J505" s="31">
        <f t="shared" ref="J505:P505" si="186">J507</f>
        <v>0</v>
      </c>
      <c r="K505" s="31">
        <f t="shared" si="186"/>
        <v>0</v>
      </c>
      <c r="L505" s="31">
        <f t="shared" si="186"/>
        <v>0</v>
      </c>
      <c r="M505" s="31">
        <f t="shared" si="186"/>
        <v>1143000</v>
      </c>
      <c r="N505" s="31">
        <f t="shared" si="186"/>
        <v>1142997.27</v>
      </c>
      <c r="O505" s="31">
        <f t="shared" si="186"/>
        <v>1143000</v>
      </c>
      <c r="P505" s="31">
        <f t="shared" si="186"/>
        <v>1143000</v>
      </c>
      <c r="Q505" s="12"/>
    </row>
    <row r="506" spans="1:17" ht="26.25" customHeight="1" x14ac:dyDescent="0.25">
      <c r="A506" s="110"/>
      <c r="B506" s="112"/>
      <c r="C506" s="112"/>
      <c r="D506" s="37" t="s">
        <v>23</v>
      </c>
      <c r="E506" s="30"/>
      <c r="F506" s="30"/>
      <c r="G506" s="30"/>
      <c r="H506" s="30"/>
      <c r="I506" s="31"/>
      <c r="J506" s="31"/>
      <c r="K506" s="31"/>
      <c r="L506" s="31"/>
      <c r="M506" s="31"/>
      <c r="N506" s="31"/>
      <c r="O506" s="31"/>
      <c r="P506" s="31"/>
      <c r="Q506" s="12"/>
    </row>
    <row r="507" spans="1:17" ht="26.25" customHeight="1" x14ac:dyDescent="0.25">
      <c r="A507" s="110"/>
      <c r="B507" s="112"/>
      <c r="C507" s="112"/>
      <c r="D507" s="37" t="s">
        <v>29</v>
      </c>
      <c r="E507" s="30" t="s">
        <v>33</v>
      </c>
      <c r="F507" s="30" t="s">
        <v>326</v>
      </c>
      <c r="G507" s="30" t="s">
        <v>339</v>
      </c>
      <c r="H507" s="32">
        <v>244</v>
      </c>
      <c r="I507" s="4">
        <v>0</v>
      </c>
      <c r="J507" s="4">
        <v>0</v>
      </c>
      <c r="K507" s="4">
        <v>0</v>
      </c>
      <c r="L507" s="4">
        <v>0</v>
      </c>
      <c r="M507" s="4">
        <v>1143000</v>
      </c>
      <c r="N507" s="4">
        <v>1142997.27</v>
      </c>
      <c r="O507" s="4">
        <v>1143000</v>
      </c>
      <c r="P507" s="4">
        <v>1143000</v>
      </c>
      <c r="Q507" s="12"/>
    </row>
    <row r="508" spans="1:17" ht="26.25" customHeight="1" x14ac:dyDescent="0.25">
      <c r="A508" s="110" t="s">
        <v>346</v>
      </c>
      <c r="B508" s="112" t="s">
        <v>43</v>
      </c>
      <c r="C508" s="112" t="s">
        <v>340</v>
      </c>
      <c r="D508" s="37" t="s">
        <v>22</v>
      </c>
      <c r="E508" s="30"/>
      <c r="F508" s="30"/>
      <c r="G508" s="30"/>
      <c r="H508" s="30"/>
      <c r="I508" s="31">
        <f>I510</f>
        <v>0</v>
      </c>
      <c r="J508" s="31">
        <f t="shared" ref="J508:P508" si="187">J510</f>
        <v>0</v>
      </c>
      <c r="K508" s="31">
        <f t="shared" si="187"/>
        <v>0</v>
      </c>
      <c r="L508" s="31">
        <f t="shared" si="187"/>
        <v>0</v>
      </c>
      <c r="M508" s="31">
        <f t="shared" si="187"/>
        <v>0</v>
      </c>
      <c r="N508" s="31">
        <f t="shared" si="187"/>
        <v>0</v>
      </c>
      <c r="O508" s="31">
        <f t="shared" si="187"/>
        <v>150000</v>
      </c>
      <c r="P508" s="31">
        <f t="shared" si="187"/>
        <v>150000</v>
      </c>
      <c r="Q508" s="12"/>
    </row>
    <row r="509" spans="1:17" ht="26.25" customHeight="1" x14ac:dyDescent="0.25">
      <c r="A509" s="110"/>
      <c r="B509" s="112"/>
      <c r="C509" s="112"/>
      <c r="D509" s="37" t="s">
        <v>23</v>
      </c>
      <c r="E509" s="30"/>
      <c r="F509" s="30"/>
      <c r="G509" s="30"/>
      <c r="H509" s="30"/>
      <c r="I509" s="31"/>
      <c r="J509" s="31"/>
      <c r="K509" s="31"/>
      <c r="L509" s="31"/>
      <c r="M509" s="31"/>
      <c r="N509" s="31"/>
      <c r="O509" s="31"/>
      <c r="P509" s="31"/>
      <c r="Q509" s="12"/>
    </row>
    <row r="510" spans="1:17" ht="26.25" customHeight="1" x14ac:dyDescent="0.25">
      <c r="A510" s="110"/>
      <c r="B510" s="112"/>
      <c r="C510" s="112"/>
      <c r="D510" s="37" t="s">
        <v>29</v>
      </c>
      <c r="E510" s="30" t="s">
        <v>33</v>
      </c>
      <c r="F510" s="30" t="s">
        <v>54</v>
      </c>
      <c r="G510" s="30" t="s">
        <v>341</v>
      </c>
      <c r="H510" s="32">
        <v>244</v>
      </c>
      <c r="I510" s="4">
        <v>0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150000</v>
      </c>
      <c r="P510" s="4">
        <v>150000</v>
      </c>
      <c r="Q510" s="12"/>
    </row>
    <row r="511" spans="1:17" ht="26.25" customHeight="1" x14ac:dyDescent="0.25">
      <c r="A511" s="110" t="s">
        <v>347</v>
      </c>
      <c r="B511" s="112" t="s">
        <v>59</v>
      </c>
      <c r="C511" s="112" t="s">
        <v>342</v>
      </c>
      <c r="D511" s="37" t="s">
        <v>22</v>
      </c>
      <c r="E511" s="30"/>
      <c r="F511" s="30"/>
      <c r="G511" s="30"/>
      <c r="H511" s="30"/>
      <c r="I511" s="31">
        <f>I513</f>
        <v>0</v>
      </c>
      <c r="J511" s="31">
        <f t="shared" ref="J511:P511" si="188">J513</f>
        <v>0</v>
      </c>
      <c r="K511" s="31">
        <f t="shared" si="188"/>
        <v>0</v>
      </c>
      <c r="L511" s="31">
        <f t="shared" si="188"/>
        <v>0</v>
      </c>
      <c r="M511" s="31">
        <f t="shared" si="188"/>
        <v>6072875</v>
      </c>
      <c r="N511" s="31">
        <f t="shared" si="188"/>
        <v>6072875</v>
      </c>
      <c r="O511" s="31">
        <f t="shared" si="188"/>
        <v>0</v>
      </c>
      <c r="P511" s="31">
        <f t="shared" si="188"/>
        <v>0</v>
      </c>
      <c r="Q511" s="12"/>
    </row>
    <row r="512" spans="1:17" ht="26.25" customHeight="1" x14ac:dyDescent="0.25">
      <c r="A512" s="110"/>
      <c r="B512" s="112"/>
      <c r="C512" s="112"/>
      <c r="D512" s="37" t="s">
        <v>23</v>
      </c>
      <c r="E512" s="30"/>
      <c r="F512" s="30"/>
      <c r="G512" s="30"/>
      <c r="H512" s="30"/>
      <c r="I512" s="31"/>
      <c r="J512" s="31"/>
      <c r="K512" s="31"/>
      <c r="L512" s="31"/>
      <c r="M512" s="31"/>
      <c r="N512" s="31"/>
      <c r="O512" s="31"/>
      <c r="P512" s="31"/>
      <c r="Q512" s="12"/>
    </row>
    <row r="513" spans="1:17" ht="26.25" customHeight="1" x14ac:dyDescent="0.25">
      <c r="A513" s="110"/>
      <c r="B513" s="112"/>
      <c r="C513" s="112"/>
      <c r="D513" s="37" t="s">
        <v>29</v>
      </c>
      <c r="E513" s="30" t="s">
        <v>33</v>
      </c>
      <c r="F513" s="30" t="s">
        <v>343</v>
      </c>
      <c r="G513" s="30" t="s">
        <v>344</v>
      </c>
      <c r="H513" s="32">
        <v>244</v>
      </c>
      <c r="I513" s="4">
        <v>0</v>
      </c>
      <c r="J513" s="4">
        <v>0</v>
      </c>
      <c r="K513" s="4">
        <v>0</v>
      </c>
      <c r="L513" s="4">
        <v>0</v>
      </c>
      <c r="M513" s="4">
        <v>6072875</v>
      </c>
      <c r="N513" s="4">
        <v>6072875</v>
      </c>
      <c r="O513" s="4">
        <v>0</v>
      </c>
      <c r="P513" s="4">
        <v>0</v>
      </c>
      <c r="Q513" s="12"/>
    </row>
    <row r="514" spans="1:17" ht="26.25" customHeight="1" x14ac:dyDescent="0.25">
      <c r="A514" s="110" t="s">
        <v>348</v>
      </c>
      <c r="B514" s="112" t="s">
        <v>87</v>
      </c>
      <c r="C514" s="112" t="s">
        <v>770</v>
      </c>
      <c r="D514" s="37" t="s">
        <v>22</v>
      </c>
      <c r="E514" s="30"/>
      <c r="F514" s="30"/>
      <c r="G514" s="30"/>
      <c r="H514" s="30"/>
      <c r="I514" s="31">
        <f>I516</f>
        <v>0</v>
      </c>
      <c r="J514" s="31">
        <f t="shared" ref="J514:P514" si="189">J516</f>
        <v>0</v>
      </c>
      <c r="K514" s="31">
        <f t="shared" si="189"/>
        <v>5240226.32</v>
      </c>
      <c r="L514" s="31">
        <f t="shared" si="189"/>
        <v>1268355</v>
      </c>
      <c r="M514" s="31">
        <f t="shared" si="189"/>
        <v>64094460.390000001</v>
      </c>
      <c r="N514" s="31">
        <f t="shared" si="189"/>
        <v>62676375.350000009</v>
      </c>
      <c r="O514" s="31">
        <f t="shared" si="189"/>
        <v>2049000</v>
      </c>
      <c r="P514" s="31">
        <f t="shared" si="189"/>
        <v>2049000</v>
      </c>
      <c r="Q514" s="12"/>
    </row>
    <row r="515" spans="1:17" ht="26.25" customHeight="1" x14ac:dyDescent="0.25">
      <c r="A515" s="110"/>
      <c r="B515" s="112"/>
      <c r="C515" s="112"/>
      <c r="D515" s="37" t="s">
        <v>23</v>
      </c>
      <c r="E515" s="30"/>
      <c r="F515" s="30"/>
      <c r="G515" s="30"/>
      <c r="H515" s="30"/>
      <c r="I515" s="31"/>
      <c r="J515" s="31"/>
      <c r="K515" s="31"/>
      <c r="L515" s="31"/>
      <c r="M515" s="31"/>
      <c r="N515" s="31"/>
      <c r="O515" s="31"/>
      <c r="P515" s="31"/>
      <c r="Q515" s="12"/>
    </row>
    <row r="516" spans="1:17" ht="26.25" customHeight="1" x14ac:dyDescent="0.25">
      <c r="A516" s="110"/>
      <c r="B516" s="112"/>
      <c r="C516" s="112"/>
      <c r="D516" s="37" t="s">
        <v>29</v>
      </c>
      <c r="E516" s="30" t="s">
        <v>33</v>
      </c>
      <c r="F516" s="30"/>
      <c r="G516" s="30"/>
      <c r="H516" s="30"/>
      <c r="I516" s="31">
        <f t="shared" ref="I516:L516" si="190">I519+I522+I525+I528+I531+I534+I537+I540+I543+I546+I549+I555+I556+I559+I562+I565+I552</f>
        <v>0</v>
      </c>
      <c r="J516" s="31">
        <f t="shared" si="190"/>
        <v>0</v>
      </c>
      <c r="K516" s="31">
        <f t="shared" si="190"/>
        <v>5240226.32</v>
      </c>
      <c r="L516" s="31">
        <f t="shared" si="190"/>
        <v>1268355</v>
      </c>
      <c r="M516" s="31">
        <f>M519+M522+M525+M528+M531+M534+M537+M540+M543+M546+M549+M555+M556+M559+M562+M565+M552</f>
        <v>64094460.390000001</v>
      </c>
      <c r="N516" s="31">
        <f t="shared" ref="N516:P516" si="191">N519+N522+N525+N528+N531+N534+N537+N540+N543+N546+N549+N555+N556+N559+N562+N565+N552</f>
        <v>62676375.350000009</v>
      </c>
      <c r="O516" s="31">
        <f t="shared" si="191"/>
        <v>2049000</v>
      </c>
      <c r="P516" s="31">
        <f t="shared" si="191"/>
        <v>2049000</v>
      </c>
      <c r="Q516" s="12"/>
    </row>
    <row r="517" spans="1:17" ht="26.25" customHeight="1" x14ac:dyDescent="0.25">
      <c r="A517" s="110" t="s">
        <v>379</v>
      </c>
      <c r="B517" s="112" t="s">
        <v>42</v>
      </c>
      <c r="C517" s="112" t="s">
        <v>349</v>
      </c>
      <c r="D517" s="37" t="s">
        <v>22</v>
      </c>
      <c r="E517" s="30"/>
      <c r="F517" s="30"/>
      <c r="G517" s="30"/>
      <c r="H517" s="30"/>
      <c r="I517" s="31">
        <f>I519</f>
        <v>0</v>
      </c>
      <c r="J517" s="31">
        <f t="shared" ref="J517:P517" si="192">J519</f>
        <v>0</v>
      </c>
      <c r="K517" s="31">
        <f t="shared" si="192"/>
        <v>0</v>
      </c>
      <c r="L517" s="31">
        <f t="shared" si="192"/>
        <v>0</v>
      </c>
      <c r="M517" s="31">
        <f t="shared" si="192"/>
        <v>444000</v>
      </c>
      <c r="N517" s="31">
        <f t="shared" si="192"/>
        <v>345764.46</v>
      </c>
      <c r="O517" s="31">
        <f t="shared" si="192"/>
        <v>444000</v>
      </c>
      <c r="P517" s="31">
        <f t="shared" si="192"/>
        <v>444000</v>
      </c>
      <c r="Q517" s="12"/>
    </row>
    <row r="518" spans="1:17" ht="26.25" customHeight="1" x14ac:dyDescent="0.25">
      <c r="A518" s="110"/>
      <c r="B518" s="112"/>
      <c r="C518" s="112"/>
      <c r="D518" s="37" t="s">
        <v>23</v>
      </c>
      <c r="E518" s="30"/>
      <c r="F518" s="30"/>
      <c r="G518" s="30"/>
      <c r="H518" s="30"/>
      <c r="I518" s="31"/>
      <c r="J518" s="31"/>
      <c r="K518" s="31"/>
      <c r="L518" s="31"/>
      <c r="M518" s="31"/>
      <c r="N518" s="31"/>
      <c r="O518" s="31"/>
      <c r="P518" s="31"/>
      <c r="Q518" s="12"/>
    </row>
    <row r="519" spans="1:17" ht="26.25" customHeight="1" x14ac:dyDescent="0.25">
      <c r="A519" s="110"/>
      <c r="B519" s="112"/>
      <c r="C519" s="112"/>
      <c r="D519" s="37" t="s">
        <v>29</v>
      </c>
      <c r="E519" s="30" t="s">
        <v>33</v>
      </c>
      <c r="F519" s="30" t="s">
        <v>326</v>
      </c>
      <c r="G519" s="30" t="s">
        <v>350</v>
      </c>
      <c r="H519" s="32">
        <v>244</v>
      </c>
      <c r="I519" s="4">
        <v>0</v>
      </c>
      <c r="J519" s="4">
        <v>0</v>
      </c>
      <c r="K519" s="4">
        <v>0</v>
      </c>
      <c r="L519" s="4">
        <v>0</v>
      </c>
      <c r="M519" s="4">
        <v>444000</v>
      </c>
      <c r="N519" s="4">
        <v>345764.46</v>
      </c>
      <c r="O519" s="4">
        <v>444000</v>
      </c>
      <c r="P519" s="4">
        <v>444000</v>
      </c>
      <c r="Q519" s="12"/>
    </row>
    <row r="520" spans="1:17" ht="26.25" customHeight="1" x14ac:dyDescent="0.25">
      <c r="A520" s="110" t="s">
        <v>380</v>
      </c>
      <c r="B520" s="112" t="s">
        <v>43</v>
      </c>
      <c r="C520" s="112" t="s">
        <v>351</v>
      </c>
      <c r="D520" s="37" t="s">
        <v>22</v>
      </c>
      <c r="E520" s="30"/>
      <c r="F520" s="30"/>
      <c r="G520" s="30"/>
      <c r="H520" s="30"/>
      <c r="I520" s="31">
        <f>I522</f>
        <v>0</v>
      </c>
      <c r="J520" s="31">
        <f t="shared" ref="J520:P520" si="193">J522</f>
        <v>0</v>
      </c>
      <c r="K520" s="31">
        <f t="shared" si="193"/>
        <v>65365</v>
      </c>
      <c r="L520" s="31">
        <f t="shared" si="193"/>
        <v>65365</v>
      </c>
      <c r="M520" s="31">
        <f t="shared" si="193"/>
        <v>756939.01</v>
      </c>
      <c r="N520" s="31">
        <f t="shared" si="193"/>
        <v>756696.01</v>
      </c>
      <c r="O520" s="31">
        <f t="shared" si="193"/>
        <v>1605000</v>
      </c>
      <c r="P520" s="31">
        <f t="shared" si="193"/>
        <v>1605000</v>
      </c>
      <c r="Q520" s="12"/>
    </row>
    <row r="521" spans="1:17" ht="26.25" customHeight="1" x14ac:dyDescent="0.25">
      <c r="A521" s="110"/>
      <c r="B521" s="112"/>
      <c r="C521" s="112"/>
      <c r="D521" s="37" t="s">
        <v>23</v>
      </c>
      <c r="E521" s="30"/>
      <c r="F521" s="30"/>
      <c r="G521" s="30"/>
      <c r="H521" s="30"/>
      <c r="I521" s="31"/>
      <c r="J521" s="31"/>
      <c r="K521" s="31"/>
      <c r="L521" s="31"/>
      <c r="M521" s="31"/>
      <c r="N521" s="31"/>
      <c r="O521" s="31"/>
      <c r="P521" s="31"/>
      <c r="Q521" s="12"/>
    </row>
    <row r="522" spans="1:17" ht="26.25" customHeight="1" x14ac:dyDescent="0.25">
      <c r="A522" s="110"/>
      <c r="B522" s="112"/>
      <c r="C522" s="112"/>
      <c r="D522" s="37" t="s">
        <v>29</v>
      </c>
      <c r="E522" s="30" t="s">
        <v>33</v>
      </c>
      <c r="F522" s="30" t="s">
        <v>326</v>
      </c>
      <c r="G522" s="30" t="s">
        <v>352</v>
      </c>
      <c r="H522" s="32">
        <v>244</v>
      </c>
      <c r="I522" s="4">
        <v>0</v>
      </c>
      <c r="J522" s="4">
        <v>0</v>
      </c>
      <c r="K522" s="4">
        <v>65365</v>
      </c>
      <c r="L522" s="4">
        <v>65365</v>
      </c>
      <c r="M522" s="4">
        <v>756939.01</v>
      </c>
      <c r="N522" s="4">
        <v>756696.01</v>
      </c>
      <c r="O522" s="4">
        <v>1605000</v>
      </c>
      <c r="P522" s="4">
        <v>1605000</v>
      </c>
      <c r="Q522" s="12"/>
    </row>
    <row r="523" spans="1:17" ht="26.25" customHeight="1" x14ac:dyDescent="0.25">
      <c r="A523" s="110" t="s">
        <v>381</v>
      </c>
      <c r="B523" s="112" t="s">
        <v>59</v>
      </c>
      <c r="C523" s="112" t="s">
        <v>353</v>
      </c>
      <c r="D523" s="37" t="s">
        <v>22</v>
      </c>
      <c r="E523" s="30"/>
      <c r="F523" s="30"/>
      <c r="G523" s="30"/>
      <c r="H523" s="30"/>
      <c r="I523" s="31">
        <f>I525</f>
        <v>0</v>
      </c>
      <c r="J523" s="31">
        <f t="shared" ref="J523:P523" si="194">J525</f>
        <v>0</v>
      </c>
      <c r="K523" s="31">
        <f t="shared" si="194"/>
        <v>0</v>
      </c>
      <c r="L523" s="31">
        <f t="shared" si="194"/>
        <v>0</v>
      </c>
      <c r="M523" s="31">
        <f t="shared" si="194"/>
        <v>10062532.800000001</v>
      </c>
      <c r="N523" s="31">
        <f t="shared" si="194"/>
        <v>10062532.800000001</v>
      </c>
      <c r="O523" s="31">
        <f t="shared" si="194"/>
        <v>0</v>
      </c>
      <c r="P523" s="31">
        <f t="shared" si="194"/>
        <v>0</v>
      </c>
      <c r="Q523" s="12"/>
    </row>
    <row r="524" spans="1:17" ht="26.25" customHeight="1" x14ac:dyDescent="0.25">
      <c r="A524" s="110"/>
      <c r="B524" s="112"/>
      <c r="C524" s="112"/>
      <c r="D524" s="37" t="s">
        <v>23</v>
      </c>
      <c r="E524" s="30"/>
      <c r="F524" s="30"/>
      <c r="G524" s="30"/>
      <c r="H524" s="30"/>
      <c r="I524" s="31"/>
      <c r="J524" s="31"/>
      <c r="K524" s="31"/>
      <c r="L524" s="31"/>
      <c r="M524" s="31"/>
      <c r="N524" s="31"/>
      <c r="O524" s="31"/>
      <c r="P524" s="31"/>
      <c r="Q524" s="12"/>
    </row>
    <row r="525" spans="1:17" ht="26.25" customHeight="1" x14ac:dyDescent="0.25">
      <c r="A525" s="110"/>
      <c r="B525" s="112"/>
      <c r="C525" s="112"/>
      <c r="D525" s="37" t="s">
        <v>29</v>
      </c>
      <c r="E525" s="30" t="s">
        <v>33</v>
      </c>
      <c r="F525" s="30" t="s">
        <v>326</v>
      </c>
      <c r="G525" s="30" t="s">
        <v>354</v>
      </c>
      <c r="H525" s="32">
        <v>244</v>
      </c>
      <c r="I525" s="4">
        <v>0</v>
      </c>
      <c r="J525" s="4">
        <v>0</v>
      </c>
      <c r="K525" s="4">
        <v>0</v>
      </c>
      <c r="L525" s="4">
        <v>0</v>
      </c>
      <c r="M525" s="4">
        <v>10062532.800000001</v>
      </c>
      <c r="N525" s="4">
        <v>10062532.800000001</v>
      </c>
      <c r="O525" s="4">
        <v>0</v>
      </c>
      <c r="P525" s="4">
        <v>0</v>
      </c>
      <c r="Q525" s="12"/>
    </row>
    <row r="526" spans="1:17" ht="26.25" customHeight="1" x14ac:dyDescent="0.25">
      <c r="A526" s="110" t="s">
        <v>382</v>
      </c>
      <c r="B526" s="112" t="s">
        <v>62</v>
      </c>
      <c r="C526" s="112" t="s">
        <v>355</v>
      </c>
      <c r="D526" s="37" t="s">
        <v>22</v>
      </c>
      <c r="E526" s="30"/>
      <c r="F526" s="30"/>
      <c r="G526" s="30"/>
      <c r="H526" s="30"/>
      <c r="I526" s="31">
        <f>I528</f>
        <v>0</v>
      </c>
      <c r="J526" s="31">
        <f t="shared" ref="J526:P526" si="195">J528</f>
        <v>0</v>
      </c>
      <c r="K526" s="31">
        <f t="shared" si="195"/>
        <v>1593800</v>
      </c>
      <c r="L526" s="31">
        <f t="shared" si="195"/>
        <v>0</v>
      </c>
      <c r="M526" s="31">
        <f t="shared" si="195"/>
        <v>1065116</v>
      </c>
      <c r="N526" s="31">
        <f t="shared" si="195"/>
        <v>1065116</v>
      </c>
      <c r="O526" s="31">
        <f t="shared" si="195"/>
        <v>0</v>
      </c>
      <c r="P526" s="31">
        <f t="shared" si="195"/>
        <v>0</v>
      </c>
      <c r="Q526" s="12"/>
    </row>
    <row r="527" spans="1:17" ht="26.25" customHeight="1" x14ac:dyDescent="0.25">
      <c r="A527" s="110"/>
      <c r="B527" s="112"/>
      <c r="C527" s="112"/>
      <c r="D527" s="37" t="s">
        <v>23</v>
      </c>
      <c r="E527" s="30"/>
      <c r="F527" s="30"/>
      <c r="G527" s="30"/>
      <c r="H527" s="30"/>
      <c r="I527" s="31"/>
      <c r="J527" s="31"/>
      <c r="K527" s="31"/>
      <c r="L527" s="31"/>
      <c r="M527" s="31"/>
      <c r="N527" s="31"/>
      <c r="O527" s="31"/>
      <c r="P527" s="31"/>
      <c r="Q527" s="12"/>
    </row>
    <row r="528" spans="1:17" ht="26.25" customHeight="1" x14ac:dyDescent="0.25">
      <c r="A528" s="110"/>
      <c r="B528" s="112"/>
      <c r="C528" s="112"/>
      <c r="D528" s="37" t="s">
        <v>29</v>
      </c>
      <c r="E528" s="30" t="s">
        <v>33</v>
      </c>
      <c r="F528" s="30" t="s">
        <v>326</v>
      </c>
      <c r="G528" s="30" t="s">
        <v>356</v>
      </c>
      <c r="H528" s="32">
        <v>244</v>
      </c>
      <c r="I528" s="4">
        <v>0</v>
      </c>
      <c r="J528" s="4">
        <v>0</v>
      </c>
      <c r="K528" s="4">
        <v>1593800</v>
      </c>
      <c r="L528" s="4">
        <v>0</v>
      </c>
      <c r="M528" s="4">
        <v>1065116</v>
      </c>
      <c r="N528" s="4">
        <v>1065116</v>
      </c>
      <c r="O528" s="4">
        <v>0</v>
      </c>
      <c r="P528" s="4">
        <v>0</v>
      </c>
      <c r="Q528" s="12"/>
    </row>
    <row r="529" spans="1:17" ht="26.25" customHeight="1" x14ac:dyDescent="0.25">
      <c r="A529" s="110" t="s">
        <v>383</v>
      </c>
      <c r="B529" s="112" t="s">
        <v>65</v>
      </c>
      <c r="C529" s="112" t="s">
        <v>357</v>
      </c>
      <c r="D529" s="37" t="s">
        <v>22</v>
      </c>
      <c r="E529" s="30"/>
      <c r="F529" s="30"/>
      <c r="G529" s="30"/>
      <c r="H529" s="30"/>
      <c r="I529" s="31">
        <f>I531</f>
        <v>0</v>
      </c>
      <c r="J529" s="31">
        <f t="shared" ref="J529:P529" si="196">J531</f>
        <v>0</v>
      </c>
      <c r="K529" s="31">
        <f t="shared" si="196"/>
        <v>74968</v>
      </c>
      <c r="L529" s="31">
        <f t="shared" si="196"/>
        <v>0</v>
      </c>
      <c r="M529" s="31">
        <f t="shared" si="196"/>
        <v>1665598</v>
      </c>
      <c r="N529" s="31">
        <f t="shared" si="196"/>
        <v>1665598</v>
      </c>
      <c r="O529" s="31">
        <f t="shared" si="196"/>
        <v>0</v>
      </c>
      <c r="P529" s="31">
        <f t="shared" si="196"/>
        <v>0</v>
      </c>
      <c r="Q529" s="12"/>
    </row>
    <row r="530" spans="1:17" ht="26.25" customHeight="1" x14ac:dyDescent="0.25">
      <c r="A530" s="110"/>
      <c r="B530" s="112"/>
      <c r="C530" s="112"/>
      <c r="D530" s="37" t="s">
        <v>23</v>
      </c>
      <c r="E530" s="30"/>
      <c r="F530" s="30"/>
      <c r="G530" s="30"/>
      <c r="H530" s="30"/>
      <c r="I530" s="31"/>
      <c r="J530" s="31"/>
      <c r="K530" s="31"/>
      <c r="L530" s="31"/>
      <c r="M530" s="31"/>
      <c r="N530" s="31"/>
      <c r="O530" s="31"/>
      <c r="P530" s="31"/>
      <c r="Q530" s="12"/>
    </row>
    <row r="531" spans="1:17" ht="26.25" customHeight="1" x14ac:dyDescent="0.25">
      <c r="A531" s="110"/>
      <c r="B531" s="112"/>
      <c r="C531" s="112"/>
      <c r="D531" s="37" t="s">
        <v>29</v>
      </c>
      <c r="E531" s="30" t="s">
        <v>33</v>
      </c>
      <c r="F531" s="30" t="s">
        <v>326</v>
      </c>
      <c r="G531" s="30" t="s">
        <v>358</v>
      </c>
      <c r="H531" s="32">
        <v>244</v>
      </c>
      <c r="I531" s="4">
        <v>0</v>
      </c>
      <c r="J531" s="4">
        <v>0</v>
      </c>
      <c r="K531" s="4">
        <v>74968</v>
      </c>
      <c r="L531" s="4">
        <v>0</v>
      </c>
      <c r="M531" s="4">
        <v>1665598</v>
      </c>
      <c r="N531" s="4">
        <v>1665598</v>
      </c>
      <c r="O531" s="4">
        <v>0</v>
      </c>
      <c r="P531" s="4">
        <v>0</v>
      </c>
      <c r="Q531" s="12"/>
    </row>
    <row r="532" spans="1:17" ht="26.25" customHeight="1" x14ac:dyDescent="0.25">
      <c r="A532" s="110" t="s">
        <v>384</v>
      </c>
      <c r="B532" s="112" t="s">
        <v>272</v>
      </c>
      <c r="C532" s="112" t="s">
        <v>359</v>
      </c>
      <c r="D532" s="37" t="s">
        <v>22</v>
      </c>
      <c r="E532" s="30"/>
      <c r="F532" s="30"/>
      <c r="G532" s="30"/>
      <c r="H532" s="30"/>
      <c r="I532" s="31">
        <f>I534</f>
        <v>0</v>
      </c>
      <c r="J532" s="31">
        <f t="shared" ref="J532:P532" si="197">J534</f>
        <v>0</v>
      </c>
      <c r="K532" s="31">
        <f t="shared" si="197"/>
        <v>71264.179999999993</v>
      </c>
      <c r="L532" s="31">
        <f t="shared" si="197"/>
        <v>0</v>
      </c>
      <c r="M532" s="31">
        <f t="shared" si="197"/>
        <v>1681604.18</v>
      </c>
      <c r="N532" s="31">
        <f t="shared" si="197"/>
        <v>1673196.15</v>
      </c>
      <c r="O532" s="31">
        <f t="shared" si="197"/>
        <v>0</v>
      </c>
      <c r="P532" s="31">
        <f t="shared" si="197"/>
        <v>0</v>
      </c>
      <c r="Q532" s="12"/>
    </row>
    <row r="533" spans="1:17" ht="26.25" customHeight="1" x14ac:dyDescent="0.25">
      <c r="A533" s="110"/>
      <c r="B533" s="112"/>
      <c r="C533" s="112"/>
      <c r="D533" s="37" t="s">
        <v>23</v>
      </c>
      <c r="E533" s="30"/>
      <c r="F533" s="30"/>
      <c r="G533" s="30"/>
      <c r="H533" s="30"/>
      <c r="I533" s="31"/>
      <c r="J533" s="31"/>
      <c r="K533" s="31"/>
      <c r="L533" s="31"/>
      <c r="M533" s="31"/>
      <c r="N533" s="31"/>
      <c r="O533" s="31"/>
      <c r="P533" s="31"/>
      <c r="Q533" s="12"/>
    </row>
    <row r="534" spans="1:17" ht="26.25" customHeight="1" x14ac:dyDescent="0.25">
      <c r="A534" s="110"/>
      <c r="B534" s="112"/>
      <c r="C534" s="112"/>
      <c r="D534" s="37" t="s">
        <v>29</v>
      </c>
      <c r="E534" s="30" t="s">
        <v>33</v>
      </c>
      <c r="F534" s="30" t="s">
        <v>326</v>
      </c>
      <c r="G534" s="30" t="s">
        <v>360</v>
      </c>
      <c r="H534" s="32">
        <v>244</v>
      </c>
      <c r="I534" s="4">
        <v>0</v>
      </c>
      <c r="J534" s="4">
        <v>0</v>
      </c>
      <c r="K534" s="4">
        <v>71264.179999999993</v>
      </c>
      <c r="L534" s="4">
        <v>0</v>
      </c>
      <c r="M534" s="4">
        <v>1681604.18</v>
      </c>
      <c r="N534" s="4">
        <v>1673196.15</v>
      </c>
      <c r="O534" s="4">
        <v>0</v>
      </c>
      <c r="P534" s="4">
        <v>0</v>
      </c>
      <c r="Q534" s="12"/>
    </row>
    <row r="535" spans="1:17" ht="26.25" customHeight="1" x14ac:dyDescent="0.25">
      <c r="A535" s="110" t="s">
        <v>385</v>
      </c>
      <c r="B535" s="112" t="s">
        <v>273</v>
      </c>
      <c r="C535" s="112" t="s">
        <v>361</v>
      </c>
      <c r="D535" s="37" t="s">
        <v>22</v>
      </c>
      <c r="E535" s="30"/>
      <c r="F535" s="30"/>
      <c r="G535" s="30"/>
      <c r="H535" s="30"/>
      <c r="I535" s="31">
        <f>I537</f>
        <v>0</v>
      </c>
      <c r="J535" s="31">
        <f t="shared" ref="J535:P535" si="198">J537</f>
        <v>0</v>
      </c>
      <c r="K535" s="31">
        <f t="shared" si="198"/>
        <v>158376</v>
      </c>
      <c r="L535" s="31">
        <f t="shared" si="198"/>
        <v>0</v>
      </c>
      <c r="M535" s="31">
        <f t="shared" si="198"/>
        <v>1583759</v>
      </c>
      <c r="N535" s="31">
        <f t="shared" si="198"/>
        <v>1575840.2</v>
      </c>
      <c r="O535" s="31">
        <f t="shared" si="198"/>
        <v>0</v>
      </c>
      <c r="P535" s="31">
        <f t="shared" si="198"/>
        <v>0</v>
      </c>
      <c r="Q535" s="12"/>
    </row>
    <row r="536" spans="1:17" ht="26.25" customHeight="1" x14ac:dyDescent="0.25">
      <c r="A536" s="110"/>
      <c r="B536" s="112"/>
      <c r="C536" s="112"/>
      <c r="D536" s="37" t="s">
        <v>23</v>
      </c>
      <c r="E536" s="30"/>
      <c r="F536" s="30"/>
      <c r="G536" s="30"/>
      <c r="H536" s="30"/>
      <c r="I536" s="31"/>
      <c r="J536" s="31"/>
      <c r="K536" s="31"/>
      <c r="L536" s="31"/>
      <c r="M536" s="31"/>
      <c r="N536" s="31"/>
      <c r="O536" s="31"/>
      <c r="P536" s="31"/>
      <c r="Q536" s="12"/>
    </row>
    <row r="537" spans="1:17" ht="26.25" customHeight="1" x14ac:dyDescent="0.25">
      <c r="A537" s="110"/>
      <c r="B537" s="112"/>
      <c r="C537" s="112"/>
      <c r="D537" s="37" t="s">
        <v>29</v>
      </c>
      <c r="E537" s="30" t="s">
        <v>33</v>
      </c>
      <c r="F537" s="30" t="s">
        <v>326</v>
      </c>
      <c r="G537" s="30" t="s">
        <v>362</v>
      </c>
      <c r="H537" s="32">
        <v>244</v>
      </c>
      <c r="I537" s="4">
        <v>0</v>
      </c>
      <c r="J537" s="4">
        <v>0</v>
      </c>
      <c r="K537" s="4">
        <v>158376</v>
      </c>
      <c r="L537" s="4">
        <v>0</v>
      </c>
      <c r="M537" s="4">
        <v>1583759</v>
      </c>
      <c r="N537" s="4">
        <v>1575840.2</v>
      </c>
      <c r="O537" s="4">
        <v>0</v>
      </c>
      <c r="P537" s="4">
        <v>0</v>
      </c>
      <c r="Q537" s="12"/>
    </row>
    <row r="538" spans="1:17" ht="26.25" customHeight="1" x14ac:dyDescent="0.25">
      <c r="A538" s="110" t="s">
        <v>386</v>
      </c>
      <c r="B538" s="112" t="s">
        <v>274</v>
      </c>
      <c r="C538" s="112" t="s">
        <v>363</v>
      </c>
      <c r="D538" s="37" t="s">
        <v>22</v>
      </c>
      <c r="E538" s="30"/>
      <c r="F538" s="30"/>
      <c r="G538" s="30"/>
      <c r="H538" s="30"/>
      <c r="I538" s="31">
        <f>I540</f>
        <v>0</v>
      </c>
      <c r="J538" s="31">
        <f t="shared" ref="J538:P538" si="199">J540</f>
        <v>0</v>
      </c>
      <c r="K538" s="31">
        <f t="shared" si="199"/>
        <v>159953.04</v>
      </c>
      <c r="L538" s="31">
        <f t="shared" si="199"/>
        <v>0</v>
      </c>
      <c r="M538" s="31">
        <f t="shared" si="199"/>
        <v>1599530.4</v>
      </c>
      <c r="N538" s="31">
        <f t="shared" si="199"/>
        <v>1599530.4</v>
      </c>
      <c r="O538" s="31">
        <f t="shared" si="199"/>
        <v>0</v>
      </c>
      <c r="P538" s="31">
        <f t="shared" si="199"/>
        <v>0</v>
      </c>
      <c r="Q538" s="12"/>
    </row>
    <row r="539" spans="1:17" ht="26.25" customHeight="1" x14ac:dyDescent="0.25">
      <c r="A539" s="110"/>
      <c r="B539" s="112"/>
      <c r="C539" s="112"/>
      <c r="D539" s="37" t="s">
        <v>23</v>
      </c>
      <c r="E539" s="30"/>
      <c r="F539" s="30"/>
      <c r="G539" s="30"/>
      <c r="H539" s="30"/>
      <c r="I539" s="31"/>
      <c r="J539" s="31"/>
      <c r="K539" s="31"/>
      <c r="L539" s="31"/>
      <c r="M539" s="31"/>
      <c r="N539" s="31"/>
      <c r="O539" s="31"/>
      <c r="P539" s="31"/>
      <c r="Q539" s="12"/>
    </row>
    <row r="540" spans="1:17" ht="26.25" customHeight="1" x14ac:dyDescent="0.25">
      <c r="A540" s="110"/>
      <c r="B540" s="112"/>
      <c r="C540" s="112"/>
      <c r="D540" s="37" t="s">
        <v>29</v>
      </c>
      <c r="E540" s="30" t="s">
        <v>33</v>
      </c>
      <c r="F540" s="30" t="s">
        <v>326</v>
      </c>
      <c r="G540" s="30" t="s">
        <v>364</v>
      </c>
      <c r="H540" s="32">
        <v>244</v>
      </c>
      <c r="I540" s="4">
        <v>0</v>
      </c>
      <c r="J540" s="4">
        <v>0</v>
      </c>
      <c r="K540" s="4">
        <v>159953.04</v>
      </c>
      <c r="L540" s="4">
        <v>0</v>
      </c>
      <c r="M540" s="4">
        <v>1599530.4</v>
      </c>
      <c r="N540" s="4">
        <v>1599530.4</v>
      </c>
      <c r="O540" s="4">
        <v>0</v>
      </c>
      <c r="P540" s="4">
        <v>0</v>
      </c>
      <c r="Q540" s="12"/>
    </row>
    <row r="541" spans="1:17" ht="26.25" customHeight="1" x14ac:dyDescent="0.25">
      <c r="A541" s="110" t="s">
        <v>387</v>
      </c>
      <c r="B541" s="112" t="s">
        <v>275</v>
      </c>
      <c r="C541" s="112" t="s">
        <v>365</v>
      </c>
      <c r="D541" s="37" t="s">
        <v>22</v>
      </c>
      <c r="E541" s="30"/>
      <c r="F541" s="30"/>
      <c r="G541" s="30"/>
      <c r="H541" s="30"/>
      <c r="I541" s="31">
        <f>I543</f>
        <v>0</v>
      </c>
      <c r="J541" s="31">
        <f t="shared" ref="J541:P541" si="200">J543</f>
        <v>0</v>
      </c>
      <c r="K541" s="31">
        <f t="shared" si="200"/>
        <v>81768</v>
      </c>
      <c r="L541" s="31">
        <f t="shared" si="200"/>
        <v>0</v>
      </c>
      <c r="M541" s="31">
        <f t="shared" si="200"/>
        <v>817673</v>
      </c>
      <c r="N541" s="31">
        <f t="shared" si="200"/>
        <v>817673</v>
      </c>
      <c r="O541" s="31">
        <f t="shared" si="200"/>
        <v>0</v>
      </c>
      <c r="P541" s="31">
        <f t="shared" si="200"/>
        <v>0</v>
      </c>
      <c r="Q541" s="12"/>
    </row>
    <row r="542" spans="1:17" ht="26.25" customHeight="1" x14ac:dyDescent="0.25">
      <c r="A542" s="110"/>
      <c r="B542" s="112"/>
      <c r="C542" s="112"/>
      <c r="D542" s="37" t="s">
        <v>23</v>
      </c>
      <c r="E542" s="30"/>
      <c r="F542" s="30"/>
      <c r="G542" s="30"/>
      <c r="H542" s="30"/>
      <c r="I542" s="31"/>
      <c r="J542" s="31"/>
      <c r="K542" s="31"/>
      <c r="L542" s="31"/>
      <c r="M542" s="31"/>
      <c r="N542" s="31"/>
      <c r="O542" s="31"/>
      <c r="P542" s="31"/>
      <c r="Q542" s="12"/>
    </row>
    <row r="543" spans="1:17" ht="26.25" customHeight="1" x14ac:dyDescent="0.25">
      <c r="A543" s="110"/>
      <c r="B543" s="112"/>
      <c r="C543" s="112"/>
      <c r="D543" s="37" t="s">
        <v>29</v>
      </c>
      <c r="E543" s="30" t="s">
        <v>33</v>
      </c>
      <c r="F543" s="30" t="s">
        <v>326</v>
      </c>
      <c r="G543" s="30" t="s">
        <v>366</v>
      </c>
      <c r="H543" s="32">
        <v>244</v>
      </c>
      <c r="I543" s="4">
        <v>0</v>
      </c>
      <c r="J543" s="4">
        <v>0</v>
      </c>
      <c r="K543" s="4">
        <v>81768</v>
      </c>
      <c r="L543" s="4">
        <v>0</v>
      </c>
      <c r="M543" s="4">
        <v>817673</v>
      </c>
      <c r="N543" s="4">
        <v>817673</v>
      </c>
      <c r="O543" s="4">
        <v>0</v>
      </c>
      <c r="P543" s="4">
        <v>0</v>
      </c>
      <c r="Q543" s="12"/>
    </row>
    <row r="544" spans="1:17" ht="26.25" customHeight="1" x14ac:dyDescent="0.25">
      <c r="A544" s="110" t="s">
        <v>388</v>
      </c>
      <c r="B544" s="112" t="s">
        <v>276</v>
      </c>
      <c r="C544" s="112" t="s">
        <v>395</v>
      </c>
      <c r="D544" s="37" t="s">
        <v>22</v>
      </c>
      <c r="E544" s="30"/>
      <c r="F544" s="30"/>
      <c r="G544" s="30"/>
      <c r="H544" s="30"/>
      <c r="I544" s="31">
        <f>I546</f>
        <v>0</v>
      </c>
      <c r="J544" s="31">
        <f t="shared" ref="J544:P544" si="201">J546</f>
        <v>0</v>
      </c>
      <c r="K544" s="31">
        <f t="shared" si="201"/>
        <v>0</v>
      </c>
      <c r="L544" s="31">
        <f t="shared" si="201"/>
        <v>0</v>
      </c>
      <c r="M544" s="31">
        <f t="shared" si="201"/>
        <v>1477613</v>
      </c>
      <c r="N544" s="31">
        <f t="shared" si="201"/>
        <v>1470224.93</v>
      </c>
      <c r="O544" s="31">
        <f t="shared" si="201"/>
        <v>0</v>
      </c>
      <c r="P544" s="31">
        <f t="shared" si="201"/>
        <v>0</v>
      </c>
      <c r="Q544" s="12"/>
    </row>
    <row r="545" spans="1:17" ht="26.25" customHeight="1" x14ac:dyDescent="0.25">
      <c r="A545" s="110"/>
      <c r="B545" s="112"/>
      <c r="C545" s="112"/>
      <c r="D545" s="37" t="s">
        <v>23</v>
      </c>
      <c r="E545" s="30"/>
      <c r="F545" s="30"/>
      <c r="G545" s="30"/>
      <c r="H545" s="30"/>
      <c r="I545" s="31"/>
      <c r="J545" s="31"/>
      <c r="K545" s="31"/>
      <c r="L545" s="31"/>
      <c r="M545" s="31"/>
      <c r="N545" s="31"/>
      <c r="O545" s="31"/>
      <c r="P545" s="31"/>
      <c r="Q545" s="12"/>
    </row>
    <row r="546" spans="1:17" ht="26.25" customHeight="1" x14ac:dyDescent="0.25">
      <c r="A546" s="110"/>
      <c r="B546" s="112"/>
      <c r="C546" s="112"/>
      <c r="D546" s="37" t="s">
        <v>29</v>
      </c>
      <c r="E546" s="30" t="s">
        <v>33</v>
      </c>
      <c r="F546" s="30" t="s">
        <v>326</v>
      </c>
      <c r="G546" s="30" t="s">
        <v>367</v>
      </c>
      <c r="H546" s="32">
        <v>244</v>
      </c>
      <c r="I546" s="4">
        <v>0</v>
      </c>
      <c r="J546" s="4">
        <v>0</v>
      </c>
      <c r="K546" s="4">
        <v>0</v>
      </c>
      <c r="L546" s="4">
        <v>0</v>
      </c>
      <c r="M546" s="4">
        <v>1477613</v>
      </c>
      <c r="N546" s="4">
        <v>1470224.93</v>
      </c>
      <c r="O546" s="4">
        <v>0</v>
      </c>
      <c r="P546" s="4">
        <v>0</v>
      </c>
      <c r="Q546" s="12"/>
    </row>
    <row r="547" spans="1:17" ht="26.25" customHeight="1" x14ac:dyDescent="0.25">
      <c r="A547" s="110" t="s">
        <v>389</v>
      </c>
      <c r="B547" s="112" t="s">
        <v>277</v>
      </c>
      <c r="C547" s="112" t="s">
        <v>368</v>
      </c>
      <c r="D547" s="37" t="s">
        <v>22</v>
      </c>
      <c r="E547" s="30"/>
      <c r="F547" s="30"/>
      <c r="G547" s="30"/>
      <c r="H547" s="30"/>
      <c r="I547" s="31">
        <f>I549</f>
        <v>0</v>
      </c>
      <c r="J547" s="31">
        <f t="shared" ref="J547:P547" si="202">J549</f>
        <v>0</v>
      </c>
      <c r="K547" s="31">
        <f t="shared" si="202"/>
        <v>1234732.1000000001</v>
      </c>
      <c r="L547" s="31">
        <f t="shared" si="202"/>
        <v>1202990</v>
      </c>
      <c r="M547" s="31">
        <f t="shared" si="202"/>
        <v>40402990</v>
      </c>
      <c r="N547" s="31">
        <f t="shared" si="202"/>
        <v>39107099.200000003</v>
      </c>
      <c r="O547" s="31">
        <f t="shared" si="202"/>
        <v>0</v>
      </c>
      <c r="P547" s="31">
        <f t="shared" si="202"/>
        <v>0</v>
      </c>
      <c r="Q547" s="12"/>
    </row>
    <row r="548" spans="1:17" ht="26.25" customHeight="1" x14ac:dyDescent="0.25">
      <c r="A548" s="110"/>
      <c r="B548" s="112"/>
      <c r="C548" s="112"/>
      <c r="D548" s="37" t="s">
        <v>23</v>
      </c>
      <c r="E548" s="30"/>
      <c r="F548" s="30"/>
      <c r="G548" s="30"/>
      <c r="H548" s="30"/>
      <c r="I548" s="31"/>
      <c r="J548" s="31"/>
      <c r="K548" s="31"/>
      <c r="L548" s="31"/>
      <c r="M548" s="31"/>
      <c r="N548" s="31"/>
      <c r="O548" s="31"/>
      <c r="P548" s="31"/>
      <c r="Q548" s="12"/>
    </row>
    <row r="549" spans="1:17" ht="26.25" customHeight="1" x14ac:dyDescent="0.25">
      <c r="A549" s="110"/>
      <c r="B549" s="112"/>
      <c r="C549" s="112"/>
      <c r="D549" s="37" t="s">
        <v>29</v>
      </c>
      <c r="E549" s="30" t="s">
        <v>33</v>
      </c>
      <c r="F549" s="30" t="s">
        <v>326</v>
      </c>
      <c r="G549" s="30" t="s">
        <v>369</v>
      </c>
      <c r="H549" s="32">
        <v>244</v>
      </c>
      <c r="I549" s="4">
        <v>0</v>
      </c>
      <c r="J549" s="4">
        <v>0</v>
      </c>
      <c r="K549" s="4">
        <v>1234732.1000000001</v>
      </c>
      <c r="L549" s="4">
        <v>1202990</v>
      </c>
      <c r="M549" s="4">
        <v>40402990</v>
      </c>
      <c r="N549" s="4">
        <v>39107099.200000003</v>
      </c>
      <c r="O549" s="4">
        <v>0</v>
      </c>
      <c r="P549" s="4">
        <v>0</v>
      </c>
      <c r="Q549" s="12"/>
    </row>
    <row r="550" spans="1:17" ht="26.25" customHeight="1" x14ac:dyDescent="0.25">
      <c r="A550" s="110" t="s">
        <v>390</v>
      </c>
      <c r="B550" s="112" t="s">
        <v>278</v>
      </c>
      <c r="C550" s="112" t="s">
        <v>329</v>
      </c>
      <c r="D550" s="37" t="s">
        <v>22</v>
      </c>
      <c r="E550" s="30"/>
      <c r="F550" s="30"/>
      <c r="G550" s="30"/>
      <c r="H550" s="30"/>
      <c r="I550" s="31">
        <f>I552</f>
        <v>0</v>
      </c>
      <c r="J550" s="31">
        <f t="shared" ref="J550:P550" si="203">J552</f>
        <v>0</v>
      </c>
      <c r="K550" s="31">
        <f t="shared" si="203"/>
        <v>0</v>
      </c>
      <c r="L550" s="31">
        <f t="shared" si="203"/>
        <v>0</v>
      </c>
      <c r="M550" s="31">
        <f t="shared" si="203"/>
        <v>494975</v>
      </c>
      <c r="N550" s="31">
        <f t="shared" si="203"/>
        <v>494975</v>
      </c>
      <c r="O550" s="31">
        <f t="shared" si="203"/>
        <v>0</v>
      </c>
      <c r="P550" s="31">
        <f t="shared" si="203"/>
        <v>0</v>
      </c>
      <c r="Q550" s="12"/>
    </row>
    <row r="551" spans="1:17" ht="26.25" customHeight="1" x14ac:dyDescent="0.25">
      <c r="A551" s="110"/>
      <c r="B551" s="112"/>
      <c r="C551" s="112"/>
      <c r="D551" s="37" t="s">
        <v>23</v>
      </c>
      <c r="E551" s="30"/>
      <c r="F551" s="30"/>
      <c r="G551" s="30"/>
      <c r="H551" s="30"/>
      <c r="I551" s="31"/>
      <c r="J551" s="31"/>
      <c r="K551" s="31"/>
      <c r="L551" s="31"/>
      <c r="M551" s="31"/>
      <c r="N551" s="31"/>
      <c r="O551" s="31"/>
      <c r="P551" s="31"/>
      <c r="Q551" s="12"/>
    </row>
    <row r="552" spans="1:17" ht="26.25" customHeight="1" x14ac:dyDescent="0.25">
      <c r="A552" s="110"/>
      <c r="B552" s="112"/>
      <c r="C552" s="112"/>
      <c r="D552" s="37" t="s">
        <v>29</v>
      </c>
      <c r="E552" s="30" t="s">
        <v>33</v>
      </c>
      <c r="F552" s="30" t="s">
        <v>326</v>
      </c>
      <c r="G552" s="30" t="s">
        <v>370</v>
      </c>
      <c r="H552" s="32">
        <v>244</v>
      </c>
      <c r="I552" s="4">
        <v>0</v>
      </c>
      <c r="J552" s="4">
        <v>0</v>
      </c>
      <c r="K552" s="4">
        <v>0</v>
      </c>
      <c r="L552" s="4">
        <v>0</v>
      </c>
      <c r="M552" s="4">
        <v>494975</v>
      </c>
      <c r="N552" s="4">
        <v>494975</v>
      </c>
      <c r="O552" s="4">
        <v>0</v>
      </c>
      <c r="P552" s="4">
        <v>0</v>
      </c>
      <c r="Q552" s="12"/>
    </row>
    <row r="553" spans="1:17" ht="26.25" customHeight="1" x14ac:dyDescent="0.25">
      <c r="A553" s="110" t="s">
        <v>391</v>
      </c>
      <c r="B553" s="112" t="s">
        <v>279</v>
      </c>
      <c r="C553" s="112" t="s">
        <v>371</v>
      </c>
      <c r="D553" s="37" t="s">
        <v>22</v>
      </c>
      <c r="E553" s="30"/>
      <c r="F553" s="30"/>
      <c r="G553" s="30"/>
      <c r="H553" s="30"/>
      <c r="I553" s="31">
        <f>I555+I556</f>
        <v>0</v>
      </c>
      <c r="J553" s="31">
        <f t="shared" ref="J553:P553" si="204">J555+J556</f>
        <v>0</v>
      </c>
      <c r="K553" s="31">
        <f t="shared" si="204"/>
        <v>1000000</v>
      </c>
      <c r="L553" s="31">
        <f t="shared" si="204"/>
        <v>0</v>
      </c>
      <c r="M553" s="31">
        <f t="shared" si="204"/>
        <v>1000000</v>
      </c>
      <c r="N553" s="31">
        <f t="shared" si="204"/>
        <v>1000000</v>
      </c>
      <c r="O553" s="31">
        <f t="shared" si="204"/>
        <v>0</v>
      </c>
      <c r="P553" s="31">
        <f t="shared" si="204"/>
        <v>0</v>
      </c>
      <c r="Q553" s="12"/>
    </row>
    <row r="554" spans="1:17" ht="26.25" customHeight="1" x14ac:dyDescent="0.25">
      <c r="A554" s="110"/>
      <c r="B554" s="112"/>
      <c r="C554" s="112"/>
      <c r="D554" s="37" t="s">
        <v>23</v>
      </c>
      <c r="E554" s="30"/>
      <c r="F554" s="30"/>
      <c r="G554" s="30"/>
      <c r="H554" s="30"/>
      <c r="I554" s="31"/>
      <c r="J554" s="31"/>
      <c r="K554" s="31"/>
      <c r="L554" s="31"/>
      <c r="M554" s="31"/>
      <c r="N554" s="31"/>
      <c r="O554" s="31"/>
      <c r="P554" s="31"/>
      <c r="Q554" s="12"/>
    </row>
    <row r="555" spans="1:17" ht="26.25" customHeight="1" x14ac:dyDescent="0.25">
      <c r="A555" s="110"/>
      <c r="B555" s="112"/>
      <c r="C555" s="112"/>
      <c r="D555" s="112" t="s">
        <v>29</v>
      </c>
      <c r="E555" s="30" t="s">
        <v>33</v>
      </c>
      <c r="F555" s="30" t="s">
        <v>326</v>
      </c>
      <c r="G555" s="30" t="s">
        <v>372</v>
      </c>
      <c r="H555" s="32">
        <v>414</v>
      </c>
      <c r="I555" s="4">
        <v>0</v>
      </c>
      <c r="J555" s="4">
        <v>0</v>
      </c>
      <c r="K555" s="4">
        <v>1000000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12"/>
    </row>
    <row r="556" spans="1:17" ht="26.25" customHeight="1" x14ac:dyDescent="0.25">
      <c r="A556" s="110"/>
      <c r="B556" s="112"/>
      <c r="C556" s="112"/>
      <c r="D556" s="112"/>
      <c r="E556" s="30" t="s">
        <v>33</v>
      </c>
      <c r="F556" s="30" t="s">
        <v>326</v>
      </c>
      <c r="G556" s="30" t="s">
        <v>372</v>
      </c>
      <c r="H556" s="32">
        <v>244</v>
      </c>
      <c r="I556" s="4">
        <v>0</v>
      </c>
      <c r="J556" s="4">
        <v>0</v>
      </c>
      <c r="K556" s="4">
        <v>0</v>
      </c>
      <c r="L556" s="4">
        <v>0</v>
      </c>
      <c r="M556" s="4">
        <v>1000000</v>
      </c>
      <c r="N556" s="4">
        <v>1000000</v>
      </c>
      <c r="O556" s="4">
        <v>0</v>
      </c>
      <c r="P556" s="4">
        <v>0</v>
      </c>
      <c r="Q556" s="12"/>
    </row>
    <row r="557" spans="1:17" ht="26.25" customHeight="1" x14ac:dyDescent="0.25">
      <c r="A557" s="110" t="s">
        <v>392</v>
      </c>
      <c r="B557" s="112" t="s">
        <v>280</v>
      </c>
      <c r="C557" s="112" t="s">
        <v>373</v>
      </c>
      <c r="D557" s="37" t="s">
        <v>22</v>
      </c>
      <c r="E557" s="30"/>
      <c r="F557" s="30"/>
      <c r="G557" s="30"/>
      <c r="H557" s="30"/>
      <c r="I557" s="31">
        <f>I559</f>
        <v>0</v>
      </c>
      <c r="J557" s="31">
        <f t="shared" ref="J557:P557" si="205">J559</f>
        <v>0</v>
      </c>
      <c r="K557" s="31">
        <f t="shared" si="205"/>
        <v>800000</v>
      </c>
      <c r="L557" s="31">
        <f t="shared" si="205"/>
        <v>0</v>
      </c>
      <c r="M557" s="31">
        <f t="shared" si="205"/>
        <v>800000</v>
      </c>
      <c r="N557" s="31">
        <f t="shared" si="205"/>
        <v>799999.2</v>
      </c>
      <c r="O557" s="31">
        <f t="shared" si="205"/>
        <v>0</v>
      </c>
      <c r="P557" s="31">
        <f t="shared" si="205"/>
        <v>0</v>
      </c>
      <c r="Q557" s="12"/>
    </row>
    <row r="558" spans="1:17" ht="26.25" customHeight="1" x14ac:dyDescent="0.25">
      <c r="A558" s="110"/>
      <c r="B558" s="112"/>
      <c r="C558" s="112"/>
      <c r="D558" s="37" t="s">
        <v>23</v>
      </c>
      <c r="E558" s="30"/>
      <c r="F558" s="30"/>
      <c r="G558" s="30"/>
      <c r="H558" s="30"/>
      <c r="I558" s="31"/>
      <c r="J558" s="31"/>
      <c r="K558" s="31"/>
      <c r="L558" s="31"/>
      <c r="M558" s="31"/>
      <c r="N558" s="31"/>
      <c r="O558" s="31"/>
      <c r="P558" s="31"/>
      <c r="Q558" s="12"/>
    </row>
    <row r="559" spans="1:17" ht="26.25" customHeight="1" x14ac:dyDescent="0.25">
      <c r="A559" s="110"/>
      <c r="B559" s="112"/>
      <c r="C559" s="112"/>
      <c r="D559" s="37" t="s">
        <v>29</v>
      </c>
      <c r="E559" s="30" t="s">
        <v>33</v>
      </c>
      <c r="F559" s="30" t="s">
        <v>326</v>
      </c>
      <c r="G559" s="30" t="s">
        <v>374</v>
      </c>
      <c r="H559" s="32">
        <v>244</v>
      </c>
      <c r="I559" s="4">
        <v>0</v>
      </c>
      <c r="J559" s="4">
        <v>0</v>
      </c>
      <c r="K559" s="4">
        <v>800000</v>
      </c>
      <c r="L559" s="4">
        <v>0</v>
      </c>
      <c r="M559" s="4">
        <v>800000</v>
      </c>
      <c r="N559" s="4">
        <v>799999.2</v>
      </c>
      <c r="O559" s="4">
        <v>0</v>
      </c>
      <c r="P559" s="4">
        <v>0</v>
      </c>
      <c r="Q559" s="12"/>
    </row>
    <row r="560" spans="1:17" ht="26.25" customHeight="1" x14ac:dyDescent="0.25">
      <c r="A560" s="110" t="s">
        <v>393</v>
      </c>
      <c r="B560" s="112" t="s">
        <v>281</v>
      </c>
      <c r="C560" s="112" t="s">
        <v>375</v>
      </c>
      <c r="D560" s="37" t="s">
        <v>22</v>
      </c>
      <c r="E560" s="30"/>
      <c r="F560" s="30"/>
      <c r="G560" s="30"/>
      <c r="H560" s="30"/>
      <c r="I560" s="31">
        <f>I562</f>
        <v>0</v>
      </c>
      <c r="J560" s="31">
        <f t="shared" ref="J560:P560" si="206">J562</f>
        <v>0</v>
      </c>
      <c r="K560" s="31">
        <f t="shared" si="206"/>
        <v>0</v>
      </c>
      <c r="L560" s="31">
        <f t="shared" si="206"/>
        <v>0</v>
      </c>
      <c r="M560" s="31">
        <f t="shared" si="206"/>
        <v>31130</v>
      </c>
      <c r="N560" s="31">
        <f t="shared" si="206"/>
        <v>31130</v>
      </c>
      <c r="O560" s="31">
        <f t="shared" si="206"/>
        <v>0</v>
      </c>
      <c r="P560" s="31">
        <f t="shared" si="206"/>
        <v>0</v>
      </c>
      <c r="Q560" s="12"/>
    </row>
    <row r="561" spans="1:17" ht="26.25" customHeight="1" x14ac:dyDescent="0.25">
      <c r="A561" s="110"/>
      <c r="B561" s="112"/>
      <c r="C561" s="112"/>
      <c r="D561" s="37" t="s">
        <v>23</v>
      </c>
      <c r="E561" s="30"/>
      <c r="F561" s="30"/>
      <c r="G561" s="30"/>
      <c r="H561" s="30"/>
      <c r="I561" s="31"/>
      <c r="J561" s="31"/>
      <c r="K561" s="31"/>
      <c r="L561" s="31"/>
      <c r="M561" s="31"/>
      <c r="N561" s="31"/>
      <c r="O561" s="31"/>
      <c r="P561" s="31"/>
      <c r="Q561" s="12"/>
    </row>
    <row r="562" spans="1:17" ht="26.25" customHeight="1" x14ac:dyDescent="0.25">
      <c r="A562" s="110"/>
      <c r="B562" s="112"/>
      <c r="C562" s="112"/>
      <c r="D562" s="37" t="s">
        <v>29</v>
      </c>
      <c r="E562" s="30" t="s">
        <v>33</v>
      </c>
      <c r="F562" s="30" t="s">
        <v>326</v>
      </c>
      <c r="G562" s="30" t="s">
        <v>376</v>
      </c>
      <c r="H562" s="32">
        <v>244</v>
      </c>
      <c r="I562" s="4">
        <v>0</v>
      </c>
      <c r="J562" s="4">
        <v>0</v>
      </c>
      <c r="K562" s="4">
        <v>0</v>
      </c>
      <c r="L562" s="4">
        <v>0</v>
      </c>
      <c r="M562" s="4">
        <v>31130</v>
      </c>
      <c r="N562" s="4">
        <v>31130</v>
      </c>
      <c r="O562" s="4">
        <v>0</v>
      </c>
      <c r="P562" s="4">
        <v>0</v>
      </c>
      <c r="Q562" s="12"/>
    </row>
    <row r="563" spans="1:17" ht="26.25" customHeight="1" x14ac:dyDescent="0.25">
      <c r="A563" s="110" t="s">
        <v>394</v>
      </c>
      <c r="B563" s="112" t="s">
        <v>282</v>
      </c>
      <c r="C563" s="112" t="s">
        <v>377</v>
      </c>
      <c r="D563" s="37" t="s">
        <v>22</v>
      </c>
      <c r="E563" s="30"/>
      <c r="F563" s="30"/>
      <c r="G563" s="30"/>
      <c r="H563" s="30"/>
      <c r="I563" s="31">
        <f>I565</f>
        <v>0</v>
      </c>
      <c r="J563" s="31">
        <f t="shared" ref="J563:P563" si="207">J565</f>
        <v>0</v>
      </c>
      <c r="K563" s="31">
        <f t="shared" si="207"/>
        <v>0</v>
      </c>
      <c r="L563" s="31">
        <f t="shared" si="207"/>
        <v>0</v>
      </c>
      <c r="M563" s="31">
        <f t="shared" si="207"/>
        <v>211000</v>
      </c>
      <c r="N563" s="31">
        <f t="shared" si="207"/>
        <v>211000</v>
      </c>
      <c r="O563" s="31">
        <f t="shared" si="207"/>
        <v>0</v>
      </c>
      <c r="P563" s="31">
        <f t="shared" si="207"/>
        <v>0</v>
      </c>
      <c r="Q563" s="12"/>
    </row>
    <row r="564" spans="1:17" ht="26.25" customHeight="1" x14ac:dyDescent="0.25">
      <c r="A564" s="110"/>
      <c r="B564" s="112"/>
      <c r="C564" s="112"/>
      <c r="D564" s="37" t="s">
        <v>23</v>
      </c>
      <c r="E564" s="30"/>
      <c r="F564" s="30"/>
      <c r="G564" s="30"/>
      <c r="H564" s="30"/>
      <c r="I564" s="31"/>
      <c r="J564" s="31"/>
      <c r="K564" s="31"/>
      <c r="L564" s="31"/>
      <c r="M564" s="31"/>
      <c r="N564" s="31"/>
      <c r="O564" s="31"/>
      <c r="P564" s="31"/>
      <c r="Q564" s="12"/>
    </row>
    <row r="565" spans="1:17" ht="26.25" customHeight="1" x14ac:dyDescent="0.25">
      <c r="A565" s="110"/>
      <c r="B565" s="112"/>
      <c r="C565" s="112"/>
      <c r="D565" s="37" t="s">
        <v>29</v>
      </c>
      <c r="E565" s="30" t="s">
        <v>33</v>
      </c>
      <c r="F565" s="30" t="s">
        <v>326</v>
      </c>
      <c r="G565" s="30" t="s">
        <v>378</v>
      </c>
      <c r="H565" s="32">
        <v>244</v>
      </c>
      <c r="I565" s="4">
        <v>0</v>
      </c>
      <c r="J565" s="4">
        <v>0</v>
      </c>
      <c r="K565" s="4">
        <v>0</v>
      </c>
      <c r="L565" s="4">
        <v>0</v>
      </c>
      <c r="M565" s="4">
        <v>211000</v>
      </c>
      <c r="N565" s="4">
        <v>211000</v>
      </c>
      <c r="O565" s="4">
        <v>0</v>
      </c>
      <c r="P565" s="4">
        <v>0</v>
      </c>
      <c r="Q565" s="12"/>
    </row>
    <row r="566" spans="1:17" ht="26.25" customHeight="1" x14ac:dyDescent="0.25">
      <c r="A566" s="110" t="s">
        <v>396</v>
      </c>
      <c r="B566" s="112" t="s">
        <v>88</v>
      </c>
      <c r="C566" s="112" t="s">
        <v>31</v>
      </c>
      <c r="D566" s="37" t="s">
        <v>22</v>
      </c>
      <c r="E566" s="30"/>
      <c r="F566" s="30"/>
      <c r="G566" s="30"/>
      <c r="H566" s="30"/>
      <c r="I566" s="31">
        <f>I568</f>
        <v>0</v>
      </c>
      <c r="J566" s="31">
        <f t="shared" ref="J566:P566" si="208">J568</f>
        <v>0</v>
      </c>
      <c r="K566" s="31">
        <f t="shared" si="208"/>
        <v>23983417.879999999</v>
      </c>
      <c r="L566" s="31">
        <f t="shared" si="208"/>
        <v>21104081.469999999</v>
      </c>
      <c r="M566" s="31">
        <f t="shared" si="208"/>
        <v>51039274.710000001</v>
      </c>
      <c r="N566" s="31">
        <f t="shared" si="208"/>
        <v>50115393.559999995</v>
      </c>
      <c r="O566" s="31">
        <f t="shared" si="208"/>
        <v>48160200</v>
      </c>
      <c r="P566" s="31">
        <f t="shared" si="208"/>
        <v>48160200</v>
      </c>
      <c r="Q566" s="12"/>
    </row>
    <row r="567" spans="1:17" ht="26.25" customHeight="1" x14ac:dyDescent="0.25">
      <c r="A567" s="110"/>
      <c r="B567" s="112"/>
      <c r="C567" s="112"/>
      <c r="D567" s="37" t="s">
        <v>23</v>
      </c>
      <c r="E567" s="30"/>
      <c r="F567" s="30"/>
      <c r="G567" s="30"/>
      <c r="H567" s="30"/>
      <c r="I567" s="31"/>
      <c r="J567" s="31"/>
      <c r="K567" s="31"/>
      <c r="L567" s="31"/>
      <c r="M567" s="31"/>
      <c r="N567" s="31"/>
      <c r="O567" s="31"/>
      <c r="P567" s="31"/>
      <c r="Q567" s="12"/>
    </row>
    <row r="568" spans="1:17" ht="26.25" customHeight="1" x14ac:dyDescent="0.25">
      <c r="A568" s="110"/>
      <c r="B568" s="112"/>
      <c r="C568" s="112"/>
      <c r="D568" s="37" t="s">
        <v>29</v>
      </c>
      <c r="E568" s="30" t="s">
        <v>33</v>
      </c>
      <c r="F568" s="30"/>
      <c r="G568" s="30"/>
      <c r="H568" s="30"/>
      <c r="I568" s="31">
        <f>I571+I572+I573+I576+I579+I580+I581+I582+I583+I584</f>
        <v>0</v>
      </c>
      <c r="J568" s="31">
        <f t="shared" ref="J568:P568" si="209">J571+J572+J573+J576+J579+J580+J581+J582+J583+J584</f>
        <v>0</v>
      </c>
      <c r="K568" s="31">
        <f t="shared" si="209"/>
        <v>23983417.879999999</v>
      </c>
      <c r="L568" s="31">
        <f t="shared" si="209"/>
        <v>21104081.469999999</v>
      </c>
      <c r="M568" s="31">
        <f t="shared" si="209"/>
        <v>51039274.710000001</v>
      </c>
      <c r="N568" s="31">
        <f t="shared" si="209"/>
        <v>50115393.559999995</v>
      </c>
      <c r="O568" s="31">
        <f t="shared" si="209"/>
        <v>48160200</v>
      </c>
      <c r="P568" s="31">
        <f t="shared" si="209"/>
        <v>48160200</v>
      </c>
      <c r="Q568" s="12"/>
    </row>
    <row r="569" spans="1:17" ht="26.25" customHeight="1" x14ac:dyDescent="0.25">
      <c r="A569" s="110" t="s">
        <v>405</v>
      </c>
      <c r="B569" s="112" t="s">
        <v>42</v>
      </c>
      <c r="C569" s="112" t="s">
        <v>397</v>
      </c>
      <c r="D569" s="37" t="s">
        <v>22</v>
      </c>
      <c r="E569" s="30"/>
      <c r="F569" s="30"/>
      <c r="G569" s="30"/>
      <c r="H569" s="30"/>
      <c r="I569" s="31">
        <f>I571+I572+I573</f>
        <v>0</v>
      </c>
      <c r="J569" s="31">
        <f t="shared" ref="J569:P569" si="210">J571+J572+J573</f>
        <v>0</v>
      </c>
      <c r="K569" s="31">
        <f t="shared" si="210"/>
        <v>32600</v>
      </c>
      <c r="L569" s="31">
        <f t="shared" si="210"/>
        <v>32291</v>
      </c>
      <c r="M569" s="31">
        <f t="shared" si="210"/>
        <v>612900</v>
      </c>
      <c r="N569" s="31">
        <f t="shared" si="210"/>
        <v>612734</v>
      </c>
      <c r="O569" s="31">
        <f t="shared" si="210"/>
        <v>612900</v>
      </c>
      <c r="P569" s="31">
        <f t="shared" si="210"/>
        <v>612900</v>
      </c>
      <c r="Q569" s="12"/>
    </row>
    <row r="570" spans="1:17" ht="26.25" customHeight="1" x14ac:dyDescent="0.25">
      <c r="A570" s="110"/>
      <c r="B570" s="112"/>
      <c r="C570" s="112"/>
      <c r="D570" s="37" t="s">
        <v>23</v>
      </c>
      <c r="E570" s="30"/>
      <c r="F570" s="30"/>
      <c r="G570" s="30"/>
      <c r="H570" s="30"/>
      <c r="I570" s="31"/>
      <c r="J570" s="31"/>
      <c r="K570" s="31"/>
      <c r="L570" s="31"/>
      <c r="M570" s="31"/>
      <c r="N570" s="31"/>
      <c r="O570" s="31"/>
      <c r="P570" s="31"/>
      <c r="Q570" s="12"/>
    </row>
    <row r="571" spans="1:17" ht="26.25" customHeight="1" x14ac:dyDescent="0.25">
      <c r="A571" s="110"/>
      <c r="B571" s="112"/>
      <c r="C571" s="112"/>
      <c r="D571" s="112" t="s">
        <v>29</v>
      </c>
      <c r="E571" s="30" t="s">
        <v>33</v>
      </c>
      <c r="F571" s="30" t="s">
        <v>398</v>
      </c>
      <c r="G571" s="30" t="s">
        <v>399</v>
      </c>
      <c r="H571" s="32">
        <v>111</v>
      </c>
      <c r="I571" s="4">
        <v>0</v>
      </c>
      <c r="J571" s="4">
        <v>0</v>
      </c>
      <c r="K571" s="4">
        <v>24800</v>
      </c>
      <c r="L571" s="4">
        <v>24800</v>
      </c>
      <c r="M571" s="4">
        <v>51536</v>
      </c>
      <c r="N571" s="4">
        <v>51536</v>
      </c>
      <c r="O571" s="4">
        <v>51536</v>
      </c>
      <c r="P571" s="4">
        <v>51536</v>
      </c>
      <c r="Q571" s="12"/>
    </row>
    <row r="572" spans="1:17" ht="26.25" customHeight="1" x14ac:dyDescent="0.25">
      <c r="A572" s="110"/>
      <c r="B572" s="112"/>
      <c r="C572" s="112"/>
      <c r="D572" s="112"/>
      <c r="E572" s="30" t="s">
        <v>33</v>
      </c>
      <c r="F572" s="30" t="s">
        <v>398</v>
      </c>
      <c r="G572" s="30" t="s">
        <v>399</v>
      </c>
      <c r="H572" s="32">
        <v>119</v>
      </c>
      <c r="I572" s="4">
        <v>0</v>
      </c>
      <c r="J572" s="4">
        <v>0</v>
      </c>
      <c r="K572" s="4">
        <v>7800</v>
      </c>
      <c r="L572" s="4">
        <v>7491</v>
      </c>
      <c r="M572" s="4">
        <v>15564</v>
      </c>
      <c r="N572" s="4">
        <v>15564</v>
      </c>
      <c r="O572" s="4">
        <v>15564</v>
      </c>
      <c r="P572" s="4">
        <v>15564</v>
      </c>
      <c r="Q572" s="12"/>
    </row>
    <row r="573" spans="1:17" ht="26.25" customHeight="1" x14ac:dyDescent="0.25">
      <c r="A573" s="110"/>
      <c r="B573" s="112"/>
      <c r="C573" s="112"/>
      <c r="D573" s="112"/>
      <c r="E573" s="30" t="s">
        <v>33</v>
      </c>
      <c r="F573" s="30" t="s">
        <v>398</v>
      </c>
      <c r="G573" s="30" t="s">
        <v>399</v>
      </c>
      <c r="H573" s="32">
        <v>244</v>
      </c>
      <c r="I573" s="4">
        <v>0</v>
      </c>
      <c r="J573" s="4">
        <v>0</v>
      </c>
      <c r="K573" s="4">
        <v>0</v>
      </c>
      <c r="L573" s="4">
        <v>0</v>
      </c>
      <c r="M573" s="4">
        <v>545800</v>
      </c>
      <c r="N573" s="4">
        <v>545634</v>
      </c>
      <c r="O573" s="4">
        <v>545800</v>
      </c>
      <c r="P573" s="4">
        <v>545800</v>
      </c>
      <c r="Q573" s="12"/>
    </row>
    <row r="574" spans="1:17" ht="26.25" customHeight="1" x14ac:dyDescent="0.25">
      <c r="A574" s="110" t="s">
        <v>406</v>
      </c>
      <c r="B574" s="112" t="s">
        <v>43</v>
      </c>
      <c r="C574" s="112" t="s">
        <v>400</v>
      </c>
      <c r="D574" s="37" t="s">
        <v>22</v>
      </c>
      <c r="E574" s="30"/>
      <c r="F574" s="30"/>
      <c r="G574" s="30"/>
      <c r="H574" s="30"/>
      <c r="I574" s="31">
        <f>I576</f>
        <v>0</v>
      </c>
      <c r="J574" s="31">
        <f t="shared" ref="J574:P574" si="211">J576</f>
        <v>0</v>
      </c>
      <c r="K574" s="31">
        <f t="shared" si="211"/>
        <v>3659967.2</v>
      </c>
      <c r="L574" s="31">
        <f t="shared" si="211"/>
        <v>2711898.62</v>
      </c>
      <c r="M574" s="31">
        <f t="shared" si="211"/>
        <v>8698400</v>
      </c>
      <c r="N574" s="31">
        <f t="shared" si="211"/>
        <v>8086412.7999999998</v>
      </c>
      <c r="O574" s="31">
        <f t="shared" si="211"/>
        <v>8611500</v>
      </c>
      <c r="P574" s="31">
        <f t="shared" si="211"/>
        <v>8611500</v>
      </c>
      <c r="Q574" s="12"/>
    </row>
    <row r="575" spans="1:17" ht="26.25" customHeight="1" x14ac:dyDescent="0.25">
      <c r="A575" s="110"/>
      <c r="B575" s="112"/>
      <c r="C575" s="112"/>
      <c r="D575" s="37" t="s">
        <v>23</v>
      </c>
      <c r="E575" s="30"/>
      <c r="F575" s="30"/>
      <c r="G575" s="30"/>
      <c r="H575" s="30"/>
      <c r="I575" s="31"/>
      <c r="J575" s="31"/>
      <c r="K575" s="31"/>
      <c r="L575" s="31"/>
      <c r="M575" s="31"/>
      <c r="N575" s="31"/>
      <c r="O575" s="31"/>
      <c r="P575" s="31"/>
      <c r="Q575" s="12"/>
    </row>
    <row r="576" spans="1:17" ht="26.25" customHeight="1" x14ac:dyDescent="0.25">
      <c r="A576" s="110"/>
      <c r="B576" s="112"/>
      <c r="C576" s="112"/>
      <c r="D576" s="37" t="s">
        <v>29</v>
      </c>
      <c r="E576" s="30" t="s">
        <v>33</v>
      </c>
      <c r="F576" s="30" t="s">
        <v>92</v>
      </c>
      <c r="G576" s="30" t="s">
        <v>401</v>
      </c>
      <c r="H576" s="32">
        <v>811</v>
      </c>
      <c r="I576" s="4">
        <v>0</v>
      </c>
      <c r="J576" s="4">
        <v>0</v>
      </c>
      <c r="K576" s="4">
        <v>3659967.2</v>
      </c>
      <c r="L576" s="4">
        <v>2711898.62</v>
      </c>
      <c r="M576" s="4">
        <v>8698400</v>
      </c>
      <c r="N576" s="4">
        <v>8086412.7999999998</v>
      </c>
      <c r="O576" s="4">
        <v>8611500</v>
      </c>
      <c r="P576" s="4">
        <v>8611500</v>
      </c>
      <c r="Q576" s="12"/>
    </row>
    <row r="577" spans="1:17" ht="26.25" customHeight="1" x14ac:dyDescent="0.25">
      <c r="A577" s="110" t="s">
        <v>407</v>
      </c>
      <c r="B577" s="112" t="s">
        <v>59</v>
      </c>
      <c r="C577" s="112" t="s">
        <v>402</v>
      </c>
      <c r="D577" s="37" t="s">
        <v>22</v>
      </c>
      <c r="E577" s="30"/>
      <c r="F577" s="30"/>
      <c r="G577" s="30"/>
      <c r="H577" s="30"/>
      <c r="I577" s="31">
        <f>I579+I580+I581+I582+I583+I584</f>
        <v>0</v>
      </c>
      <c r="J577" s="31">
        <f t="shared" ref="J577:P577" si="212">J579+J580+J581+J582+J583+J584</f>
        <v>0</v>
      </c>
      <c r="K577" s="31">
        <f t="shared" si="212"/>
        <v>20290850.68</v>
      </c>
      <c r="L577" s="31">
        <f t="shared" si="212"/>
        <v>18359891.849999998</v>
      </c>
      <c r="M577" s="31">
        <f t="shared" si="212"/>
        <v>41727974.710000001</v>
      </c>
      <c r="N577" s="31">
        <f t="shared" si="212"/>
        <v>41416246.759999998</v>
      </c>
      <c r="O577" s="31">
        <f t="shared" si="212"/>
        <v>38935800</v>
      </c>
      <c r="P577" s="31">
        <f t="shared" si="212"/>
        <v>38935800</v>
      </c>
      <c r="Q577" s="12"/>
    </row>
    <row r="578" spans="1:17" ht="26.25" customHeight="1" x14ac:dyDescent="0.25">
      <c r="A578" s="110"/>
      <c r="B578" s="112"/>
      <c r="C578" s="112"/>
      <c r="D578" s="37" t="s">
        <v>23</v>
      </c>
      <c r="E578" s="30"/>
      <c r="F578" s="30"/>
      <c r="G578" s="30"/>
      <c r="H578" s="30"/>
      <c r="I578" s="31"/>
      <c r="J578" s="31"/>
      <c r="K578" s="31"/>
      <c r="L578" s="31"/>
      <c r="M578" s="31"/>
      <c r="N578" s="31"/>
      <c r="O578" s="31"/>
      <c r="P578" s="31"/>
      <c r="Q578" s="12"/>
    </row>
    <row r="579" spans="1:17" ht="26.25" customHeight="1" x14ac:dyDescent="0.25">
      <c r="A579" s="110"/>
      <c r="B579" s="112"/>
      <c r="C579" s="112"/>
      <c r="D579" s="112" t="s">
        <v>29</v>
      </c>
      <c r="E579" s="30" t="s">
        <v>33</v>
      </c>
      <c r="F579" s="30" t="s">
        <v>403</v>
      </c>
      <c r="G579" s="30" t="s">
        <v>404</v>
      </c>
      <c r="H579" s="32">
        <v>111</v>
      </c>
      <c r="I579" s="4">
        <v>0</v>
      </c>
      <c r="J579" s="4">
        <v>0</v>
      </c>
      <c r="K579" s="4">
        <v>12524416.68</v>
      </c>
      <c r="L579" s="4">
        <v>12182737.779999999</v>
      </c>
      <c r="M579" s="4">
        <v>26481724</v>
      </c>
      <c r="N579" s="4">
        <v>26313648.219999999</v>
      </c>
      <c r="O579" s="4">
        <v>24993288</v>
      </c>
      <c r="P579" s="4">
        <v>24993288</v>
      </c>
      <c r="Q579" s="12"/>
    </row>
    <row r="580" spans="1:17" ht="26.25" customHeight="1" x14ac:dyDescent="0.25">
      <c r="A580" s="110"/>
      <c r="B580" s="112"/>
      <c r="C580" s="112"/>
      <c r="D580" s="112"/>
      <c r="E580" s="30" t="s">
        <v>33</v>
      </c>
      <c r="F580" s="30" t="s">
        <v>403</v>
      </c>
      <c r="G580" s="30" t="s">
        <v>404</v>
      </c>
      <c r="H580" s="32">
        <v>112</v>
      </c>
      <c r="I580" s="4">
        <v>0</v>
      </c>
      <c r="J580" s="4">
        <v>0</v>
      </c>
      <c r="K580" s="4">
        <v>53900</v>
      </c>
      <c r="L580" s="4">
        <v>45468</v>
      </c>
      <c r="M580" s="4">
        <v>109750</v>
      </c>
      <c r="N580" s="4">
        <v>85874</v>
      </c>
      <c r="O580" s="4">
        <v>60600</v>
      </c>
      <c r="P580" s="4">
        <v>60600</v>
      </c>
      <c r="Q580" s="12"/>
    </row>
    <row r="581" spans="1:17" ht="26.25" customHeight="1" x14ac:dyDescent="0.25">
      <c r="A581" s="110"/>
      <c r="B581" s="112"/>
      <c r="C581" s="112"/>
      <c r="D581" s="112"/>
      <c r="E581" s="30" t="s">
        <v>33</v>
      </c>
      <c r="F581" s="30" t="s">
        <v>403</v>
      </c>
      <c r="G581" s="30" t="s">
        <v>404</v>
      </c>
      <c r="H581" s="32">
        <v>119</v>
      </c>
      <c r="I581" s="4">
        <v>0</v>
      </c>
      <c r="J581" s="4">
        <v>0</v>
      </c>
      <c r="K581" s="4">
        <v>3770190</v>
      </c>
      <c r="L581" s="4">
        <v>3670525.71</v>
      </c>
      <c r="M581" s="4">
        <v>7982061.04</v>
      </c>
      <c r="N581" s="4">
        <v>7916332.5</v>
      </c>
      <c r="O581" s="4">
        <v>7547992</v>
      </c>
      <c r="P581" s="4">
        <v>7547992</v>
      </c>
      <c r="Q581" s="12"/>
    </row>
    <row r="582" spans="1:17" ht="26.25" customHeight="1" x14ac:dyDescent="0.25">
      <c r="A582" s="110"/>
      <c r="B582" s="112"/>
      <c r="C582" s="112"/>
      <c r="D582" s="112"/>
      <c r="E582" s="30" t="s">
        <v>33</v>
      </c>
      <c r="F582" s="30" t="s">
        <v>403</v>
      </c>
      <c r="G582" s="30" t="s">
        <v>404</v>
      </c>
      <c r="H582" s="32">
        <v>244</v>
      </c>
      <c r="I582" s="4">
        <v>0</v>
      </c>
      <c r="J582" s="4">
        <v>0</v>
      </c>
      <c r="K582" s="4">
        <v>3927344</v>
      </c>
      <c r="L582" s="4">
        <v>2450960.36</v>
      </c>
      <c r="M582" s="4">
        <v>7139339.6699999999</v>
      </c>
      <c r="N582" s="4">
        <v>7088892.04</v>
      </c>
      <c r="O582" s="4">
        <v>6332820</v>
      </c>
      <c r="P582" s="4">
        <v>6332820</v>
      </c>
      <c r="Q582" s="12"/>
    </row>
    <row r="583" spans="1:17" ht="26.25" customHeight="1" x14ac:dyDescent="0.25">
      <c r="A583" s="110"/>
      <c r="B583" s="112"/>
      <c r="C583" s="112"/>
      <c r="D583" s="112"/>
      <c r="E583" s="30" t="s">
        <v>33</v>
      </c>
      <c r="F583" s="30" t="s">
        <v>403</v>
      </c>
      <c r="G583" s="30" t="s">
        <v>404</v>
      </c>
      <c r="H583" s="32">
        <v>852</v>
      </c>
      <c r="I583" s="4">
        <v>0</v>
      </c>
      <c r="J583" s="4">
        <v>0</v>
      </c>
      <c r="K583" s="4">
        <v>15000</v>
      </c>
      <c r="L583" s="4">
        <v>10200</v>
      </c>
      <c r="M583" s="4">
        <v>15100</v>
      </c>
      <c r="N583" s="4">
        <v>11500</v>
      </c>
      <c r="O583" s="4">
        <v>1000</v>
      </c>
      <c r="P583" s="4">
        <v>1000</v>
      </c>
      <c r="Q583" s="12"/>
    </row>
    <row r="584" spans="1:17" ht="26.25" customHeight="1" thickBot="1" x14ac:dyDescent="0.3">
      <c r="A584" s="111"/>
      <c r="B584" s="113"/>
      <c r="C584" s="113"/>
      <c r="D584" s="113"/>
      <c r="E584" s="54" t="s">
        <v>33</v>
      </c>
      <c r="F584" s="54" t="s">
        <v>403</v>
      </c>
      <c r="G584" s="54" t="s">
        <v>404</v>
      </c>
      <c r="H584" s="69">
        <v>853</v>
      </c>
      <c r="I584" s="70">
        <v>0</v>
      </c>
      <c r="J584" s="70">
        <v>0</v>
      </c>
      <c r="K584" s="70">
        <v>0</v>
      </c>
      <c r="L584" s="70">
        <v>0</v>
      </c>
      <c r="M584" s="70">
        <v>0</v>
      </c>
      <c r="N584" s="70">
        <v>0</v>
      </c>
      <c r="O584" s="70">
        <v>100</v>
      </c>
      <c r="P584" s="70">
        <v>100</v>
      </c>
      <c r="Q584" s="61"/>
    </row>
    <row r="585" spans="1:17" ht="26.25" customHeight="1" x14ac:dyDescent="0.25">
      <c r="A585" s="119" t="s">
        <v>410</v>
      </c>
      <c r="B585" s="122" t="s">
        <v>408</v>
      </c>
      <c r="C585" s="122" t="s">
        <v>409</v>
      </c>
      <c r="D585" s="76" t="s">
        <v>22</v>
      </c>
      <c r="E585" s="77"/>
      <c r="F585" s="77"/>
      <c r="G585" s="77"/>
      <c r="H585" s="77"/>
      <c r="I585" s="88">
        <f>I587+I588</f>
        <v>0</v>
      </c>
      <c r="J585" s="88">
        <f t="shared" ref="J585:P585" si="213">J587+J588</f>
        <v>0</v>
      </c>
      <c r="K585" s="88">
        <f t="shared" si="213"/>
        <v>11961924.82</v>
      </c>
      <c r="L585" s="88">
        <f t="shared" si="213"/>
        <v>10311128.649999999</v>
      </c>
      <c r="M585" s="88">
        <f t="shared" si="213"/>
        <v>59821136.32</v>
      </c>
      <c r="N585" s="88">
        <f t="shared" si="213"/>
        <v>58699079.920000002</v>
      </c>
      <c r="O585" s="88">
        <f t="shared" si="213"/>
        <v>38044600</v>
      </c>
      <c r="P585" s="88">
        <f t="shared" si="213"/>
        <v>38330100</v>
      </c>
      <c r="Q585" s="89"/>
    </row>
    <row r="586" spans="1:17" ht="26.25" customHeight="1" x14ac:dyDescent="0.25">
      <c r="A586" s="120"/>
      <c r="B586" s="123"/>
      <c r="C586" s="123"/>
      <c r="D586" s="80" t="s">
        <v>23</v>
      </c>
      <c r="E586" s="81"/>
      <c r="F586" s="81"/>
      <c r="G586" s="81"/>
      <c r="H586" s="81"/>
      <c r="I586" s="90"/>
      <c r="J586" s="90"/>
      <c r="K586" s="90"/>
      <c r="L586" s="90"/>
      <c r="M586" s="90"/>
      <c r="N586" s="90"/>
      <c r="O586" s="90"/>
      <c r="P586" s="90"/>
      <c r="Q586" s="91"/>
    </row>
    <row r="587" spans="1:17" ht="26.25" customHeight="1" x14ac:dyDescent="0.25">
      <c r="A587" s="120"/>
      <c r="B587" s="123"/>
      <c r="C587" s="123"/>
      <c r="D587" s="80" t="s">
        <v>29</v>
      </c>
      <c r="E587" s="81" t="s">
        <v>33</v>
      </c>
      <c r="F587" s="81"/>
      <c r="G587" s="81"/>
      <c r="H587" s="81"/>
      <c r="I587" s="90">
        <f>I591+I628</f>
        <v>0</v>
      </c>
      <c r="J587" s="90">
        <f t="shared" ref="J587:P587" si="214">J591+J628</f>
        <v>0</v>
      </c>
      <c r="K587" s="90">
        <f t="shared" si="214"/>
        <v>11961924.82</v>
      </c>
      <c r="L587" s="90">
        <f t="shared" si="214"/>
        <v>10311128.649999999</v>
      </c>
      <c r="M587" s="90">
        <f t="shared" si="214"/>
        <v>59815736.32</v>
      </c>
      <c r="N587" s="90">
        <f t="shared" si="214"/>
        <v>58693679.920000002</v>
      </c>
      <c r="O587" s="90">
        <f t="shared" si="214"/>
        <v>38044600</v>
      </c>
      <c r="P587" s="90">
        <f t="shared" si="214"/>
        <v>38330100</v>
      </c>
      <c r="Q587" s="91"/>
    </row>
    <row r="588" spans="1:17" ht="26.25" customHeight="1" thickBot="1" x14ac:dyDescent="0.3">
      <c r="A588" s="121"/>
      <c r="B588" s="124"/>
      <c r="C588" s="124"/>
      <c r="D588" s="100" t="s">
        <v>433</v>
      </c>
      <c r="E588" s="85" t="s">
        <v>430</v>
      </c>
      <c r="F588" s="85"/>
      <c r="G588" s="85"/>
      <c r="H588" s="85"/>
      <c r="I588" s="92">
        <f>I592</f>
        <v>0</v>
      </c>
      <c r="J588" s="92">
        <f t="shared" ref="J588:P588" si="215">J592</f>
        <v>0</v>
      </c>
      <c r="K588" s="92">
        <f t="shared" si="215"/>
        <v>0</v>
      </c>
      <c r="L588" s="92">
        <f t="shared" si="215"/>
        <v>0</v>
      </c>
      <c r="M588" s="92">
        <f t="shared" si="215"/>
        <v>5400</v>
      </c>
      <c r="N588" s="92">
        <f t="shared" si="215"/>
        <v>5400</v>
      </c>
      <c r="O588" s="92">
        <f t="shared" si="215"/>
        <v>0</v>
      </c>
      <c r="P588" s="92">
        <f t="shared" si="215"/>
        <v>0</v>
      </c>
      <c r="Q588" s="94"/>
    </row>
    <row r="589" spans="1:17" ht="26.25" customHeight="1" x14ac:dyDescent="0.25">
      <c r="A589" s="117" t="s">
        <v>411</v>
      </c>
      <c r="B589" s="115" t="s">
        <v>24</v>
      </c>
      <c r="C589" s="115" t="s">
        <v>771</v>
      </c>
      <c r="D589" s="53" t="s">
        <v>22</v>
      </c>
      <c r="E589" s="55"/>
      <c r="F589" s="55"/>
      <c r="G589" s="55"/>
      <c r="H589" s="55"/>
      <c r="I589" s="57">
        <f>I591+I592</f>
        <v>0</v>
      </c>
      <c r="J589" s="57">
        <f t="shared" ref="J589:P589" si="216">J591+J592</f>
        <v>0</v>
      </c>
      <c r="K589" s="57">
        <f t="shared" si="216"/>
        <v>2384271</v>
      </c>
      <c r="L589" s="57">
        <f t="shared" si="216"/>
        <v>2384271</v>
      </c>
      <c r="M589" s="57">
        <f t="shared" si="216"/>
        <v>39571836.32</v>
      </c>
      <c r="N589" s="57">
        <f t="shared" si="216"/>
        <v>38457519</v>
      </c>
      <c r="O589" s="57">
        <f t="shared" si="216"/>
        <v>17782500</v>
      </c>
      <c r="P589" s="57">
        <f t="shared" si="216"/>
        <v>18068000</v>
      </c>
      <c r="Q589" s="58"/>
    </row>
    <row r="590" spans="1:17" ht="26.25" customHeight="1" x14ac:dyDescent="0.25">
      <c r="A590" s="110"/>
      <c r="B590" s="112"/>
      <c r="C590" s="112"/>
      <c r="D590" s="37" t="s">
        <v>23</v>
      </c>
      <c r="E590" s="30"/>
      <c r="F590" s="30"/>
      <c r="G590" s="30"/>
      <c r="H590" s="30"/>
      <c r="I590" s="31"/>
      <c r="J590" s="31"/>
      <c r="K590" s="31"/>
      <c r="L590" s="31"/>
      <c r="M590" s="31"/>
      <c r="N590" s="31"/>
      <c r="O590" s="31"/>
      <c r="P590" s="31"/>
      <c r="Q590" s="12"/>
    </row>
    <row r="591" spans="1:17" ht="26.25" customHeight="1" x14ac:dyDescent="0.25">
      <c r="A591" s="110"/>
      <c r="B591" s="112"/>
      <c r="C591" s="112"/>
      <c r="D591" s="37" t="s">
        <v>29</v>
      </c>
      <c r="E591" s="30" t="s">
        <v>33</v>
      </c>
      <c r="F591" s="30"/>
      <c r="G591" s="30"/>
      <c r="H591" s="30"/>
      <c r="I591" s="31">
        <f>I595+I598+I601+I604+I607+I610+I613+I616+I622+I625</f>
        <v>0</v>
      </c>
      <c r="J591" s="31">
        <f t="shared" ref="J591:P591" si="217">J595+J598+J601+J604+J607+J610+J613+J616+J622+J625</f>
        <v>0</v>
      </c>
      <c r="K591" s="31">
        <f t="shared" si="217"/>
        <v>2384271</v>
      </c>
      <c r="L591" s="31">
        <f t="shared" si="217"/>
        <v>2384271</v>
      </c>
      <c r="M591" s="31">
        <f t="shared" si="217"/>
        <v>39566436.32</v>
      </c>
      <c r="N591" s="31">
        <f t="shared" si="217"/>
        <v>38452119</v>
      </c>
      <c r="O591" s="31">
        <f t="shared" si="217"/>
        <v>17782500</v>
      </c>
      <c r="P591" s="31">
        <f t="shared" si="217"/>
        <v>18068000</v>
      </c>
      <c r="Q591" s="12"/>
    </row>
    <row r="592" spans="1:17" ht="26.25" customHeight="1" x14ac:dyDescent="0.25">
      <c r="A592" s="110"/>
      <c r="B592" s="112"/>
      <c r="C592" s="112"/>
      <c r="D592" s="46" t="s">
        <v>433</v>
      </c>
      <c r="E592" s="30" t="s">
        <v>430</v>
      </c>
      <c r="F592" s="30"/>
      <c r="G592" s="30"/>
      <c r="H592" s="30"/>
      <c r="I592" s="31">
        <f>I619</f>
        <v>0</v>
      </c>
      <c r="J592" s="31">
        <f t="shared" ref="J592:P592" si="218">J619</f>
        <v>0</v>
      </c>
      <c r="K592" s="31">
        <f t="shared" si="218"/>
        <v>0</v>
      </c>
      <c r="L592" s="31">
        <f t="shared" si="218"/>
        <v>0</v>
      </c>
      <c r="M592" s="31">
        <f t="shared" si="218"/>
        <v>5400</v>
      </c>
      <c r="N592" s="31">
        <f t="shared" si="218"/>
        <v>5400</v>
      </c>
      <c r="O592" s="31">
        <f t="shared" si="218"/>
        <v>0</v>
      </c>
      <c r="P592" s="31">
        <f t="shared" si="218"/>
        <v>0</v>
      </c>
      <c r="Q592" s="12"/>
    </row>
    <row r="593" spans="1:17" ht="26.25" customHeight="1" x14ac:dyDescent="0.25">
      <c r="A593" s="110" t="s">
        <v>438</v>
      </c>
      <c r="B593" s="112" t="s">
        <v>42</v>
      </c>
      <c r="C593" s="112" t="s">
        <v>412</v>
      </c>
      <c r="D593" s="37" t="s">
        <v>22</v>
      </c>
      <c r="E593" s="30"/>
      <c r="F593" s="30"/>
      <c r="G593" s="30"/>
      <c r="H593" s="30"/>
      <c r="I593" s="31">
        <f>I595</f>
        <v>0</v>
      </c>
      <c r="J593" s="31">
        <f t="shared" ref="J593:P593" si="219">J595</f>
        <v>0</v>
      </c>
      <c r="K593" s="31">
        <f t="shared" si="219"/>
        <v>983000</v>
      </c>
      <c r="L593" s="31">
        <f t="shared" si="219"/>
        <v>983000</v>
      </c>
      <c r="M593" s="31">
        <f t="shared" si="219"/>
        <v>2053194.52</v>
      </c>
      <c r="N593" s="31">
        <f t="shared" si="219"/>
        <v>1835780.72</v>
      </c>
      <c r="O593" s="31">
        <f t="shared" si="219"/>
        <v>2904600</v>
      </c>
      <c r="P593" s="31">
        <f t="shared" si="219"/>
        <v>3020600</v>
      </c>
      <c r="Q593" s="12"/>
    </row>
    <row r="594" spans="1:17" ht="26.25" customHeight="1" x14ac:dyDescent="0.25">
      <c r="A594" s="110"/>
      <c r="B594" s="112"/>
      <c r="C594" s="112"/>
      <c r="D594" s="37" t="s">
        <v>23</v>
      </c>
      <c r="E594" s="30"/>
      <c r="F594" s="30"/>
      <c r="G594" s="30"/>
      <c r="H594" s="30"/>
      <c r="I594" s="31"/>
      <c r="J594" s="31"/>
      <c r="K594" s="31"/>
      <c r="L594" s="31"/>
      <c r="M594" s="31"/>
      <c r="N594" s="31"/>
      <c r="O594" s="31"/>
      <c r="P594" s="31"/>
      <c r="Q594" s="12"/>
    </row>
    <row r="595" spans="1:17" ht="26.25" customHeight="1" x14ac:dyDescent="0.25">
      <c r="A595" s="110"/>
      <c r="B595" s="112"/>
      <c r="C595" s="112"/>
      <c r="D595" s="37" t="s">
        <v>29</v>
      </c>
      <c r="E595" s="5">
        <v>408</v>
      </c>
      <c r="F595" s="5" t="s">
        <v>413</v>
      </c>
      <c r="G595" s="5" t="s">
        <v>414</v>
      </c>
      <c r="H595" s="5" t="s">
        <v>36</v>
      </c>
      <c r="I595" s="6">
        <v>0</v>
      </c>
      <c r="J595" s="6">
        <v>0</v>
      </c>
      <c r="K595" s="6">
        <v>983000</v>
      </c>
      <c r="L595" s="6">
        <v>983000</v>
      </c>
      <c r="M595" s="6">
        <v>2053194.52</v>
      </c>
      <c r="N595" s="6">
        <v>1835780.72</v>
      </c>
      <c r="O595" s="6">
        <v>2904600</v>
      </c>
      <c r="P595" s="6">
        <v>3020600</v>
      </c>
      <c r="Q595" s="12"/>
    </row>
    <row r="596" spans="1:17" ht="26.25" customHeight="1" x14ac:dyDescent="0.25">
      <c r="A596" s="110" t="s">
        <v>439</v>
      </c>
      <c r="B596" s="112" t="s">
        <v>43</v>
      </c>
      <c r="C596" s="112" t="s">
        <v>415</v>
      </c>
      <c r="D596" s="37" t="s">
        <v>22</v>
      </c>
      <c r="E596" s="30"/>
      <c r="F596" s="30"/>
      <c r="G596" s="30"/>
      <c r="H596" s="30"/>
      <c r="I596" s="31">
        <f>I598</f>
        <v>0</v>
      </c>
      <c r="J596" s="31">
        <f t="shared" ref="J596:P596" si="220">J598</f>
        <v>0</v>
      </c>
      <c r="K596" s="31">
        <f t="shared" si="220"/>
        <v>0</v>
      </c>
      <c r="L596" s="31">
        <f t="shared" si="220"/>
        <v>0</v>
      </c>
      <c r="M596" s="31">
        <f t="shared" si="220"/>
        <v>10349600</v>
      </c>
      <c r="N596" s="31">
        <f t="shared" si="220"/>
        <v>10346107.35</v>
      </c>
      <c r="O596" s="31">
        <f t="shared" si="220"/>
        <v>10349600</v>
      </c>
      <c r="P596" s="31">
        <f t="shared" si="220"/>
        <v>10349600</v>
      </c>
      <c r="Q596" s="12"/>
    </row>
    <row r="597" spans="1:17" ht="26.25" customHeight="1" x14ac:dyDescent="0.25">
      <c r="A597" s="110"/>
      <c r="B597" s="112"/>
      <c r="C597" s="112"/>
      <c r="D597" s="37" t="s">
        <v>23</v>
      </c>
      <c r="E597" s="30"/>
      <c r="F597" s="30"/>
      <c r="G597" s="30"/>
      <c r="H597" s="30"/>
      <c r="I597" s="31"/>
      <c r="J597" s="31"/>
      <c r="K597" s="31"/>
      <c r="L597" s="31"/>
      <c r="M597" s="31"/>
      <c r="N597" s="31"/>
      <c r="O597" s="31"/>
      <c r="P597" s="31"/>
      <c r="Q597" s="12"/>
    </row>
    <row r="598" spans="1:17" ht="26.25" customHeight="1" x14ac:dyDescent="0.25">
      <c r="A598" s="110"/>
      <c r="B598" s="112"/>
      <c r="C598" s="112"/>
      <c r="D598" s="37" t="s">
        <v>29</v>
      </c>
      <c r="E598" s="7">
        <v>408</v>
      </c>
      <c r="F598" s="8" t="s">
        <v>413</v>
      </c>
      <c r="G598" s="7" t="s">
        <v>416</v>
      </c>
      <c r="H598" s="7">
        <v>244</v>
      </c>
      <c r="I598" s="9">
        <v>0</v>
      </c>
      <c r="J598" s="6">
        <v>0</v>
      </c>
      <c r="K598" s="9">
        <v>0</v>
      </c>
      <c r="L598" s="9">
        <v>0</v>
      </c>
      <c r="M598" s="9">
        <v>10349600</v>
      </c>
      <c r="N598" s="6">
        <v>10346107.35</v>
      </c>
      <c r="O598" s="9">
        <v>10349600</v>
      </c>
      <c r="P598" s="9">
        <v>10349600</v>
      </c>
      <c r="Q598" s="12"/>
    </row>
    <row r="599" spans="1:17" ht="26.25" customHeight="1" x14ac:dyDescent="0.25">
      <c r="A599" s="110" t="s">
        <v>440</v>
      </c>
      <c r="B599" s="112" t="s">
        <v>59</v>
      </c>
      <c r="C599" s="112" t="s">
        <v>417</v>
      </c>
      <c r="D599" s="37" t="s">
        <v>22</v>
      </c>
      <c r="E599" s="30"/>
      <c r="F599" s="30"/>
      <c r="G599" s="30"/>
      <c r="H599" s="30"/>
      <c r="I599" s="31">
        <f>I601</f>
        <v>0</v>
      </c>
      <c r="J599" s="31">
        <f t="shared" ref="J599:P599" si="221">J601</f>
        <v>0</v>
      </c>
      <c r="K599" s="31">
        <f t="shared" si="221"/>
        <v>1401271</v>
      </c>
      <c r="L599" s="31">
        <f t="shared" si="221"/>
        <v>1401271</v>
      </c>
      <c r="M599" s="31">
        <f t="shared" si="221"/>
        <v>4075300</v>
      </c>
      <c r="N599" s="31">
        <f t="shared" si="221"/>
        <v>4075300</v>
      </c>
      <c r="O599" s="31">
        <f t="shared" si="221"/>
        <v>4238300</v>
      </c>
      <c r="P599" s="31">
        <f t="shared" si="221"/>
        <v>4407800</v>
      </c>
      <c r="Q599" s="12"/>
    </row>
    <row r="600" spans="1:17" ht="26.25" customHeight="1" x14ac:dyDescent="0.25">
      <c r="A600" s="110"/>
      <c r="B600" s="112"/>
      <c r="C600" s="112"/>
      <c r="D600" s="37" t="s">
        <v>23</v>
      </c>
      <c r="E600" s="30"/>
      <c r="F600" s="30"/>
      <c r="G600" s="30"/>
      <c r="H600" s="30"/>
      <c r="I600" s="31"/>
      <c r="J600" s="31"/>
      <c r="K600" s="31"/>
      <c r="L600" s="31"/>
      <c r="M600" s="31"/>
      <c r="N600" s="31"/>
      <c r="O600" s="31"/>
      <c r="P600" s="31"/>
      <c r="Q600" s="12"/>
    </row>
    <row r="601" spans="1:17" ht="26.25" customHeight="1" x14ac:dyDescent="0.25">
      <c r="A601" s="110"/>
      <c r="B601" s="112"/>
      <c r="C601" s="112"/>
      <c r="D601" s="37" t="s">
        <v>29</v>
      </c>
      <c r="E601" s="5">
        <v>408</v>
      </c>
      <c r="F601" s="8" t="s">
        <v>413</v>
      </c>
      <c r="G601" s="8" t="s">
        <v>418</v>
      </c>
      <c r="H601" s="7">
        <v>244</v>
      </c>
      <c r="I601" s="9"/>
      <c r="J601" s="6"/>
      <c r="K601" s="9">
        <v>1401271</v>
      </c>
      <c r="L601" s="9">
        <v>1401271</v>
      </c>
      <c r="M601" s="9">
        <v>4075300</v>
      </c>
      <c r="N601" s="6">
        <v>4075300</v>
      </c>
      <c r="O601" s="9">
        <v>4238300</v>
      </c>
      <c r="P601" s="9">
        <v>4407800</v>
      </c>
      <c r="Q601" s="12"/>
    </row>
    <row r="602" spans="1:17" ht="26.25" customHeight="1" x14ac:dyDescent="0.25">
      <c r="A602" s="110" t="s">
        <v>441</v>
      </c>
      <c r="B602" s="112" t="s">
        <v>62</v>
      </c>
      <c r="C602" s="112" t="s">
        <v>419</v>
      </c>
      <c r="D602" s="37" t="s">
        <v>22</v>
      </c>
      <c r="E602" s="30"/>
      <c r="F602" s="30"/>
      <c r="G602" s="30"/>
      <c r="H602" s="30"/>
      <c r="I602" s="31">
        <f>I604</f>
        <v>0</v>
      </c>
      <c r="J602" s="31">
        <f t="shared" ref="J602:P602" si="222">J604</f>
        <v>0</v>
      </c>
      <c r="K602" s="31">
        <f t="shared" si="222"/>
        <v>0</v>
      </c>
      <c r="L602" s="31">
        <f t="shared" si="222"/>
        <v>0</v>
      </c>
      <c r="M602" s="31">
        <f t="shared" si="222"/>
        <v>290000</v>
      </c>
      <c r="N602" s="31">
        <f t="shared" si="222"/>
        <v>284184.8</v>
      </c>
      <c r="O602" s="31">
        <f t="shared" si="222"/>
        <v>290000</v>
      </c>
      <c r="P602" s="31">
        <f t="shared" si="222"/>
        <v>290000</v>
      </c>
      <c r="Q602" s="12"/>
    </row>
    <row r="603" spans="1:17" ht="26.25" customHeight="1" x14ac:dyDescent="0.25">
      <c r="A603" s="110"/>
      <c r="B603" s="112"/>
      <c r="C603" s="112"/>
      <c r="D603" s="37" t="s">
        <v>23</v>
      </c>
      <c r="E603" s="30"/>
      <c r="F603" s="30"/>
      <c r="G603" s="30"/>
      <c r="H603" s="30"/>
      <c r="I603" s="31"/>
      <c r="J603" s="31"/>
      <c r="K603" s="31"/>
      <c r="L603" s="31"/>
      <c r="M603" s="31"/>
      <c r="N603" s="31"/>
      <c r="O603" s="31"/>
      <c r="P603" s="31"/>
      <c r="Q603" s="12"/>
    </row>
    <row r="604" spans="1:17" ht="26.25" customHeight="1" x14ac:dyDescent="0.25">
      <c r="A604" s="110"/>
      <c r="B604" s="112"/>
      <c r="C604" s="112"/>
      <c r="D604" s="37" t="s">
        <v>29</v>
      </c>
      <c r="E604" s="5">
        <v>408</v>
      </c>
      <c r="F604" s="8" t="s">
        <v>413</v>
      </c>
      <c r="G604" s="7" t="s">
        <v>420</v>
      </c>
      <c r="H604" s="7">
        <v>244</v>
      </c>
      <c r="I604" s="9">
        <v>0</v>
      </c>
      <c r="J604" s="6">
        <v>0</v>
      </c>
      <c r="K604" s="9">
        <v>0</v>
      </c>
      <c r="L604" s="9">
        <v>0</v>
      </c>
      <c r="M604" s="9">
        <v>290000</v>
      </c>
      <c r="N604" s="6">
        <v>284184.8</v>
      </c>
      <c r="O604" s="9">
        <v>290000</v>
      </c>
      <c r="P604" s="9">
        <v>290000</v>
      </c>
      <c r="Q604" s="12"/>
    </row>
    <row r="605" spans="1:17" ht="26.25" customHeight="1" x14ac:dyDescent="0.25">
      <c r="A605" s="110" t="s">
        <v>442</v>
      </c>
      <c r="B605" s="112" t="s">
        <v>65</v>
      </c>
      <c r="C605" s="112" t="s">
        <v>421</v>
      </c>
      <c r="D605" s="37" t="s">
        <v>22</v>
      </c>
      <c r="E605" s="30"/>
      <c r="F605" s="30"/>
      <c r="G605" s="30"/>
      <c r="H605" s="30"/>
      <c r="I605" s="31">
        <f>I607</f>
        <v>0</v>
      </c>
      <c r="J605" s="31">
        <f t="shared" ref="J605:P605" si="223">J607</f>
        <v>0</v>
      </c>
      <c r="K605" s="31">
        <f t="shared" si="223"/>
        <v>0</v>
      </c>
      <c r="L605" s="31">
        <f t="shared" si="223"/>
        <v>0</v>
      </c>
      <c r="M605" s="31">
        <f t="shared" si="223"/>
        <v>3965905.2</v>
      </c>
      <c r="N605" s="31">
        <f t="shared" si="223"/>
        <v>3956077.13</v>
      </c>
      <c r="O605" s="31">
        <f t="shared" si="223"/>
        <v>0</v>
      </c>
      <c r="P605" s="31">
        <f t="shared" si="223"/>
        <v>0</v>
      </c>
      <c r="Q605" s="12"/>
    </row>
    <row r="606" spans="1:17" ht="26.25" customHeight="1" x14ac:dyDescent="0.25">
      <c r="A606" s="110"/>
      <c r="B606" s="112"/>
      <c r="C606" s="112"/>
      <c r="D606" s="37" t="s">
        <v>23</v>
      </c>
      <c r="E606" s="30"/>
      <c r="F606" s="30"/>
      <c r="G606" s="30"/>
      <c r="H606" s="30"/>
      <c r="I606" s="31"/>
      <c r="J606" s="31"/>
      <c r="K606" s="31"/>
      <c r="L606" s="31"/>
      <c r="M606" s="31"/>
      <c r="N606" s="31"/>
      <c r="O606" s="31"/>
      <c r="P606" s="31"/>
      <c r="Q606" s="12"/>
    </row>
    <row r="607" spans="1:17" ht="26.25" customHeight="1" x14ac:dyDescent="0.25">
      <c r="A607" s="110"/>
      <c r="B607" s="112"/>
      <c r="C607" s="112"/>
      <c r="D607" s="37" t="s">
        <v>29</v>
      </c>
      <c r="E607" s="5">
        <v>408</v>
      </c>
      <c r="F607" s="5" t="s">
        <v>413</v>
      </c>
      <c r="G607" s="5" t="s">
        <v>422</v>
      </c>
      <c r="H607" s="5" t="s">
        <v>36</v>
      </c>
      <c r="I607" s="6">
        <v>0</v>
      </c>
      <c r="J607" s="6">
        <v>0</v>
      </c>
      <c r="K607" s="6">
        <v>0</v>
      </c>
      <c r="L607" s="6">
        <v>0</v>
      </c>
      <c r="M607" s="6">
        <v>3965905.2</v>
      </c>
      <c r="N607" s="6">
        <v>3956077.13</v>
      </c>
      <c r="O607" s="6">
        <v>0</v>
      </c>
      <c r="P607" s="6">
        <v>0</v>
      </c>
      <c r="Q607" s="12"/>
    </row>
    <row r="608" spans="1:17" ht="26.25" customHeight="1" x14ac:dyDescent="0.25">
      <c r="A608" s="110" t="s">
        <v>443</v>
      </c>
      <c r="B608" s="112" t="s">
        <v>272</v>
      </c>
      <c r="C608" s="112" t="s">
        <v>423</v>
      </c>
      <c r="D608" s="37" t="s">
        <v>22</v>
      </c>
      <c r="E608" s="30"/>
      <c r="F608" s="30"/>
      <c r="G608" s="30"/>
      <c r="H608" s="30"/>
      <c r="I608" s="31">
        <f>I610</f>
        <v>0</v>
      </c>
      <c r="J608" s="31">
        <f t="shared" ref="J608:P608" si="224">J610</f>
        <v>0</v>
      </c>
      <c r="K608" s="31">
        <f t="shared" si="224"/>
        <v>0</v>
      </c>
      <c r="L608" s="31">
        <f t="shared" si="224"/>
        <v>0</v>
      </c>
      <c r="M608" s="31">
        <f t="shared" si="224"/>
        <v>2470299.6</v>
      </c>
      <c r="N608" s="31">
        <f t="shared" si="224"/>
        <v>2470299.4</v>
      </c>
      <c r="O608" s="31">
        <f t="shared" si="224"/>
        <v>0</v>
      </c>
      <c r="P608" s="31">
        <f t="shared" si="224"/>
        <v>0</v>
      </c>
      <c r="Q608" s="12"/>
    </row>
    <row r="609" spans="1:17" ht="26.25" customHeight="1" x14ac:dyDescent="0.25">
      <c r="A609" s="110"/>
      <c r="B609" s="112"/>
      <c r="C609" s="112"/>
      <c r="D609" s="37" t="s">
        <v>23</v>
      </c>
      <c r="E609" s="30"/>
      <c r="F609" s="30"/>
      <c r="G609" s="30"/>
      <c r="H609" s="30"/>
      <c r="I609" s="31"/>
      <c r="J609" s="31"/>
      <c r="K609" s="31"/>
      <c r="L609" s="31"/>
      <c r="M609" s="31"/>
      <c r="N609" s="31"/>
      <c r="O609" s="31"/>
      <c r="P609" s="31"/>
      <c r="Q609" s="12"/>
    </row>
    <row r="610" spans="1:17" ht="26.25" customHeight="1" x14ac:dyDescent="0.25">
      <c r="A610" s="110"/>
      <c r="B610" s="112"/>
      <c r="C610" s="112"/>
      <c r="D610" s="37" t="s">
        <v>29</v>
      </c>
      <c r="E610" s="5">
        <v>408</v>
      </c>
      <c r="F610" s="10" t="s">
        <v>413</v>
      </c>
      <c r="G610" s="8" t="s">
        <v>424</v>
      </c>
      <c r="H610" s="5">
        <v>244</v>
      </c>
      <c r="I610" s="9">
        <v>0</v>
      </c>
      <c r="J610" s="9">
        <v>0</v>
      </c>
      <c r="K610" s="9">
        <v>0</v>
      </c>
      <c r="L610" s="9">
        <v>0</v>
      </c>
      <c r="M610" s="9">
        <v>2470299.6</v>
      </c>
      <c r="N610" s="9">
        <v>2470299.4</v>
      </c>
      <c r="O610" s="9">
        <v>0</v>
      </c>
      <c r="P610" s="9">
        <v>0</v>
      </c>
      <c r="Q610" s="12"/>
    </row>
    <row r="611" spans="1:17" ht="26.25" customHeight="1" x14ac:dyDescent="0.25">
      <c r="A611" s="110" t="s">
        <v>444</v>
      </c>
      <c r="B611" s="112" t="s">
        <v>273</v>
      </c>
      <c r="C611" s="112" t="s">
        <v>425</v>
      </c>
      <c r="D611" s="37" t="s">
        <v>22</v>
      </c>
      <c r="E611" s="30"/>
      <c r="F611" s="30"/>
      <c r="G611" s="30"/>
      <c r="H611" s="30"/>
      <c r="I611" s="31">
        <f>I613</f>
        <v>0</v>
      </c>
      <c r="J611" s="31">
        <f t="shared" ref="J611:P611" si="225">J613</f>
        <v>0</v>
      </c>
      <c r="K611" s="31">
        <f t="shared" si="225"/>
        <v>0</v>
      </c>
      <c r="L611" s="31">
        <f t="shared" si="225"/>
        <v>0</v>
      </c>
      <c r="M611" s="31">
        <f t="shared" si="225"/>
        <v>355000</v>
      </c>
      <c r="N611" s="31">
        <f t="shared" si="225"/>
        <v>83146.2</v>
      </c>
      <c r="O611" s="31">
        <f t="shared" si="225"/>
        <v>0</v>
      </c>
      <c r="P611" s="31">
        <f t="shared" si="225"/>
        <v>0</v>
      </c>
      <c r="Q611" s="12"/>
    </row>
    <row r="612" spans="1:17" ht="26.25" customHeight="1" x14ac:dyDescent="0.25">
      <c r="A612" s="110"/>
      <c r="B612" s="112"/>
      <c r="C612" s="112"/>
      <c r="D612" s="37" t="s">
        <v>23</v>
      </c>
      <c r="E612" s="30"/>
      <c r="F612" s="30"/>
      <c r="G612" s="30"/>
      <c r="H612" s="30"/>
      <c r="I612" s="31"/>
      <c r="J612" s="31"/>
      <c r="K612" s="31"/>
      <c r="L612" s="31"/>
      <c r="M612" s="31"/>
      <c r="N612" s="31"/>
      <c r="O612" s="31"/>
      <c r="P612" s="31"/>
      <c r="Q612" s="12"/>
    </row>
    <row r="613" spans="1:17" ht="26.25" customHeight="1" x14ac:dyDescent="0.25">
      <c r="A613" s="110"/>
      <c r="B613" s="112"/>
      <c r="C613" s="112"/>
      <c r="D613" s="37" t="s">
        <v>29</v>
      </c>
      <c r="E613" s="5">
        <v>408</v>
      </c>
      <c r="F613" s="8" t="s">
        <v>413</v>
      </c>
      <c r="G613" s="8" t="s">
        <v>426</v>
      </c>
      <c r="H613" s="7">
        <v>244</v>
      </c>
      <c r="I613" s="9">
        <v>0</v>
      </c>
      <c r="J613" s="6">
        <v>0</v>
      </c>
      <c r="K613" s="9">
        <v>0</v>
      </c>
      <c r="L613" s="9">
        <v>0</v>
      </c>
      <c r="M613" s="9">
        <v>355000</v>
      </c>
      <c r="N613" s="6">
        <v>83146.2</v>
      </c>
      <c r="O613" s="9">
        <v>0</v>
      </c>
      <c r="P613" s="9">
        <v>0</v>
      </c>
      <c r="Q613" s="12"/>
    </row>
    <row r="614" spans="1:17" ht="26.25" customHeight="1" x14ac:dyDescent="0.25">
      <c r="A614" s="110" t="s">
        <v>445</v>
      </c>
      <c r="B614" s="112" t="s">
        <v>274</v>
      </c>
      <c r="C614" s="112" t="s">
        <v>427</v>
      </c>
      <c r="D614" s="37" t="s">
        <v>22</v>
      </c>
      <c r="E614" s="30"/>
      <c r="F614" s="30"/>
      <c r="G614" s="30"/>
      <c r="H614" s="30"/>
      <c r="I614" s="31">
        <f>I616</f>
        <v>0</v>
      </c>
      <c r="J614" s="31">
        <f t="shared" ref="J614:P614" si="226">J616</f>
        <v>0</v>
      </c>
      <c r="K614" s="31">
        <f t="shared" si="226"/>
        <v>0</v>
      </c>
      <c r="L614" s="31">
        <f t="shared" si="226"/>
        <v>0</v>
      </c>
      <c r="M614" s="31">
        <f t="shared" si="226"/>
        <v>14879760</v>
      </c>
      <c r="N614" s="31">
        <f t="shared" si="226"/>
        <v>14273846.4</v>
      </c>
      <c r="O614" s="31">
        <f t="shared" si="226"/>
        <v>0</v>
      </c>
      <c r="P614" s="31">
        <f t="shared" si="226"/>
        <v>0</v>
      </c>
      <c r="Q614" s="12"/>
    </row>
    <row r="615" spans="1:17" ht="26.25" customHeight="1" x14ac:dyDescent="0.25">
      <c r="A615" s="110"/>
      <c r="B615" s="112"/>
      <c r="C615" s="112"/>
      <c r="D615" s="37" t="s">
        <v>23</v>
      </c>
      <c r="E615" s="30"/>
      <c r="F615" s="30"/>
      <c r="G615" s="30"/>
      <c r="H615" s="30"/>
      <c r="I615" s="31"/>
      <c r="J615" s="31"/>
      <c r="K615" s="31"/>
      <c r="L615" s="31"/>
      <c r="M615" s="31"/>
      <c r="N615" s="31"/>
      <c r="O615" s="31"/>
      <c r="P615" s="31"/>
      <c r="Q615" s="12"/>
    </row>
    <row r="616" spans="1:17" ht="26.25" customHeight="1" x14ac:dyDescent="0.25">
      <c r="A616" s="110"/>
      <c r="B616" s="112"/>
      <c r="C616" s="112"/>
      <c r="D616" s="37" t="s">
        <v>29</v>
      </c>
      <c r="E616" s="5">
        <v>408</v>
      </c>
      <c r="F616" s="8" t="s">
        <v>413</v>
      </c>
      <c r="G616" s="8" t="s">
        <v>428</v>
      </c>
      <c r="H616" s="7">
        <v>243</v>
      </c>
      <c r="I616" s="9">
        <v>0</v>
      </c>
      <c r="J616" s="6">
        <v>0</v>
      </c>
      <c r="K616" s="9">
        <v>0</v>
      </c>
      <c r="L616" s="9">
        <v>0</v>
      </c>
      <c r="M616" s="9">
        <v>14879760</v>
      </c>
      <c r="N616" s="6">
        <v>14273846.4</v>
      </c>
      <c r="O616" s="9">
        <v>0</v>
      </c>
      <c r="P616" s="9">
        <v>0</v>
      </c>
      <c r="Q616" s="12"/>
    </row>
    <row r="617" spans="1:17" ht="26.25" customHeight="1" x14ac:dyDescent="0.25">
      <c r="A617" s="110" t="s">
        <v>446</v>
      </c>
      <c r="B617" s="112" t="s">
        <v>275</v>
      </c>
      <c r="C617" s="112" t="s">
        <v>429</v>
      </c>
      <c r="D617" s="37" t="s">
        <v>22</v>
      </c>
      <c r="E617" s="30"/>
      <c r="F617" s="30"/>
      <c r="G617" s="30"/>
      <c r="H617" s="30"/>
      <c r="I617" s="31">
        <f>I619</f>
        <v>0</v>
      </c>
      <c r="J617" s="31">
        <f t="shared" ref="J617:P617" si="227">J619</f>
        <v>0</v>
      </c>
      <c r="K617" s="31">
        <f t="shared" si="227"/>
        <v>0</v>
      </c>
      <c r="L617" s="31">
        <f t="shared" si="227"/>
        <v>0</v>
      </c>
      <c r="M617" s="31">
        <f t="shared" si="227"/>
        <v>5400</v>
      </c>
      <c r="N617" s="31">
        <f t="shared" si="227"/>
        <v>5400</v>
      </c>
      <c r="O617" s="31">
        <f t="shared" si="227"/>
        <v>0</v>
      </c>
      <c r="P617" s="31">
        <f t="shared" si="227"/>
        <v>0</v>
      </c>
      <c r="Q617" s="12"/>
    </row>
    <row r="618" spans="1:17" ht="26.25" customHeight="1" x14ac:dyDescent="0.25">
      <c r="A618" s="110"/>
      <c r="B618" s="112"/>
      <c r="C618" s="112"/>
      <c r="D618" s="37" t="s">
        <v>23</v>
      </c>
      <c r="E618" s="30"/>
      <c r="F618" s="30"/>
      <c r="G618" s="30"/>
      <c r="H618" s="30"/>
      <c r="I618" s="31"/>
      <c r="J618" s="31"/>
      <c r="K618" s="31"/>
      <c r="L618" s="31"/>
      <c r="M618" s="31"/>
      <c r="N618" s="31"/>
      <c r="O618" s="31"/>
      <c r="P618" s="31"/>
      <c r="Q618" s="12"/>
    </row>
    <row r="619" spans="1:17" ht="26.25" customHeight="1" x14ac:dyDescent="0.25">
      <c r="A619" s="110"/>
      <c r="B619" s="112"/>
      <c r="C619" s="112"/>
      <c r="D619" s="46" t="s">
        <v>433</v>
      </c>
      <c r="E619" s="10" t="s">
        <v>430</v>
      </c>
      <c r="F619" s="10" t="s">
        <v>431</v>
      </c>
      <c r="G619" s="5" t="s">
        <v>432</v>
      </c>
      <c r="H619" s="5">
        <v>611</v>
      </c>
      <c r="I619" s="6">
        <v>0</v>
      </c>
      <c r="J619" s="6">
        <v>0</v>
      </c>
      <c r="K619" s="6">
        <v>0</v>
      </c>
      <c r="L619" s="6">
        <v>0</v>
      </c>
      <c r="M619" s="6">
        <v>5400</v>
      </c>
      <c r="N619" s="6">
        <v>5400</v>
      </c>
      <c r="O619" s="6">
        <v>0</v>
      </c>
      <c r="P619" s="6">
        <v>0</v>
      </c>
      <c r="Q619" s="40"/>
    </row>
    <row r="620" spans="1:17" ht="34.5" customHeight="1" x14ac:dyDescent="0.25">
      <c r="A620" s="110" t="s">
        <v>447</v>
      </c>
      <c r="B620" s="112" t="s">
        <v>276</v>
      </c>
      <c r="C620" s="112" t="s">
        <v>434</v>
      </c>
      <c r="D620" s="37" t="s">
        <v>22</v>
      </c>
      <c r="E620" s="30"/>
      <c r="F620" s="30"/>
      <c r="G620" s="30"/>
      <c r="H620" s="30"/>
      <c r="I620" s="31">
        <f>I622</f>
        <v>0</v>
      </c>
      <c r="J620" s="31">
        <f t="shared" ref="J620:P620" si="228">J622</f>
        <v>0</v>
      </c>
      <c r="K620" s="31">
        <f t="shared" si="228"/>
        <v>0</v>
      </c>
      <c r="L620" s="31">
        <f t="shared" si="228"/>
        <v>0</v>
      </c>
      <c r="M620" s="31">
        <f t="shared" si="228"/>
        <v>598693</v>
      </c>
      <c r="N620" s="31">
        <f t="shared" si="228"/>
        <v>598693</v>
      </c>
      <c r="O620" s="31">
        <f t="shared" si="228"/>
        <v>0</v>
      </c>
      <c r="P620" s="31">
        <f t="shared" si="228"/>
        <v>0</v>
      </c>
      <c r="Q620" s="12"/>
    </row>
    <row r="621" spans="1:17" ht="34.5" customHeight="1" x14ac:dyDescent="0.25">
      <c r="A621" s="110"/>
      <c r="B621" s="112"/>
      <c r="C621" s="112"/>
      <c r="D621" s="37" t="s">
        <v>23</v>
      </c>
      <c r="E621" s="30"/>
      <c r="F621" s="30"/>
      <c r="G621" s="30"/>
      <c r="H621" s="30"/>
      <c r="I621" s="31"/>
      <c r="J621" s="31"/>
      <c r="K621" s="31"/>
      <c r="L621" s="31"/>
      <c r="M621" s="31"/>
      <c r="N621" s="31"/>
      <c r="O621" s="31"/>
      <c r="P621" s="31"/>
      <c r="Q621" s="12"/>
    </row>
    <row r="622" spans="1:17" ht="34.5" customHeight="1" x14ac:dyDescent="0.25">
      <c r="A622" s="110"/>
      <c r="B622" s="112"/>
      <c r="C622" s="112"/>
      <c r="D622" s="37" t="s">
        <v>29</v>
      </c>
      <c r="E622" s="10" t="s">
        <v>33</v>
      </c>
      <c r="F622" s="10" t="s">
        <v>413</v>
      </c>
      <c r="G622" s="10" t="s">
        <v>435</v>
      </c>
      <c r="H622" s="5">
        <v>243</v>
      </c>
      <c r="I622" s="6">
        <v>0</v>
      </c>
      <c r="J622" s="6">
        <v>0</v>
      </c>
      <c r="K622" s="6">
        <v>0</v>
      </c>
      <c r="L622" s="6">
        <v>0</v>
      </c>
      <c r="M622" s="6">
        <v>598693</v>
      </c>
      <c r="N622" s="6">
        <v>598693</v>
      </c>
      <c r="O622" s="6">
        <v>0</v>
      </c>
      <c r="P622" s="6">
        <v>0</v>
      </c>
      <c r="Q622" s="12"/>
    </row>
    <row r="623" spans="1:17" ht="26.25" customHeight="1" x14ac:dyDescent="0.25">
      <c r="A623" s="110" t="s">
        <v>448</v>
      </c>
      <c r="B623" s="112" t="s">
        <v>277</v>
      </c>
      <c r="C623" s="112" t="s">
        <v>436</v>
      </c>
      <c r="D623" s="37" t="s">
        <v>22</v>
      </c>
      <c r="E623" s="30"/>
      <c r="F623" s="30"/>
      <c r="G623" s="30"/>
      <c r="H623" s="30"/>
      <c r="I623" s="31">
        <f>I625</f>
        <v>0</v>
      </c>
      <c r="J623" s="31">
        <f t="shared" ref="J623:P623" si="229">J625</f>
        <v>0</v>
      </c>
      <c r="K623" s="31">
        <f t="shared" si="229"/>
        <v>0</v>
      </c>
      <c r="L623" s="31">
        <f t="shared" si="229"/>
        <v>0</v>
      </c>
      <c r="M623" s="31">
        <f t="shared" si="229"/>
        <v>528684</v>
      </c>
      <c r="N623" s="31">
        <f t="shared" si="229"/>
        <v>528684</v>
      </c>
      <c r="O623" s="31">
        <f t="shared" si="229"/>
        <v>0</v>
      </c>
      <c r="P623" s="31">
        <f t="shared" si="229"/>
        <v>0</v>
      </c>
      <c r="Q623" s="12"/>
    </row>
    <row r="624" spans="1:17" ht="26.25" customHeight="1" x14ac:dyDescent="0.25">
      <c r="A624" s="110"/>
      <c r="B624" s="112"/>
      <c r="C624" s="112"/>
      <c r="D624" s="37" t="s">
        <v>23</v>
      </c>
      <c r="E624" s="30"/>
      <c r="F624" s="30"/>
      <c r="G624" s="30"/>
      <c r="H624" s="30"/>
      <c r="I624" s="31"/>
      <c r="J624" s="31"/>
      <c r="K624" s="31"/>
      <c r="L624" s="31"/>
      <c r="M624" s="31"/>
      <c r="N624" s="31"/>
      <c r="O624" s="31"/>
      <c r="P624" s="31"/>
      <c r="Q624" s="12"/>
    </row>
    <row r="625" spans="1:17" ht="26.25" customHeight="1" x14ac:dyDescent="0.25">
      <c r="A625" s="110"/>
      <c r="B625" s="112"/>
      <c r="C625" s="112"/>
      <c r="D625" s="37" t="s">
        <v>29</v>
      </c>
      <c r="E625" s="10" t="s">
        <v>33</v>
      </c>
      <c r="F625" s="10" t="s">
        <v>413</v>
      </c>
      <c r="G625" s="10" t="s">
        <v>437</v>
      </c>
      <c r="H625" s="5">
        <v>244</v>
      </c>
      <c r="I625" s="6">
        <v>0</v>
      </c>
      <c r="J625" s="6">
        <v>0</v>
      </c>
      <c r="K625" s="6">
        <v>0</v>
      </c>
      <c r="L625" s="6">
        <v>0</v>
      </c>
      <c r="M625" s="6">
        <v>528684</v>
      </c>
      <c r="N625" s="6">
        <v>528684</v>
      </c>
      <c r="O625" s="6">
        <v>0</v>
      </c>
      <c r="P625" s="6">
        <v>0</v>
      </c>
      <c r="Q625" s="12"/>
    </row>
    <row r="626" spans="1:17" ht="26.25" customHeight="1" x14ac:dyDescent="0.25">
      <c r="A626" s="110" t="s">
        <v>449</v>
      </c>
      <c r="B626" s="112" t="s">
        <v>32</v>
      </c>
      <c r="C626" s="112" t="s">
        <v>772</v>
      </c>
      <c r="D626" s="37" t="s">
        <v>22</v>
      </c>
      <c r="E626" s="30"/>
      <c r="F626" s="30"/>
      <c r="G626" s="30"/>
      <c r="H626" s="30"/>
      <c r="I626" s="31">
        <f>I629+I632</f>
        <v>0</v>
      </c>
      <c r="J626" s="31">
        <f t="shared" ref="J626:P626" si="230">J629+J632</f>
        <v>0</v>
      </c>
      <c r="K626" s="31">
        <f t="shared" si="230"/>
        <v>9577653.8200000003</v>
      </c>
      <c r="L626" s="31">
        <f t="shared" si="230"/>
        <v>7926857.6499999994</v>
      </c>
      <c r="M626" s="31">
        <f t="shared" si="230"/>
        <v>20249300</v>
      </c>
      <c r="N626" s="31">
        <f t="shared" si="230"/>
        <v>20241560.920000002</v>
      </c>
      <c r="O626" s="31">
        <f t="shared" si="230"/>
        <v>20262100</v>
      </c>
      <c r="P626" s="31">
        <f t="shared" si="230"/>
        <v>20262100</v>
      </c>
      <c r="Q626" s="12"/>
    </row>
    <row r="627" spans="1:17" ht="26.25" customHeight="1" x14ac:dyDescent="0.25">
      <c r="A627" s="110"/>
      <c r="B627" s="112"/>
      <c r="C627" s="112"/>
      <c r="D627" s="37" t="s">
        <v>23</v>
      </c>
      <c r="E627" s="30"/>
      <c r="F627" s="30"/>
      <c r="G627" s="30"/>
      <c r="H627" s="30"/>
      <c r="I627" s="31"/>
      <c r="J627" s="31"/>
      <c r="K627" s="31"/>
      <c r="L627" s="31"/>
      <c r="M627" s="31"/>
      <c r="N627" s="31"/>
      <c r="O627" s="31"/>
      <c r="P627" s="31"/>
      <c r="Q627" s="12"/>
    </row>
    <row r="628" spans="1:17" ht="26.25" customHeight="1" x14ac:dyDescent="0.25">
      <c r="A628" s="110"/>
      <c r="B628" s="112"/>
      <c r="C628" s="112"/>
      <c r="D628" s="37" t="s">
        <v>29</v>
      </c>
      <c r="E628" s="30" t="s">
        <v>33</v>
      </c>
      <c r="F628" s="30"/>
      <c r="G628" s="30"/>
      <c r="H628" s="30"/>
      <c r="I628" s="31">
        <f>I631+I634+I635+I636+I637</f>
        <v>0</v>
      </c>
      <c r="J628" s="31">
        <f t="shared" ref="J628:P628" si="231">J631+J634+J635+J636+J637</f>
        <v>0</v>
      </c>
      <c r="K628" s="31">
        <f t="shared" si="231"/>
        <v>9577653.8200000003</v>
      </c>
      <c r="L628" s="31">
        <f t="shared" si="231"/>
        <v>7926857.6499999994</v>
      </c>
      <c r="M628" s="31">
        <f t="shared" si="231"/>
        <v>20249300</v>
      </c>
      <c r="N628" s="31">
        <f t="shared" si="231"/>
        <v>20241560.920000002</v>
      </c>
      <c r="O628" s="31">
        <f t="shared" si="231"/>
        <v>20262100</v>
      </c>
      <c r="P628" s="31">
        <f t="shared" si="231"/>
        <v>20262100</v>
      </c>
      <c r="Q628" s="12"/>
    </row>
    <row r="629" spans="1:17" ht="26.25" customHeight="1" x14ac:dyDescent="0.25">
      <c r="A629" s="110" t="s">
        <v>455</v>
      </c>
      <c r="B629" s="112" t="s">
        <v>42</v>
      </c>
      <c r="C629" s="112" t="s">
        <v>450</v>
      </c>
      <c r="D629" s="37" t="s">
        <v>22</v>
      </c>
      <c r="E629" s="30"/>
      <c r="F629" s="30"/>
      <c r="G629" s="30"/>
      <c r="H629" s="30"/>
      <c r="I629" s="31">
        <f>I631</f>
        <v>0</v>
      </c>
      <c r="J629" s="31">
        <f t="shared" ref="J629:P629" si="232">J631</f>
        <v>0</v>
      </c>
      <c r="K629" s="31">
        <f t="shared" si="232"/>
        <v>761573.82</v>
      </c>
      <c r="L629" s="31">
        <f t="shared" si="232"/>
        <v>758578.88</v>
      </c>
      <c r="M629" s="31">
        <f t="shared" si="232"/>
        <v>1990000</v>
      </c>
      <c r="N629" s="31">
        <f t="shared" si="232"/>
        <v>1990000</v>
      </c>
      <c r="O629" s="31">
        <f t="shared" si="232"/>
        <v>1990000</v>
      </c>
      <c r="P629" s="31">
        <f t="shared" si="232"/>
        <v>1990000</v>
      </c>
      <c r="Q629" s="12"/>
    </row>
    <row r="630" spans="1:17" ht="26.25" customHeight="1" x14ac:dyDescent="0.25">
      <c r="A630" s="110"/>
      <c r="B630" s="112"/>
      <c r="C630" s="112"/>
      <c r="D630" s="37" t="s">
        <v>23</v>
      </c>
      <c r="E630" s="30"/>
      <c r="F630" s="30"/>
      <c r="G630" s="30"/>
      <c r="H630" s="30"/>
      <c r="I630" s="31"/>
      <c r="J630" s="31"/>
      <c r="K630" s="31"/>
      <c r="L630" s="31"/>
      <c r="M630" s="31"/>
      <c r="N630" s="31"/>
      <c r="O630" s="31"/>
      <c r="P630" s="31"/>
      <c r="Q630" s="12"/>
    </row>
    <row r="631" spans="1:17" ht="26.25" customHeight="1" x14ac:dyDescent="0.25">
      <c r="A631" s="110"/>
      <c r="B631" s="112"/>
      <c r="C631" s="112"/>
      <c r="D631" s="37" t="s">
        <v>29</v>
      </c>
      <c r="E631" s="5">
        <v>408</v>
      </c>
      <c r="F631" s="5" t="s">
        <v>451</v>
      </c>
      <c r="G631" s="10" t="s">
        <v>452</v>
      </c>
      <c r="H631" s="5">
        <v>811</v>
      </c>
      <c r="I631" s="6">
        <v>0</v>
      </c>
      <c r="J631" s="6">
        <v>0</v>
      </c>
      <c r="K631" s="6">
        <v>761573.82</v>
      </c>
      <c r="L631" s="6">
        <v>758578.88</v>
      </c>
      <c r="M631" s="6">
        <v>1990000</v>
      </c>
      <c r="N631" s="6">
        <v>1990000</v>
      </c>
      <c r="O631" s="6">
        <v>1990000</v>
      </c>
      <c r="P631" s="6">
        <v>1990000</v>
      </c>
      <c r="Q631" s="12"/>
    </row>
    <row r="632" spans="1:17" ht="26.25" customHeight="1" x14ac:dyDescent="0.25">
      <c r="A632" s="110" t="s">
        <v>456</v>
      </c>
      <c r="B632" s="112" t="s">
        <v>67</v>
      </c>
      <c r="C632" s="112" t="s">
        <v>453</v>
      </c>
      <c r="D632" s="37" t="s">
        <v>22</v>
      </c>
      <c r="E632" s="30"/>
      <c r="F632" s="30"/>
      <c r="G632" s="30"/>
      <c r="H632" s="30"/>
      <c r="I632" s="31">
        <f>I634+I635+I636+I637</f>
        <v>0</v>
      </c>
      <c r="J632" s="31">
        <f t="shared" ref="J632:P632" si="233">J634+J635+J636+J637</f>
        <v>0</v>
      </c>
      <c r="K632" s="31">
        <f t="shared" si="233"/>
        <v>8816080</v>
      </c>
      <c r="L632" s="31">
        <f t="shared" si="233"/>
        <v>7168278.7699999996</v>
      </c>
      <c r="M632" s="31">
        <f t="shared" si="233"/>
        <v>18259300</v>
      </c>
      <c r="N632" s="31">
        <f t="shared" si="233"/>
        <v>18251560.920000002</v>
      </c>
      <c r="O632" s="31">
        <f t="shared" si="233"/>
        <v>18272100</v>
      </c>
      <c r="P632" s="31">
        <f t="shared" si="233"/>
        <v>18272100</v>
      </c>
      <c r="Q632" s="12"/>
    </row>
    <row r="633" spans="1:17" ht="26.25" customHeight="1" x14ac:dyDescent="0.25">
      <c r="A633" s="110"/>
      <c r="B633" s="112"/>
      <c r="C633" s="112"/>
      <c r="D633" s="37" t="s">
        <v>23</v>
      </c>
      <c r="E633" s="30"/>
      <c r="F633" s="30"/>
      <c r="G633" s="30"/>
      <c r="H633" s="30"/>
      <c r="I633" s="31"/>
      <c r="J633" s="31"/>
      <c r="K633" s="31"/>
      <c r="L633" s="31"/>
      <c r="M633" s="31"/>
      <c r="N633" s="31"/>
      <c r="O633" s="31"/>
      <c r="P633" s="31"/>
      <c r="Q633" s="12"/>
    </row>
    <row r="634" spans="1:17" ht="26.25" customHeight="1" x14ac:dyDescent="0.25">
      <c r="A634" s="110"/>
      <c r="B634" s="112"/>
      <c r="C634" s="112"/>
      <c r="D634" s="112" t="s">
        <v>29</v>
      </c>
      <c r="E634" s="5">
        <v>408</v>
      </c>
      <c r="F634" s="5" t="s">
        <v>451</v>
      </c>
      <c r="G634" s="5" t="s">
        <v>454</v>
      </c>
      <c r="H634" s="5">
        <v>111</v>
      </c>
      <c r="I634" s="6">
        <v>0</v>
      </c>
      <c r="J634" s="6">
        <v>0</v>
      </c>
      <c r="K634" s="6">
        <v>64404</v>
      </c>
      <c r="L634" s="6">
        <v>64404</v>
      </c>
      <c r="M634" s="6">
        <v>128810</v>
      </c>
      <c r="N634" s="6">
        <v>128810</v>
      </c>
      <c r="O634" s="6">
        <v>128730</v>
      </c>
      <c r="P634" s="6">
        <v>128730</v>
      </c>
      <c r="Q634" s="12"/>
    </row>
    <row r="635" spans="1:17" ht="26.25" customHeight="1" x14ac:dyDescent="0.25">
      <c r="A635" s="110"/>
      <c r="B635" s="112"/>
      <c r="C635" s="112"/>
      <c r="D635" s="112"/>
      <c r="E635" s="5">
        <v>408</v>
      </c>
      <c r="F635" s="5" t="s">
        <v>451</v>
      </c>
      <c r="G635" s="5" t="s">
        <v>454</v>
      </c>
      <c r="H635" s="5">
        <v>119</v>
      </c>
      <c r="I635" s="6">
        <v>0</v>
      </c>
      <c r="J635" s="6">
        <v>0</v>
      </c>
      <c r="K635" s="6">
        <v>19446</v>
      </c>
      <c r="L635" s="6">
        <v>19446</v>
      </c>
      <c r="M635" s="6">
        <v>38890</v>
      </c>
      <c r="N635" s="6">
        <v>38890</v>
      </c>
      <c r="O635" s="6">
        <v>38870</v>
      </c>
      <c r="P635" s="6">
        <v>38870</v>
      </c>
      <c r="Q635" s="12"/>
    </row>
    <row r="636" spans="1:17" ht="26.25" customHeight="1" x14ac:dyDescent="0.25">
      <c r="A636" s="110"/>
      <c r="B636" s="112"/>
      <c r="C636" s="112"/>
      <c r="D636" s="112"/>
      <c r="E636" s="5">
        <v>408</v>
      </c>
      <c r="F636" s="5" t="s">
        <v>451</v>
      </c>
      <c r="G636" s="5" t="s">
        <v>454</v>
      </c>
      <c r="H636" s="5" t="s">
        <v>36</v>
      </c>
      <c r="I636" s="6">
        <v>0</v>
      </c>
      <c r="J636" s="6">
        <v>0</v>
      </c>
      <c r="K636" s="6">
        <v>0</v>
      </c>
      <c r="L636" s="6">
        <v>0</v>
      </c>
      <c r="M636" s="6">
        <v>25200</v>
      </c>
      <c r="N636" s="6">
        <v>25200</v>
      </c>
      <c r="O636" s="6">
        <v>25200</v>
      </c>
      <c r="P636" s="6">
        <v>25200</v>
      </c>
      <c r="Q636" s="12"/>
    </row>
    <row r="637" spans="1:17" ht="26.25" customHeight="1" thickBot="1" x14ac:dyDescent="0.3">
      <c r="A637" s="111"/>
      <c r="B637" s="113"/>
      <c r="C637" s="113"/>
      <c r="D637" s="113"/>
      <c r="E637" s="59">
        <v>408</v>
      </c>
      <c r="F637" s="59" t="s">
        <v>451</v>
      </c>
      <c r="G637" s="59" t="s">
        <v>454</v>
      </c>
      <c r="H637" s="59">
        <v>811</v>
      </c>
      <c r="I637" s="60">
        <v>0</v>
      </c>
      <c r="J637" s="60">
        <v>0</v>
      </c>
      <c r="K637" s="60">
        <v>8732230</v>
      </c>
      <c r="L637" s="60">
        <v>7084428.7699999996</v>
      </c>
      <c r="M637" s="60">
        <v>18066400</v>
      </c>
      <c r="N637" s="60">
        <v>18058660.920000002</v>
      </c>
      <c r="O637" s="60">
        <v>18079300</v>
      </c>
      <c r="P637" s="60">
        <v>18079300</v>
      </c>
      <c r="Q637" s="61"/>
    </row>
    <row r="638" spans="1:17" ht="26.25" customHeight="1" x14ac:dyDescent="0.25">
      <c r="A638" s="119" t="s">
        <v>743</v>
      </c>
      <c r="B638" s="122" t="s">
        <v>457</v>
      </c>
      <c r="C638" s="122" t="s">
        <v>773</v>
      </c>
      <c r="D638" s="76" t="s">
        <v>22</v>
      </c>
      <c r="E638" s="77"/>
      <c r="F638" s="77"/>
      <c r="G638" s="77"/>
      <c r="H638" s="77"/>
      <c r="I638" s="88">
        <f>I641+I662</f>
        <v>0</v>
      </c>
      <c r="J638" s="88">
        <f t="shared" ref="J638:P638" si="234">J641+J662</f>
        <v>0</v>
      </c>
      <c r="K638" s="88">
        <f t="shared" si="234"/>
        <v>13091136.23</v>
      </c>
      <c r="L638" s="88">
        <f t="shared" si="234"/>
        <v>11769799.360000001</v>
      </c>
      <c r="M638" s="88">
        <f t="shared" si="234"/>
        <v>16983705.859999999</v>
      </c>
      <c r="N638" s="88">
        <f t="shared" si="234"/>
        <v>16642023.68</v>
      </c>
      <c r="O638" s="88">
        <f t="shared" si="234"/>
        <v>7398380</v>
      </c>
      <c r="P638" s="88">
        <f t="shared" si="234"/>
        <v>7398380</v>
      </c>
      <c r="Q638" s="89"/>
    </row>
    <row r="639" spans="1:17" ht="26.25" customHeight="1" x14ac:dyDescent="0.25">
      <c r="A639" s="120"/>
      <c r="B639" s="123"/>
      <c r="C639" s="123"/>
      <c r="D639" s="80" t="s">
        <v>23</v>
      </c>
      <c r="E639" s="81"/>
      <c r="F639" s="81"/>
      <c r="G639" s="81"/>
      <c r="H639" s="81"/>
      <c r="I639" s="90"/>
      <c r="J639" s="90"/>
      <c r="K639" s="90"/>
      <c r="L639" s="90"/>
      <c r="M639" s="90"/>
      <c r="N639" s="90"/>
      <c r="O639" s="90"/>
      <c r="P639" s="90"/>
      <c r="Q639" s="91"/>
    </row>
    <row r="640" spans="1:17" ht="26.25" customHeight="1" thickBot="1" x14ac:dyDescent="0.3">
      <c r="A640" s="121"/>
      <c r="B640" s="124"/>
      <c r="C640" s="124"/>
      <c r="D640" s="84" t="s">
        <v>29</v>
      </c>
      <c r="E640" s="85" t="s">
        <v>33</v>
      </c>
      <c r="F640" s="85"/>
      <c r="G640" s="85"/>
      <c r="H640" s="85"/>
      <c r="I640" s="92">
        <f>I643+I664</f>
        <v>0</v>
      </c>
      <c r="J640" s="92">
        <f t="shared" ref="J640:P640" si="235">J643+J664</f>
        <v>0</v>
      </c>
      <c r="K640" s="92">
        <f t="shared" si="235"/>
        <v>13091136.23</v>
      </c>
      <c r="L640" s="92">
        <f t="shared" si="235"/>
        <v>11769799.360000001</v>
      </c>
      <c r="M640" s="92">
        <f t="shared" si="235"/>
        <v>16983705.859999999</v>
      </c>
      <c r="N640" s="92">
        <f t="shared" si="235"/>
        <v>16642023.68</v>
      </c>
      <c r="O640" s="92">
        <f t="shared" si="235"/>
        <v>7398380</v>
      </c>
      <c r="P640" s="92">
        <f t="shared" si="235"/>
        <v>7398380</v>
      </c>
      <c r="Q640" s="94"/>
    </row>
    <row r="641" spans="1:17" ht="26.25" customHeight="1" x14ac:dyDescent="0.25">
      <c r="A641" s="117" t="s">
        <v>744</v>
      </c>
      <c r="B641" s="115" t="s">
        <v>24</v>
      </c>
      <c r="C641" s="115" t="s">
        <v>774</v>
      </c>
      <c r="D641" s="53" t="s">
        <v>22</v>
      </c>
      <c r="E641" s="55"/>
      <c r="F641" s="55"/>
      <c r="G641" s="55"/>
      <c r="H641" s="55"/>
      <c r="I641" s="57">
        <f>I643</f>
        <v>0</v>
      </c>
      <c r="J641" s="57">
        <f t="shared" ref="J641:P641" si="236">J643</f>
        <v>0</v>
      </c>
      <c r="K641" s="57">
        <f t="shared" si="236"/>
        <v>10160524.23</v>
      </c>
      <c r="L641" s="57">
        <f t="shared" si="236"/>
        <v>8974424.2300000004</v>
      </c>
      <c r="M641" s="57">
        <f t="shared" si="236"/>
        <v>11376859.310000001</v>
      </c>
      <c r="N641" s="57">
        <f t="shared" si="236"/>
        <v>11123847.49</v>
      </c>
      <c r="O641" s="57">
        <f t="shared" si="236"/>
        <v>1734470</v>
      </c>
      <c r="P641" s="57">
        <f t="shared" si="236"/>
        <v>1734470</v>
      </c>
      <c r="Q641" s="58"/>
    </row>
    <row r="642" spans="1:17" ht="26.25" customHeight="1" x14ac:dyDescent="0.25">
      <c r="A642" s="110"/>
      <c r="B642" s="112"/>
      <c r="C642" s="112"/>
      <c r="D642" s="37" t="s">
        <v>23</v>
      </c>
      <c r="E642" s="30"/>
      <c r="F642" s="30"/>
      <c r="G642" s="30"/>
      <c r="H642" s="30"/>
      <c r="I642" s="31"/>
      <c r="J642" s="31"/>
      <c r="K642" s="31"/>
      <c r="L642" s="31"/>
      <c r="M642" s="31"/>
      <c r="N642" s="31"/>
      <c r="O642" s="31"/>
      <c r="P642" s="31"/>
      <c r="Q642" s="12"/>
    </row>
    <row r="643" spans="1:17" ht="26.25" customHeight="1" x14ac:dyDescent="0.25">
      <c r="A643" s="110"/>
      <c r="B643" s="112"/>
      <c r="C643" s="112"/>
      <c r="D643" s="37" t="s">
        <v>29</v>
      </c>
      <c r="E643" s="30"/>
      <c r="F643" s="30"/>
      <c r="G643" s="30"/>
      <c r="H643" s="30"/>
      <c r="I643" s="31">
        <f>I646+I649+I652+I655+I658+I661</f>
        <v>0</v>
      </c>
      <c r="J643" s="31">
        <f t="shared" ref="J643:P643" si="237">J646+J649+J652+J655+J658+J661</f>
        <v>0</v>
      </c>
      <c r="K643" s="31">
        <f t="shared" si="237"/>
        <v>10160524.23</v>
      </c>
      <c r="L643" s="31">
        <f t="shared" si="237"/>
        <v>8974424.2300000004</v>
      </c>
      <c r="M643" s="31">
        <f t="shared" si="237"/>
        <v>11376859.310000001</v>
      </c>
      <c r="N643" s="31">
        <f t="shared" si="237"/>
        <v>11123847.49</v>
      </c>
      <c r="O643" s="31">
        <f t="shared" si="237"/>
        <v>1734470</v>
      </c>
      <c r="P643" s="31">
        <f t="shared" si="237"/>
        <v>1734470</v>
      </c>
      <c r="Q643" s="12"/>
    </row>
    <row r="644" spans="1:17" ht="26.25" customHeight="1" x14ac:dyDescent="0.25">
      <c r="A644" s="110" t="s">
        <v>745</v>
      </c>
      <c r="B644" s="112" t="s">
        <v>42</v>
      </c>
      <c r="C644" s="112" t="s">
        <v>458</v>
      </c>
      <c r="D644" s="37" t="s">
        <v>22</v>
      </c>
      <c r="E644" s="30"/>
      <c r="F644" s="30"/>
      <c r="G644" s="30"/>
      <c r="H644" s="30"/>
      <c r="I644" s="31">
        <f>I646</f>
        <v>0</v>
      </c>
      <c r="J644" s="31">
        <f t="shared" ref="J644:P644" si="238">J646</f>
        <v>0</v>
      </c>
      <c r="K644" s="31">
        <f t="shared" si="238"/>
        <v>0</v>
      </c>
      <c r="L644" s="31">
        <f t="shared" si="238"/>
        <v>0</v>
      </c>
      <c r="M644" s="31">
        <f t="shared" si="238"/>
        <v>30000</v>
      </c>
      <c r="N644" s="31">
        <f t="shared" si="238"/>
        <v>29860</v>
      </c>
      <c r="O644" s="31">
        <f t="shared" si="238"/>
        <v>30000</v>
      </c>
      <c r="P644" s="31">
        <f t="shared" si="238"/>
        <v>30000</v>
      </c>
      <c r="Q644" s="12"/>
    </row>
    <row r="645" spans="1:17" ht="26.25" customHeight="1" x14ac:dyDescent="0.25">
      <c r="A645" s="110"/>
      <c r="B645" s="112"/>
      <c r="C645" s="112"/>
      <c r="D645" s="37" t="s">
        <v>23</v>
      </c>
      <c r="E645" s="30"/>
      <c r="F645" s="30"/>
      <c r="G645" s="30"/>
      <c r="H645" s="30"/>
      <c r="I645" s="31"/>
      <c r="J645" s="31"/>
      <c r="K645" s="31"/>
      <c r="L645" s="31"/>
      <c r="M645" s="31"/>
      <c r="N645" s="31"/>
      <c r="O645" s="31"/>
      <c r="P645" s="31"/>
      <c r="Q645" s="12"/>
    </row>
    <row r="646" spans="1:17" ht="26.25" customHeight="1" x14ac:dyDescent="0.25">
      <c r="A646" s="110"/>
      <c r="B646" s="112"/>
      <c r="C646" s="112"/>
      <c r="D646" s="37" t="s">
        <v>29</v>
      </c>
      <c r="E646" s="30" t="s">
        <v>33</v>
      </c>
      <c r="F646" s="30" t="s">
        <v>460</v>
      </c>
      <c r="G646" s="30" t="s">
        <v>461</v>
      </c>
      <c r="H646" s="30">
        <v>244</v>
      </c>
      <c r="I646" s="31">
        <v>0</v>
      </c>
      <c r="J646" s="31">
        <v>0</v>
      </c>
      <c r="K646" s="31">
        <v>0</v>
      </c>
      <c r="L646" s="31">
        <v>0</v>
      </c>
      <c r="M646" s="31">
        <v>30000</v>
      </c>
      <c r="N646" s="31">
        <v>29860</v>
      </c>
      <c r="O646" s="31">
        <v>30000</v>
      </c>
      <c r="P646" s="31">
        <v>30000</v>
      </c>
      <c r="Q646" s="12"/>
    </row>
    <row r="647" spans="1:17" ht="26.25" customHeight="1" x14ac:dyDescent="0.25">
      <c r="A647" s="110" t="s">
        <v>746</v>
      </c>
      <c r="B647" s="112" t="s">
        <v>43</v>
      </c>
      <c r="C647" s="112" t="s">
        <v>465</v>
      </c>
      <c r="D647" s="37" t="s">
        <v>22</v>
      </c>
      <c r="E647" s="30"/>
      <c r="F647" s="30"/>
      <c r="G647" s="30"/>
      <c r="H647" s="30"/>
      <c r="I647" s="31">
        <f>I649</f>
        <v>0</v>
      </c>
      <c r="J647" s="31">
        <f t="shared" ref="J647:P647" si="239">J649</f>
        <v>0</v>
      </c>
      <c r="K647" s="31">
        <f t="shared" si="239"/>
        <v>8778024.2300000004</v>
      </c>
      <c r="L647" s="31">
        <f t="shared" si="239"/>
        <v>8778024.2300000004</v>
      </c>
      <c r="M647" s="31">
        <f t="shared" si="239"/>
        <v>9668189.3100000005</v>
      </c>
      <c r="N647" s="31">
        <f t="shared" si="239"/>
        <v>9664512.8499999996</v>
      </c>
      <c r="O647" s="31">
        <f t="shared" si="239"/>
        <v>0</v>
      </c>
      <c r="P647" s="31">
        <f t="shared" si="239"/>
        <v>0</v>
      </c>
      <c r="Q647" s="12"/>
    </row>
    <row r="648" spans="1:17" ht="26.25" customHeight="1" x14ac:dyDescent="0.25">
      <c r="A648" s="110"/>
      <c r="B648" s="112"/>
      <c r="C648" s="112"/>
      <c r="D648" s="37" t="s">
        <v>23</v>
      </c>
      <c r="E648" s="30"/>
      <c r="F648" s="30"/>
      <c r="G648" s="30"/>
      <c r="H648" s="30"/>
      <c r="I648" s="31"/>
      <c r="J648" s="31"/>
      <c r="K648" s="31"/>
      <c r="L648" s="31"/>
      <c r="M648" s="31"/>
      <c r="N648" s="31"/>
      <c r="O648" s="31"/>
      <c r="P648" s="31"/>
      <c r="Q648" s="12"/>
    </row>
    <row r="649" spans="1:17" ht="26.25" customHeight="1" x14ac:dyDescent="0.25">
      <c r="A649" s="110"/>
      <c r="B649" s="112"/>
      <c r="C649" s="112"/>
      <c r="D649" s="37" t="s">
        <v>29</v>
      </c>
      <c r="E649" s="30" t="s">
        <v>33</v>
      </c>
      <c r="F649" s="30" t="s">
        <v>462</v>
      </c>
      <c r="G649" s="30" t="s">
        <v>459</v>
      </c>
      <c r="H649" s="30">
        <v>243</v>
      </c>
      <c r="I649" s="31">
        <v>0</v>
      </c>
      <c r="J649" s="31">
        <v>0</v>
      </c>
      <c r="K649" s="31">
        <v>8778024.2300000004</v>
      </c>
      <c r="L649" s="31">
        <v>8778024.2300000004</v>
      </c>
      <c r="M649" s="31">
        <v>9668189.3100000005</v>
      </c>
      <c r="N649" s="31">
        <v>9664512.8499999996</v>
      </c>
      <c r="O649" s="31">
        <v>0</v>
      </c>
      <c r="P649" s="31">
        <v>0</v>
      </c>
      <c r="Q649" s="12"/>
    </row>
    <row r="650" spans="1:17" ht="26.25" customHeight="1" x14ac:dyDescent="0.25">
      <c r="A650" s="110" t="s">
        <v>747</v>
      </c>
      <c r="B650" s="112" t="s">
        <v>59</v>
      </c>
      <c r="C650" s="112" t="s">
        <v>466</v>
      </c>
      <c r="D650" s="37" t="s">
        <v>22</v>
      </c>
      <c r="E650" s="30"/>
      <c r="F650" s="30"/>
      <c r="G650" s="30"/>
      <c r="H650" s="30"/>
      <c r="I650" s="31">
        <f>I652</f>
        <v>0</v>
      </c>
      <c r="J650" s="31">
        <f t="shared" ref="J650:P650" si="240">J652</f>
        <v>0</v>
      </c>
      <c r="K650" s="31">
        <f t="shared" si="240"/>
        <v>1186100</v>
      </c>
      <c r="L650" s="31">
        <f t="shared" si="240"/>
        <v>0</v>
      </c>
      <c r="M650" s="31">
        <f t="shared" si="240"/>
        <v>1248530</v>
      </c>
      <c r="N650" s="31">
        <f t="shared" si="240"/>
        <v>1021909.08</v>
      </c>
      <c r="O650" s="31">
        <f t="shared" si="240"/>
        <v>1248530</v>
      </c>
      <c r="P650" s="31">
        <f t="shared" si="240"/>
        <v>1248530</v>
      </c>
      <c r="Q650" s="12"/>
    </row>
    <row r="651" spans="1:17" ht="26.25" customHeight="1" x14ac:dyDescent="0.25">
      <c r="A651" s="110"/>
      <c r="B651" s="112"/>
      <c r="C651" s="112"/>
      <c r="D651" s="37" t="s">
        <v>23</v>
      </c>
      <c r="E651" s="30"/>
      <c r="F651" s="30"/>
      <c r="G651" s="30"/>
      <c r="H651" s="30"/>
      <c r="I651" s="31"/>
      <c r="J651" s="31"/>
      <c r="K651" s="31"/>
      <c r="L651" s="31"/>
      <c r="M651" s="31"/>
      <c r="N651" s="31"/>
      <c r="O651" s="31"/>
      <c r="P651" s="31"/>
      <c r="Q651" s="12"/>
    </row>
    <row r="652" spans="1:17" ht="26.25" customHeight="1" x14ac:dyDescent="0.25">
      <c r="A652" s="110"/>
      <c r="B652" s="112"/>
      <c r="C652" s="112"/>
      <c r="D652" s="37" t="s">
        <v>29</v>
      </c>
      <c r="E652" s="32">
        <v>408</v>
      </c>
      <c r="F652" s="32">
        <v>310</v>
      </c>
      <c r="G652" s="32" t="s">
        <v>463</v>
      </c>
      <c r="H652" s="32">
        <v>244</v>
      </c>
      <c r="I652" s="31">
        <v>0</v>
      </c>
      <c r="J652" s="31">
        <v>0</v>
      </c>
      <c r="K652" s="31">
        <v>1186100</v>
      </c>
      <c r="L652" s="31">
        <v>0</v>
      </c>
      <c r="M652" s="31">
        <v>1248530</v>
      </c>
      <c r="N652" s="31">
        <v>1021909.08</v>
      </c>
      <c r="O652" s="31">
        <v>1248530</v>
      </c>
      <c r="P652" s="31">
        <v>1248530</v>
      </c>
      <c r="Q652" s="12"/>
    </row>
    <row r="653" spans="1:17" ht="26.25" customHeight="1" x14ac:dyDescent="0.25">
      <c r="A653" s="110" t="s">
        <v>748</v>
      </c>
      <c r="B653" s="112" t="s">
        <v>62</v>
      </c>
      <c r="C653" s="112" t="s">
        <v>464</v>
      </c>
      <c r="D653" s="37" t="s">
        <v>22</v>
      </c>
      <c r="E653" s="30"/>
      <c r="F653" s="30"/>
      <c r="G653" s="30"/>
      <c r="H653" s="30"/>
      <c r="I653" s="31">
        <f>I655</f>
        <v>0</v>
      </c>
      <c r="J653" s="31">
        <f t="shared" ref="J653:P653" si="241">J655</f>
        <v>0</v>
      </c>
      <c r="K653" s="31">
        <f t="shared" si="241"/>
        <v>150000</v>
      </c>
      <c r="L653" s="31">
        <f t="shared" si="241"/>
        <v>150000</v>
      </c>
      <c r="M653" s="31">
        <f t="shared" si="241"/>
        <v>260340</v>
      </c>
      <c r="N653" s="31">
        <f t="shared" si="241"/>
        <v>237765.56</v>
      </c>
      <c r="O653" s="31">
        <f t="shared" si="241"/>
        <v>260340</v>
      </c>
      <c r="P653" s="31">
        <f t="shared" si="241"/>
        <v>260340</v>
      </c>
      <c r="Q653" s="12"/>
    </row>
    <row r="654" spans="1:17" ht="26.25" customHeight="1" x14ac:dyDescent="0.25">
      <c r="A654" s="110"/>
      <c r="B654" s="112"/>
      <c r="C654" s="112"/>
      <c r="D654" s="37" t="s">
        <v>23</v>
      </c>
      <c r="E654" s="30"/>
      <c r="F654" s="30"/>
      <c r="G654" s="30"/>
      <c r="H654" s="30"/>
      <c r="I654" s="31"/>
      <c r="J654" s="31"/>
      <c r="K654" s="31"/>
      <c r="L654" s="31"/>
      <c r="M654" s="31"/>
      <c r="N654" s="31"/>
      <c r="O654" s="31"/>
      <c r="P654" s="31"/>
      <c r="Q654" s="12"/>
    </row>
    <row r="655" spans="1:17" ht="26.25" customHeight="1" x14ac:dyDescent="0.25">
      <c r="A655" s="110"/>
      <c r="B655" s="112"/>
      <c r="C655" s="112"/>
      <c r="D655" s="37" t="s">
        <v>29</v>
      </c>
      <c r="E655" s="32">
        <v>408</v>
      </c>
      <c r="F655" s="32">
        <v>310</v>
      </c>
      <c r="G655" s="32">
        <v>810088040</v>
      </c>
      <c r="H655" s="32">
        <v>244</v>
      </c>
      <c r="I655" s="31">
        <v>0</v>
      </c>
      <c r="J655" s="31">
        <v>0</v>
      </c>
      <c r="K655" s="31">
        <v>150000</v>
      </c>
      <c r="L655" s="31">
        <v>150000</v>
      </c>
      <c r="M655" s="31">
        <v>260340</v>
      </c>
      <c r="N655" s="31">
        <v>237765.56</v>
      </c>
      <c r="O655" s="31">
        <v>260340</v>
      </c>
      <c r="P655" s="31">
        <v>260340</v>
      </c>
      <c r="Q655" s="12"/>
    </row>
    <row r="656" spans="1:17" ht="26.25" customHeight="1" x14ac:dyDescent="0.25">
      <c r="A656" s="110" t="s">
        <v>749</v>
      </c>
      <c r="B656" s="112" t="s">
        <v>65</v>
      </c>
      <c r="C656" s="112" t="s">
        <v>467</v>
      </c>
      <c r="D656" s="37" t="s">
        <v>22</v>
      </c>
      <c r="E656" s="30"/>
      <c r="F656" s="30"/>
      <c r="G656" s="30"/>
      <c r="H656" s="30"/>
      <c r="I656" s="31">
        <f>I658</f>
        <v>0</v>
      </c>
      <c r="J656" s="31">
        <f t="shared" ref="J656:P656" si="242">J658</f>
        <v>0</v>
      </c>
      <c r="K656" s="31">
        <f t="shared" si="242"/>
        <v>0</v>
      </c>
      <c r="L656" s="31">
        <f t="shared" si="242"/>
        <v>0</v>
      </c>
      <c r="M656" s="31">
        <f t="shared" si="242"/>
        <v>7400</v>
      </c>
      <c r="N656" s="31">
        <f t="shared" si="242"/>
        <v>7400</v>
      </c>
      <c r="O656" s="31">
        <f t="shared" si="242"/>
        <v>7400</v>
      </c>
      <c r="P656" s="31">
        <f t="shared" si="242"/>
        <v>7400</v>
      </c>
      <c r="Q656" s="12"/>
    </row>
    <row r="657" spans="1:17" ht="26.25" customHeight="1" x14ac:dyDescent="0.25">
      <c r="A657" s="110"/>
      <c r="B657" s="112"/>
      <c r="C657" s="112"/>
      <c r="D657" s="37" t="s">
        <v>23</v>
      </c>
      <c r="E657" s="30"/>
      <c r="F657" s="30"/>
      <c r="G657" s="30"/>
      <c r="H657" s="30"/>
      <c r="I657" s="31"/>
      <c r="J657" s="31"/>
      <c r="K657" s="31"/>
      <c r="L657" s="31"/>
      <c r="M657" s="31"/>
      <c r="N657" s="31"/>
      <c r="O657" s="31"/>
      <c r="P657" s="31"/>
      <c r="Q657" s="12"/>
    </row>
    <row r="658" spans="1:17" ht="26.25" customHeight="1" x14ac:dyDescent="0.25">
      <c r="A658" s="110"/>
      <c r="B658" s="112"/>
      <c r="C658" s="112"/>
      <c r="D658" s="37" t="s">
        <v>29</v>
      </c>
      <c r="E658" s="32">
        <v>408</v>
      </c>
      <c r="F658" s="32">
        <v>310</v>
      </c>
      <c r="G658" s="32">
        <v>810088050</v>
      </c>
      <c r="H658" s="32">
        <v>244</v>
      </c>
      <c r="I658" s="31">
        <v>0</v>
      </c>
      <c r="J658" s="31">
        <v>0</v>
      </c>
      <c r="K658" s="31">
        <v>0</v>
      </c>
      <c r="L658" s="31">
        <v>0</v>
      </c>
      <c r="M658" s="31">
        <v>7400</v>
      </c>
      <c r="N658" s="31">
        <v>7400</v>
      </c>
      <c r="O658" s="31">
        <v>7400</v>
      </c>
      <c r="P658" s="31">
        <v>7400</v>
      </c>
      <c r="Q658" s="12"/>
    </row>
    <row r="659" spans="1:17" ht="26.25" customHeight="1" x14ac:dyDescent="0.25">
      <c r="A659" s="110" t="s">
        <v>750</v>
      </c>
      <c r="B659" s="112" t="s">
        <v>272</v>
      </c>
      <c r="C659" s="112" t="s">
        <v>468</v>
      </c>
      <c r="D659" s="37" t="s">
        <v>22</v>
      </c>
      <c r="E659" s="30"/>
      <c r="F659" s="30"/>
      <c r="G659" s="30"/>
      <c r="H659" s="30"/>
      <c r="I659" s="31">
        <f>I661</f>
        <v>0</v>
      </c>
      <c r="J659" s="31">
        <f t="shared" ref="J659:P659" si="243">J661</f>
        <v>0</v>
      </c>
      <c r="K659" s="31">
        <f t="shared" si="243"/>
        <v>46400</v>
      </c>
      <c r="L659" s="31">
        <f t="shared" si="243"/>
        <v>46400</v>
      </c>
      <c r="M659" s="31">
        <f t="shared" si="243"/>
        <v>162400</v>
      </c>
      <c r="N659" s="31">
        <f t="shared" si="243"/>
        <v>162400</v>
      </c>
      <c r="O659" s="31">
        <f t="shared" si="243"/>
        <v>188200</v>
      </c>
      <c r="P659" s="31">
        <f t="shared" si="243"/>
        <v>188200</v>
      </c>
      <c r="Q659" s="12"/>
    </row>
    <row r="660" spans="1:17" ht="26.25" customHeight="1" x14ac:dyDescent="0.25">
      <c r="A660" s="110"/>
      <c r="B660" s="112"/>
      <c r="C660" s="112"/>
      <c r="D660" s="37" t="s">
        <v>23</v>
      </c>
      <c r="E660" s="30"/>
      <c r="F660" s="30"/>
      <c r="G660" s="30"/>
      <c r="H660" s="30"/>
      <c r="I660" s="31"/>
      <c r="J660" s="31"/>
      <c r="K660" s="31"/>
      <c r="L660" s="31"/>
      <c r="M660" s="31"/>
      <c r="N660" s="31"/>
      <c r="O660" s="31"/>
      <c r="P660" s="31"/>
      <c r="Q660" s="12"/>
    </row>
    <row r="661" spans="1:17" ht="26.25" customHeight="1" x14ac:dyDescent="0.25">
      <c r="A661" s="110"/>
      <c r="B661" s="112"/>
      <c r="C661" s="112"/>
      <c r="D661" s="37" t="s">
        <v>29</v>
      </c>
      <c r="E661" s="32">
        <v>408</v>
      </c>
      <c r="F661" s="32">
        <v>406</v>
      </c>
      <c r="G661" s="32">
        <v>810088060</v>
      </c>
      <c r="H661" s="32">
        <v>244</v>
      </c>
      <c r="I661" s="31">
        <v>0</v>
      </c>
      <c r="J661" s="31">
        <v>0</v>
      </c>
      <c r="K661" s="31">
        <v>46400</v>
      </c>
      <c r="L661" s="31">
        <v>46400</v>
      </c>
      <c r="M661" s="31">
        <v>162400</v>
      </c>
      <c r="N661" s="31">
        <v>162400</v>
      </c>
      <c r="O661" s="31">
        <v>188200</v>
      </c>
      <c r="P661" s="31">
        <v>188200</v>
      </c>
      <c r="Q661" s="12"/>
    </row>
    <row r="662" spans="1:17" ht="26.25" customHeight="1" x14ac:dyDescent="0.25">
      <c r="A662" s="110" t="s">
        <v>751</v>
      </c>
      <c r="B662" s="112" t="s">
        <v>32</v>
      </c>
      <c r="C662" s="112" t="s">
        <v>775</v>
      </c>
      <c r="D662" s="37" t="s">
        <v>22</v>
      </c>
      <c r="E662" s="30"/>
      <c r="F662" s="30"/>
      <c r="G662" s="30"/>
      <c r="H662" s="30"/>
      <c r="I662" s="31">
        <f>I664</f>
        <v>0</v>
      </c>
      <c r="J662" s="31">
        <f t="shared" ref="J662:P662" si="244">J664</f>
        <v>0</v>
      </c>
      <c r="K662" s="31">
        <f t="shared" si="244"/>
        <v>2930612</v>
      </c>
      <c r="L662" s="31">
        <f t="shared" si="244"/>
        <v>2795375.1300000004</v>
      </c>
      <c r="M662" s="31">
        <f t="shared" si="244"/>
        <v>5606846.5499999998</v>
      </c>
      <c r="N662" s="31">
        <f t="shared" si="244"/>
        <v>5518176.1899999995</v>
      </c>
      <c r="O662" s="31">
        <f t="shared" si="244"/>
        <v>5663910</v>
      </c>
      <c r="P662" s="31">
        <f t="shared" si="244"/>
        <v>5663910</v>
      </c>
      <c r="Q662" s="12"/>
    </row>
    <row r="663" spans="1:17" ht="26.25" customHeight="1" x14ac:dyDescent="0.25">
      <c r="A663" s="110"/>
      <c r="B663" s="112"/>
      <c r="C663" s="112"/>
      <c r="D663" s="37" t="s">
        <v>23</v>
      </c>
      <c r="E663" s="30"/>
      <c r="F663" s="30"/>
      <c r="G663" s="30"/>
      <c r="H663" s="30"/>
      <c r="I663" s="31"/>
      <c r="J663" s="31"/>
      <c r="K663" s="31"/>
      <c r="L663" s="31"/>
      <c r="M663" s="31"/>
      <c r="N663" s="31"/>
      <c r="O663" s="31"/>
      <c r="P663" s="31"/>
      <c r="Q663" s="12"/>
    </row>
    <row r="664" spans="1:17" ht="26.25" customHeight="1" x14ac:dyDescent="0.25">
      <c r="A664" s="110"/>
      <c r="B664" s="112"/>
      <c r="C664" s="112"/>
      <c r="D664" s="37" t="s">
        <v>29</v>
      </c>
      <c r="E664" s="30"/>
      <c r="F664" s="30"/>
      <c r="G664" s="30"/>
      <c r="H664" s="30"/>
      <c r="I664" s="31">
        <f>I665</f>
        <v>0</v>
      </c>
      <c r="J664" s="31">
        <f t="shared" ref="J664:P664" si="245">J665</f>
        <v>0</v>
      </c>
      <c r="K664" s="31">
        <f t="shared" si="245"/>
        <v>2930612</v>
      </c>
      <c r="L664" s="31">
        <f t="shared" si="245"/>
        <v>2795375.1300000004</v>
      </c>
      <c r="M664" s="31">
        <f t="shared" si="245"/>
        <v>5606846.5499999998</v>
      </c>
      <c r="N664" s="31">
        <f t="shared" si="245"/>
        <v>5518176.1899999995</v>
      </c>
      <c r="O664" s="31">
        <f t="shared" si="245"/>
        <v>5663910</v>
      </c>
      <c r="P664" s="31">
        <f t="shared" si="245"/>
        <v>5663910</v>
      </c>
      <c r="Q664" s="12"/>
    </row>
    <row r="665" spans="1:17" ht="26.25" customHeight="1" x14ac:dyDescent="0.25">
      <c r="A665" s="110" t="s">
        <v>752</v>
      </c>
      <c r="B665" s="112" t="s">
        <v>42</v>
      </c>
      <c r="C665" s="112" t="s">
        <v>469</v>
      </c>
      <c r="D665" s="37" t="s">
        <v>22</v>
      </c>
      <c r="E665" s="30"/>
      <c r="F665" s="30"/>
      <c r="G665" s="30"/>
      <c r="H665" s="30"/>
      <c r="I665" s="31">
        <f>I667+I668+I669+I670+I671+I672+I673</f>
        <v>0</v>
      </c>
      <c r="J665" s="31">
        <f t="shared" ref="J665:P665" si="246">J667+J668+J669+J670+J671+J672+J673</f>
        <v>0</v>
      </c>
      <c r="K665" s="31">
        <f t="shared" si="246"/>
        <v>2930612</v>
      </c>
      <c r="L665" s="31">
        <f t="shared" si="246"/>
        <v>2795375.1300000004</v>
      </c>
      <c r="M665" s="31">
        <f t="shared" si="246"/>
        <v>5606846.5499999998</v>
      </c>
      <c r="N665" s="31">
        <f t="shared" si="246"/>
        <v>5518176.1899999995</v>
      </c>
      <c r="O665" s="31">
        <f t="shared" si="246"/>
        <v>5663910</v>
      </c>
      <c r="P665" s="31">
        <f t="shared" si="246"/>
        <v>5663910</v>
      </c>
      <c r="Q665" s="12"/>
    </row>
    <row r="666" spans="1:17" ht="26.25" customHeight="1" x14ac:dyDescent="0.25">
      <c r="A666" s="110"/>
      <c r="B666" s="112"/>
      <c r="C666" s="112"/>
      <c r="D666" s="37" t="s">
        <v>23</v>
      </c>
      <c r="E666" s="30"/>
      <c r="F666" s="30"/>
      <c r="G666" s="30"/>
      <c r="H666" s="30"/>
      <c r="I666" s="31"/>
      <c r="J666" s="31"/>
      <c r="K666" s="31"/>
      <c r="L666" s="31"/>
      <c r="M666" s="31"/>
      <c r="N666" s="31"/>
      <c r="O666" s="31"/>
      <c r="P666" s="31"/>
      <c r="Q666" s="12"/>
    </row>
    <row r="667" spans="1:17" ht="26.25" customHeight="1" x14ac:dyDescent="0.25">
      <c r="A667" s="110"/>
      <c r="B667" s="112"/>
      <c r="C667" s="112"/>
      <c r="D667" s="112" t="s">
        <v>29</v>
      </c>
      <c r="E667" s="30" t="s">
        <v>33</v>
      </c>
      <c r="F667" s="30" t="s">
        <v>470</v>
      </c>
      <c r="G667" s="30" t="s">
        <v>471</v>
      </c>
      <c r="H667" s="30">
        <v>111</v>
      </c>
      <c r="I667" s="31">
        <v>0</v>
      </c>
      <c r="J667" s="31">
        <v>0</v>
      </c>
      <c r="K667" s="31">
        <v>1918330</v>
      </c>
      <c r="L667" s="31">
        <v>1806367.83</v>
      </c>
      <c r="M667" s="31">
        <v>3549480</v>
      </c>
      <c r="N667" s="31">
        <v>3548698.91</v>
      </c>
      <c r="O667" s="31">
        <v>3536760</v>
      </c>
      <c r="P667" s="31">
        <v>3536760</v>
      </c>
      <c r="Q667" s="12"/>
    </row>
    <row r="668" spans="1:17" ht="26.25" customHeight="1" x14ac:dyDescent="0.25">
      <c r="A668" s="110"/>
      <c r="B668" s="112"/>
      <c r="C668" s="112"/>
      <c r="D668" s="112"/>
      <c r="E668" s="30" t="s">
        <v>33</v>
      </c>
      <c r="F668" s="30" t="s">
        <v>470</v>
      </c>
      <c r="G668" s="30" t="s">
        <v>471</v>
      </c>
      <c r="H668" s="30">
        <v>112</v>
      </c>
      <c r="I668" s="31">
        <v>0</v>
      </c>
      <c r="J668" s="31">
        <v>0</v>
      </c>
      <c r="K668" s="31">
        <v>0</v>
      </c>
      <c r="L668" s="31">
        <v>0</v>
      </c>
      <c r="M668" s="31">
        <v>31050</v>
      </c>
      <c r="N668" s="31">
        <v>31050</v>
      </c>
      <c r="O668" s="31">
        <v>52250</v>
      </c>
      <c r="P668" s="31">
        <v>52250</v>
      </c>
      <c r="Q668" s="12"/>
    </row>
    <row r="669" spans="1:17" ht="26.25" customHeight="1" x14ac:dyDescent="0.25">
      <c r="A669" s="110"/>
      <c r="B669" s="112"/>
      <c r="C669" s="112"/>
      <c r="D669" s="112"/>
      <c r="E669" s="30" t="s">
        <v>33</v>
      </c>
      <c r="F669" s="30" t="s">
        <v>470</v>
      </c>
      <c r="G669" s="30" t="s">
        <v>471</v>
      </c>
      <c r="H669" s="30">
        <v>119</v>
      </c>
      <c r="I669" s="31">
        <v>0</v>
      </c>
      <c r="J669" s="31">
        <v>0</v>
      </c>
      <c r="K669" s="31">
        <v>545180</v>
      </c>
      <c r="L669" s="31">
        <v>544212.37</v>
      </c>
      <c r="M669" s="31">
        <v>1071940</v>
      </c>
      <c r="N669" s="31">
        <v>1066045.3</v>
      </c>
      <c r="O669" s="31">
        <v>1068100</v>
      </c>
      <c r="P669" s="31">
        <v>1068100</v>
      </c>
      <c r="Q669" s="12"/>
    </row>
    <row r="670" spans="1:17" ht="26.25" customHeight="1" x14ac:dyDescent="0.25">
      <c r="A670" s="110"/>
      <c r="B670" s="112"/>
      <c r="C670" s="112"/>
      <c r="D670" s="112"/>
      <c r="E670" s="30" t="s">
        <v>33</v>
      </c>
      <c r="F670" s="30" t="s">
        <v>470</v>
      </c>
      <c r="G670" s="30" t="s">
        <v>471</v>
      </c>
      <c r="H670" s="30">
        <v>244</v>
      </c>
      <c r="I670" s="31">
        <v>0</v>
      </c>
      <c r="J670" s="31">
        <v>0</v>
      </c>
      <c r="K670" s="31">
        <v>180772</v>
      </c>
      <c r="L670" s="31">
        <v>162463.91</v>
      </c>
      <c r="M670" s="31">
        <v>457070</v>
      </c>
      <c r="N670" s="31">
        <v>411501.98</v>
      </c>
      <c r="O670" s="31">
        <v>450820</v>
      </c>
      <c r="P670" s="31">
        <v>450820</v>
      </c>
      <c r="Q670" s="12"/>
    </row>
    <row r="671" spans="1:17" ht="26.25" customHeight="1" x14ac:dyDescent="0.25">
      <c r="A671" s="110"/>
      <c r="B671" s="112"/>
      <c r="C671" s="112"/>
      <c r="D671" s="112"/>
      <c r="E671" s="30" t="s">
        <v>33</v>
      </c>
      <c r="F671" s="30" t="s">
        <v>470</v>
      </c>
      <c r="G671" s="30" t="s">
        <v>471</v>
      </c>
      <c r="H671" s="30">
        <v>247</v>
      </c>
      <c r="I671" s="31">
        <v>0</v>
      </c>
      <c r="J671" s="31">
        <v>0</v>
      </c>
      <c r="K671" s="31">
        <v>278330</v>
      </c>
      <c r="L671" s="31">
        <v>274331.02</v>
      </c>
      <c r="M671" s="31">
        <v>466730</v>
      </c>
      <c r="N671" s="31">
        <v>446880</v>
      </c>
      <c r="O671" s="31">
        <v>472980</v>
      </c>
      <c r="P671" s="31">
        <v>472980</v>
      </c>
      <c r="Q671" s="12"/>
    </row>
    <row r="672" spans="1:17" ht="26.25" customHeight="1" x14ac:dyDescent="0.25">
      <c r="A672" s="110"/>
      <c r="B672" s="112"/>
      <c r="C672" s="112"/>
      <c r="D672" s="112"/>
      <c r="E672" s="30" t="s">
        <v>33</v>
      </c>
      <c r="F672" s="30" t="s">
        <v>470</v>
      </c>
      <c r="G672" s="30" t="s">
        <v>471</v>
      </c>
      <c r="H672" s="30">
        <v>853</v>
      </c>
      <c r="I672" s="31">
        <v>0</v>
      </c>
      <c r="J672" s="31">
        <v>0</v>
      </c>
      <c r="K672" s="31">
        <v>6000</v>
      </c>
      <c r="L672" s="31">
        <v>6000</v>
      </c>
      <c r="M672" s="31">
        <v>28576.55</v>
      </c>
      <c r="N672" s="31">
        <v>12000</v>
      </c>
      <c r="O672" s="31">
        <v>83000</v>
      </c>
      <c r="P672" s="31">
        <v>83000</v>
      </c>
      <c r="Q672" s="12"/>
    </row>
    <row r="673" spans="1:17" ht="26.25" customHeight="1" thickBot="1" x14ac:dyDescent="0.3">
      <c r="A673" s="111"/>
      <c r="B673" s="113"/>
      <c r="C673" s="113"/>
      <c r="D673" s="113"/>
      <c r="E673" s="54" t="s">
        <v>33</v>
      </c>
      <c r="F673" s="54" t="s">
        <v>470</v>
      </c>
      <c r="G673" s="54" t="s">
        <v>471</v>
      </c>
      <c r="H673" s="54">
        <v>852</v>
      </c>
      <c r="I673" s="62">
        <v>0</v>
      </c>
      <c r="J673" s="62">
        <v>0</v>
      </c>
      <c r="K673" s="62">
        <v>2000</v>
      </c>
      <c r="L673" s="62">
        <v>2000</v>
      </c>
      <c r="M673" s="62">
        <v>2000</v>
      </c>
      <c r="N673" s="62">
        <v>2000</v>
      </c>
      <c r="O673" s="62">
        <v>0</v>
      </c>
      <c r="P673" s="62">
        <v>0</v>
      </c>
      <c r="Q673" s="61"/>
    </row>
    <row r="674" spans="1:17" ht="26.25" customHeight="1" x14ac:dyDescent="0.25">
      <c r="A674" s="119" t="s">
        <v>482</v>
      </c>
      <c r="B674" s="122" t="s">
        <v>472</v>
      </c>
      <c r="C674" s="122" t="s">
        <v>776</v>
      </c>
      <c r="D674" s="76" t="s">
        <v>22</v>
      </c>
      <c r="E674" s="77"/>
      <c r="F674" s="77"/>
      <c r="G674" s="77"/>
      <c r="H674" s="77"/>
      <c r="I674" s="88">
        <f>I678+I689</f>
        <v>0</v>
      </c>
      <c r="J674" s="88">
        <f t="shared" ref="J674:P674" si="247">J678+J689</f>
        <v>0</v>
      </c>
      <c r="K674" s="88">
        <f t="shared" si="247"/>
        <v>15278589.140000001</v>
      </c>
      <c r="L674" s="88">
        <f t="shared" si="247"/>
        <v>15125148.970000001</v>
      </c>
      <c r="M674" s="88">
        <f t="shared" si="247"/>
        <v>33802283.100000001</v>
      </c>
      <c r="N674" s="88">
        <f t="shared" si="247"/>
        <v>33550224.409999996</v>
      </c>
      <c r="O674" s="88">
        <f t="shared" si="247"/>
        <v>31914218</v>
      </c>
      <c r="P674" s="88">
        <f t="shared" si="247"/>
        <v>31914218</v>
      </c>
      <c r="Q674" s="89"/>
    </row>
    <row r="675" spans="1:17" ht="26.25" customHeight="1" x14ac:dyDescent="0.25">
      <c r="A675" s="120"/>
      <c r="B675" s="123"/>
      <c r="C675" s="123"/>
      <c r="D675" s="80" t="s">
        <v>23</v>
      </c>
      <c r="E675" s="81"/>
      <c r="F675" s="81"/>
      <c r="G675" s="81"/>
      <c r="H675" s="81"/>
      <c r="I675" s="90"/>
      <c r="J675" s="90"/>
      <c r="K675" s="90"/>
      <c r="L675" s="90"/>
      <c r="M675" s="90"/>
      <c r="N675" s="90"/>
      <c r="O675" s="90"/>
      <c r="P675" s="90"/>
      <c r="Q675" s="91"/>
    </row>
    <row r="676" spans="1:17" ht="26.25" customHeight="1" x14ac:dyDescent="0.25">
      <c r="A676" s="120"/>
      <c r="B676" s="123"/>
      <c r="C676" s="123"/>
      <c r="D676" s="80" t="s">
        <v>29</v>
      </c>
      <c r="E676" s="81" t="s">
        <v>33</v>
      </c>
      <c r="F676" s="81"/>
      <c r="G676" s="81"/>
      <c r="H676" s="81"/>
      <c r="I676" s="90">
        <f>I680</f>
        <v>0</v>
      </c>
      <c r="J676" s="90">
        <f t="shared" ref="J676:P676" si="248">J680</f>
        <v>0</v>
      </c>
      <c r="K676" s="90">
        <f t="shared" si="248"/>
        <v>8730984.1400000006</v>
      </c>
      <c r="L676" s="90">
        <f t="shared" si="248"/>
        <v>8593389.4500000011</v>
      </c>
      <c r="M676" s="90">
        <f t="shared" si="248"/>
        <v>18169849.100000001</v>
      </c>
      <c r="N676" s="90">
        <f t="shared" si="248"/>
        <v>17957650.719999999</v>
      </c>
      <c r="O676" s="90">
        <f t="shared" si="248"/>
        <v>17992318</v>
      </c>
      <c r="P676" s="90">
        <f t="shared" si="248"/>
        <v>17992318</v>
      </c>
      <c r="Q676" s="91"/>
    </row>
    <row r="677" spans="1:17" ht="26.25" customHeight="1" thickBot="1" x14ac:dyDescent="0.3">
      <c r="A677" s="121"/>
      <c r="B677" s="124"/>
      <c r="C677" s="124"/>
      <c r="D677" s="84" t="s">
        <v>480</v>
      </c>
      <c r="E677" s="101" t="s">
        <v>481</v>
      </c>
      <c r="F677" s="85"/>
      <c r="G677" s="85"/>
      <c r="H677" s="85"/>
      <c r="I677" s="92">
        <f>I691</f>
        <v>0</v>
      </c>
      <c r="J677" s="92">
        <f t="shared" ref="J677:P677" si="249">J691</f>
        <v>0</v>
      </c>
      <c r="K677" s="92">
        <f t="shared" si="249"/>
        <v>6547605</v>
      </c>
      <c r="L677" s="92">
        <f t="shared" si="249"/>
        <v>6531759.5199999996</v>
      </c>
      <c r="M677" s="92">
        <f t="shared" si="249"/>
        <v>15632434</v>
      </c>
      <c r="N677" s="92">
        <f t="shared" si="249"/>
        <v>15592573.689999999</v>
      </c>
      <c r="O677" s="92">
        <f t="shared" si="249"/>
        <v>13921900</v>
      </c>
      <c r="P677" s="92">
        <f t="shared" si="249"/>
        <v>13921900</v>
      </c>
      <c r="Q677" s="94"/>
    </row>
    <row r="678" spans="1:17" ht="26.25" customHeight="1" x14ac:dyDescent="0.25">
      <c r="A678" s="117" t="s">
        <v>753</v>
      </c>
      <c r="B678" s="115" t="s">
        <v>24</v>
      </c>
      <c r="C678" s="115" t="s">
        <v>777</v>
      </c>
      <c r="D678" s="53" t="s">
        <v>22</v>
      </c>
      <c r="E678" s="55"/>
      <c r="F678" s="55"/>
      <c r="G678" s="55"/>
      <c r="H678" s="55"/>
      <c r="I678" s="57">
        <f>I680</f>
        <v>0</v>
      </c>
      <c r="J678" s="57">
        <f t="shared" ref="J678:P678" si="250">J680</f>
        <v>0</v>
      </c>
      <c r="K678" s="57">
        <f t="shared" si="250"/>
        <v>8730984.1400000006</v>
      </c>
      <c r="L678" s="57">
        <f t="shared" si="250"/>
        <v>8593389.4500000011</v>
      </c>
      <c r="M678" s="57">
        <f t="shared" si="250"/>
        <v>18169849.100000001</v>
      </c>
      <c r="N678" s="57">
        <f t="shared" si="250"/>
        <v>17957650.719999999</v>
      </c>
      <c r="O678" s="57">
        <f t="shared" si="250"/>
        <v>17992318</v>
      </c>
      <c r="P678" s="57">
        <f t="shared" si="250"/>
        <v>17992318</v>
      </c>
      <c r="Q678" s="58"/>
    </row>
    <row r="679" spans="1:17" ht="26.25" customHeight="1" x14ac:dyDescent="0.25">
      <c r="A679" s="110"/>
      <c r="B679" s="112"/>
      <c r="C679" s="112"/>
      <c r="D679" s="37" t="s">
        <v>23</v>
      </c>
      <c r="E679" s="30"/>
      <c r="F679" s="30"/>
      <c r="G679" s="30"/>
      <c r="H679" s="30"/>
      <c r="I679" s="31"/>
      <c r="J679" s="31"/>
      <c r="K679" s="31"/>
      <c r="L679" s="31"/>
      <c r="M679" s="31"/>
      <c r="N679" s="31"/>
      <c r="O679" s="31"/>
      <c r="P679" s="31"/>
      <c r="Q679" s="12"/>
    </row>
    <row r="680" spans="1:17" ht="26.25" customHeight="1" x14ac:dyDescent="0.25">
      <c r="A680" s="110"/>
      <c r="B680" s="112"/>
      <c r="C680" s="112"/>
      <c r="D680" s="37" t="s">
        <v>29</v>
      </c>
      <c r="E680" s="30" t="s">
        <v>33</v>
      </c>
      <c r="F680" s="30"/>
      <c r="G680" s="30"/>
      <c r="H680" s="30"/>
      <c r="I680" s="31">
        <f>I681</f>
        <v>0</v>
      </c>
      <c r="J680" s="31">
        <f t="shared" ref="J680:P680" si="251">J681</f>
        <v>0</v>
      </c>
      <c r="K680" s="31">
        <f t="shared" si="251"/>
        <v>8730984.1400000006</v>
      </c>
      <c r="L680" s="31">
        <f t="shared" si="251"/>
        <v>8593389.4500000011</v>
      </c>
      <c r="M680" s="31">
        <f t="shared" si="251"/>
        <v>18169849.100000001</v>
      </c>
      <c r="N680" s="31">
        <f t="shared" si="251"/>
        <v>17957650.719999999</v>
      </c>
      <c r="O680" s="31">
        <f t="shared" si="251"/>
        <v>17992318</v>
      </c>
      <c r="P680" s="31">
        <f t="shared" si="251"/>
        <v>17992318</v>
      </c>
      <c r="Q680" s="12"/>
    </row>
    <row r="681" spans="1:17" ht="26.25" customHeight="1" x14ac:dyDescent="0.25">
      <c r="A681" s="110" t="s">
        <v>754</v>
      </c>
      <c r="B681" s="112" t="s">
        <v>42</v>
      </c>
      <c r="C681" s="112" t="s">
        <v>469</v>
      </c>
      <c r="D681" s="37" t="s">
        <v>22</v>
      </c>
      <c r="E681" s="30"/>
      <c r="F681" s="30"/>
      <c r="G681" s="30"/>
      <c r="H681" s="30"/>
      <c r="I681" s="31">
        <f>I683+I684+I685+I686+I687+I688</f>
        <v>0</v>
      </c>
      <c r="J681" s="31">
        <f t="shared" ref="J681:P681" si="252">J683+J684+J685+J686+J687+J688</f>
        <v>0</v>
      </c>
      <c r="K681" s="31">
        <f t="shared" si="252"/>
        <v>8730984.1400000006</v>
      </c>
      <c r="L681" s="31">
        <f t="shared" si="252"/>
        <v>8593389.4500000011</v>
      </c>
      <c r="M681" s="31">
        <f t="shared" si="252"/>
        <v>18169849.100000001</v>
      </c>
      <c r="N681" s="31">
        <f t="shared" si="252"/>
        <v>17957650.719999999</v>
      </c>
      <c r="O681" s="31">
        <f t="shared" si="252"/>
        <v>17992318</v>
      </c>
      <c r="P681" s="31">
        <f t="shared" si="252"/>
        <v>17992318</v>
      </c>
      <c r="Q681" s="12"/>
    </row>
    <row r="682" spans="1:17" ht="26.25" customHeight="1" x14ac:dyDescent="0.25">
      <c r="A682" s="110"/>
      <c r="B682" s="112"/>
      <c r="C682" s="112"/>
      <c r="D682" s="37" t="s">
        <v>23</v>
      </c>
      <c r="E682" s="30"/>
      <c r="F682" s="30"/>
      <c r="G682" s="30"/>
      <c r="H682" s="30"/>
      <c r="I682" s="31"/>
      <c r="J682" s="31"/>
      <c r="K682" s="31"/>
      <c r="L682" s="31"/>
      <c r="M682" s="31"/>
      <c r="N682" s="31"/>
      <c r="O682" s="31"/>
      <c r="P682" s="31"/>
      <c r="Q682" s="12"/>
    </row>
    <row r="683" spans="1:17" s="17" customFormat="1" ht="26.25" customHeight="1" x14ac:dyDescent="0.25">
      <c r="A683" s="110"/>
      <c r="B683" s="112"/>
      <c r="C683" s="112"/>
      <c r="D683" s="112" t="s">
        <v>29</v>
      </c>
      <c r="E683" s="5" t="s">
        <v>33</v>
      </c>
      <c r="F683" s="5" t="s">
        <v>473</v>
      </c>
      <c r="G683" s="5" t="s">
        <v>474</v>
      </c>
      <c r="H683" s="5" t="s">
        <v>475</v>
      </c>
      <c r="I683" s="6"/>
      <c r="J683" s="6"/>
      <c r="K683" s="6">
        <v>5435100</v>
      </c>
      <c r="L683" s="6">
        <v>5308428.7300000004</v>
      </c>
      <c r="M683" s="6">
        <v>11317137</v>
      </c>
      <c r="N683" s="6">
        <v>11308491.970000001</v>
      </c>
      <c r="O683" s="6">
        <v>11317137</v>
      </c>
      <c r="P683" s="6">
        <v>11317137</v>
      </c>
      <c r="Q683" s="2"/>
    </row>
    <row r="684" spans="1:17" s="17" customFormat="1" ht="26.25" customHeight="1" x14ac:dyDescent="0.25">
      <c r="A684" s="110"/>
      <c r="B684" s="112"/>
      <c r="C684" s="112"/>
      <c r="D684" s="112"/>
      <c r="E684" s="5" t="s">
        <v>33</v>
      </c>
      <c r="F684" s="5" t="s">
        <v>473</v>
      </c>
      <c r="G684" s="5" t="s">
        <v>474</v>
      </c>
      <c r="H684" s="5" t="s">
        <v>476</v>
      </c>
      <c r="I684" s="6"/>
      <c r="J684" s="6"/>
      <c r="K684" s="6">
        <v>0</v>
      </c>
      <c r="L684" s="6">
        <v>0</v>
      </c>
      <c r="M684" s="6">
        <v>0</v>
      </c>
      <c r="N684" s="6"/>
      <c r="O684" s="6">
        <v>46250</v>
      </c>
      <c r="P684" s="6">
        <v>46250</v>
      </c>
      <c r="Q684" s="2"/>
    </row>
    <row r="685" spans="1:17" s="17" customFormat="1" ht="26.25" customHeight="1" x14ac:dyDescent="0.25">
      <c r="A685" s="110"/>
      <c r="B685" s="112"/>
      <c r="C685" s="112"/>
      <c r="D685" s="112"/>
      <c r="E685" s="5" t="s">
        <v>33</v>
      </c>
      <c r="F685" s="5" t="s">
        <v>473</v>
      </c>
      <c r="G685" s="5" t="s">
        <v>474</v>
      </c>
      <c r="H685" s="5" t="s">
        <v>477</v>
      </c>
      <c r="I685" s="6"/>
      <c r="J685" s="6"/>
      <c r="K685" s="6">
        <v>1600350</v>
      </c>
      <c r="L685" s="6">
        <v>1594647.2</v>
      </c>
      <c r="M685" s="6">
        <v>3417781</v>
      </c>
      <c r="N685" s="6">
        <v>3400908.84</v>
      </c>
      <c r="O685" s="6">
        <v>3417781</v>
      </c>
      <c r="P685" s="6">
        <v>3417781</v>
      </c>
      <c r="Q685" s="2"/>
    </row>
    <row r="686" spans="1:17" s="17" customFormat="1" ht="26.25" customHeight="1" x14ac:dyDescent="0.25">
      <c r="A686" s="110"/>
      <c r="B686" s="112"/>
      <c r="C686" s="112"/>
      <c r="D686" s="112"/>
      <c r="E686" s="5" t="s">
        <v>33</v>
      </c>
      <c r="F686" s="5" t="s">
        <v>473</v>
      </c>
      <c r="G686" s="5" t="s">
        <v>474</v>
      </c>
      <c r="H686" s="5" t="s">
        <v>36</v>
      </c>
      <c r="I686" s="6"/>
      <c r="J686" s="6"/>
      <c r="K686" s="6">
        <v>1695534.14</v>
      </c>
      <c r="L686" s="6">
        <v>1690313.52</v>
      </c>
      <c r="M686" s="6">
        <v>3434931.1</v>
      </c>
      <c r="N686" s="6">
        <v>3248249.91</v>
      </c>
      <c r="O686" s="6">
        <v>3206150</v>
      </c>
      <c r="P686" s="6">
        <v>3206150</v>
      </c>
      <c r="Q686" s="2"/>
    </row>
    <row r="687" spans="1:17" s="17" customFormat="1" ht="26.25" customHeight="1" x14ac:dyDescent="0.25">
      <c r="A687" s="110"/>
      <c r="B687" s="112"/>
      <c r="C687" s="112"/>
      <c r="D687" s="112"/>
      <c r="E687" s="5" t="s">
        <v>33</v>
      </c>
      <c r="F687" s="5" t="s">
        <v>473</v>
      </c>
      <c r="G687" s="5" t="s">
        <v>474</v>
      </c>
      <c r="H687" s="5" t="s">
        <v>478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2000</v>
      </c>
      <c r="P687" s="6">
        <v>2000</v>
      </c>
      <c r="Q687" s="2"/>
    </row>
    <row r="688" spans="1:17" s="17" customFormat="1" ht="26.25" customHeight="1" x14ac:dyDescent="0.25">
      <c r="A688" s="110"/>
      <c r="B688" s="112"/>
      <c r="C688" s="112"/>
      <c r="D688" s="112"/>
      <c r="E688" s="5" t="s">
        <v>33</v>
      </c>
      <c r="F688" s="5" t="s">
        <v>473</v>
      </c>
      <c r="G688" s="5" t="s">
        <v>474</v>
      </c>
      <c r="H688" s="5" t="s">
        <v>479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3000</v>
      </c>
      <c r="P688" s="6">
        <v>3000</v>
      </c>
      <c r="Q688" s="2"/>
    </row>
    <row r="689" spans="1:17" ht="26.25" customHeight="1" x14ac:dyDescent="0.25">
      <c r="A689" s="110" t="s">
        <v>755</v>
      </c>
      <c r="B689" s="112" t="s">
        <v>32</v>
      </c>
      <c r="C689" s="112" t="s">
        <v>778</v>
      </c>
      <c r="D689" s="37" t="s">
        <v>22</v>
      </c>
      <c r="E689" s="30"/>
      <c r="F689" s="30"/>
      <c r="G689" s="30"/>
      <c r="H689" s="30"/>
      <c r="I689" s="31">
        <f>I691</f>
        <v>0</v>
      </c>
      <c r="J689" s="31">
        <f t="shared" ref="J689:P689" si="253">J691</f>
        <v>0</v>
      </c>
      <c r="K689" s="31">
        <f t="shared" si="253"/>
        <v>6547605</v>
      </c>
      <c r="L689" s="31">
        <f t="shared" si="253"/>
        <v>6531759.5199999996</v>
      </c>
      <c r="M689" s="31">
        <f t="shared" si="253"/>
        <v>15632434</v>
      </c>
      <c r="N689" s="31">
        <f t="shared" si="253"/>
        <v>15592573.689999999</v>
      </c>
      <c r="O689" s="31">
        <f t="shared" si="253"/>
        <v>13921900</v>
      </c>
      <c r="P689" s="31">
        <f t="shared" si="253"/>
        <v>13921900</v>
      </c>
      <c r="Q689" s="12"/>
    </row>
    <row r="690" spans="1:17" ht="26.25" customHeight="1" x14ac:dyDescent="0.25">
      <c r="A690" s="110"/>
      <c r="B690" s="112"/>
      <c r="C690" s="112"/>
      <c r="D690" s="37" t="s">
        <v>23</v>
      </c>
      <c r="E690" s="30"/>
      <c r="F690" s="30"/>
      <c r="G690" s="30"/>
      <c r="H690" s="30"/>
      <c r="I690" s="31"/>
      <c r="J690" s="31"/>
      <c r="K690" s="31"/>
      <c r="L690" s="31"/>
      <c r="M690" s="31"/>
      <c r="N690" s="31"/>
      <c r="O690" s="31"/>
      <c r="P690" s="31"/>
      <c r="Q690" s="12"/>
    </row>
    <row r="691" spans="1:17" ht="26.25" customHeight="1" x14ac:dyDescent="0.25">
      <c r="A691" s="110"/>
      <c r="B691" s="112"/>
      <c r="C691" s="112"/>
      <c r="D691" s="37" t="s">
        <v>480</v>
      </c>
      <c r="E691" s="30" t="s">
        <v>481</v>
      </c>
      <c r="F691" s="30"/>
      <c r="G691" s="30"/>
      <c r="H691" s="30"/>
      <c r="I691" s="31">
        <f>I692</f>
        <v>0</v>
      </c>
      <c r="J691" s="31">
        <f t="shared" ref="J691:P691" si="254">J692</f>
        <v>0</v>
      </c>
      <c r="K691" s="31">
        <f t="shared" si="254"/>
        <v>6547605</v>
      </c>
      <c r="L691" s="31">
        <f t="shared" si="254"/>
        <v>6531759.5199999996</v>
      </c>
      <c r="M691" s="31">
        <f t="shared" si="254"/>
        <v>15632434</v>
      </c>
      <c r="N691" s="31">
        <f t="shared" si="254"/>
        <v>15592573.689999999</v>
      </c>
      <c r="O691" s="31">
        <f t="shared" si="254"/>
        <v>13921900</v>
      </c>
      <c r="P691" s="31">
        <f t="shared" si="254"/>
        <v>13921900</v>
      </c>
      <c r="Q691" s="12"/>
    </row>
    <row r="692" spans="1:17" ht="26.25" customHeight="1" x14ac:dyDescent="0.25">
      <c r="A692" s="110" t="s">
        <v>756</v>
      </c>
      <c r="B692" s="112" t="s">
        <v>42</v>
      </c>
      <c r="C692" s="112" t="s">
        <v>483</v>
      </c>
      <c r="D692" s="37" t="s">
        <v>22</v>
      </c>
      <c r="E692" s="30"/>
      <c r="F692" s="30"/>
      <c r="G692" s="30"/>
      <c r="H692" s="30"/>
      <c r="I692" s="31">
        <f>I694+I695+I696+I697</f>
        <v>0</v>
      </c>
      <c r="J692" s="31">
        <f t="shared" ref="J692:P692" si="255">J694+J695+J696+J697</f>
        <v>0</v>
      </c>
      <c r="K692" s="31">
        <f t="shared" si="255"/>
        <v>6547605</v>
      </c>
      <c r="L692" s="31">
        <f t="shared" si="255"/>
        <v>6531759.5199999996</v>
      </c>
      <c r="M692" s="31">
        <f t="shared" si="255"/>
        <v>15632434</v>
      </c>
      <c r="N692" s="31">
        <f t="shared" si="255"/>
        <v>15592573.689999999</v>
      </c>
      <c r="O692" s="31">
        <f t="shared" si="255"/>
        <v>13921900</v>
      </c>
      <c r="P692" s="31">
        <f t="shared" si="255"/>
        <v>13921900</v>
      </c>
      <c r="Q692" s="12"/>
    </row>
    <row r="693" spans="1:17" ht="26.25" customHeight="1" x14ac:dyDescent="0.25">
      <c r="A693" s="110"/>
      <c r="B693" s="112"/>
      <c r="C693" s="112"/>
      <c r="D693" s="37" t="s">
        <v>23</v>
      </c>
      <c r="E693" s="30"/>
      <c r="F693" s="30"/>
      <c r="G693" s="30"/>
      <c r="H693" s="30"/>
      <c r="I693" s="31"/>
      <c r="J693" s="31"/>
      <c r="K693" s="31"/>
      <c r="L693" s="31"/>
      <c r="M693" s="31"/>
      <c r="N693" s="31"/>
      <c r="O693" s="31"/>
      <c r="P693" s="31"/>
      <c r="Q693" s="12"/>
    </row>
    <row r="694" spans="1:17" ht="26.25" customHeight="1" x14ac:dyDescent="0.25">
      <c r="A694" s="110"/>
      <c r="B694" s="112"/>
      <c r="C694" s="112"/>
      <c r="D694" s="112" t="s">
        <v>480</v>
      </c>
      <c r="E694" s="5" t="s">
        <v>481</v>
      </c>
      <c r="F694" s="5" t="s">
        <v>484</v>
      </c>
      <c r="G694" s="5" t="s">
        <v>485</v>
      </c>
      <c r="H694" s="5" t="s">
        <v>486</v>
      </c>
      <c r="I694" s="6">
        <v>0</v>
      </c>
      <c r="J694" s="6">
        <v>0</v>
      </c>
      <c r="K694" s="6">
        <v>4729410</v>
      </c>
      <c r="L694" s="6">
        <v>4714584.2699999996</v>
      </c>
      <c r="M694" s="6">
        <v>11093800</v>
      </c>
      <c r="N694" s="6">
        <v>11092342.42</v>
      </c>
      <c r="O694" s="6">
        <v>9806600</v>
      </c>
      <c r="P694" s="6">
        <v>9806600</v>
      </c>
      <c r="Q694" s="12"/>
    </row>
    <row r="695" spans="1:17" ht="26.25" customHeight="1" x14ac:dyDescent="0.25">
      <c r="A695" s="110"/>
      <c r="B695" s="112"/>
      <c r="C695" s="112"/>
      <c r="D695" s="112"/>
      <c r="E695" s="5" t="s">
        <v>481</v>
      </c>
      <c r="F695" s="5" t="s">
        <v>484</v>
      </c>
      <c r="G695" s="5" t="s">
        <v>485</v>
      </c>
      <c r="H695" s="5" t="s">
        <v>34</v>
      </c>
      <c r="I695" s="6">
        <v>0</v>
      </c>
      <c r="J695" s="6">
        <v>0</v>
      </c>
      <c r="K695" s="6">
        <v>0</v>
      </c>
      <c r="L695" s="6">
        <v>0</v>
      </c>
      <c r="M695" s="6">
        <v>1000</v>
      </c>
      <c r="N695" s="6">
        <v>1000</v>
      </c>
      <c r="O695" s="6">
        <v>20400</v>
      </c>
      <c r="P695" s="6">
        <v>20400</v>
      </c>
      <c r="Q695" s="12"/>
    </row>
    <row r="696" spans="1:17" ht="26.25" customHeight="1" x14ac:dyDescent="0.25">
      <c r="A696" s="110"/>
      <c r="B696" s="112"/>
      <c r="C696" s="112"/>
      <c r="D696" s="112"/>
      <c r="E696" s="5" t="s">
        <v>481</v>
      </c>
      <c r="F696" s="5" t="s">
        <v>484</v>
      </c>
      <c r="G696" s="5" t="s">
        <v>485</v>
      </c>
      <c r="H696" s="5" t="s">
        <v>35</v>
      </c>
      <c r="I696" s="6">
        <v>0</v>
      </c>
      <c r="J696" s="6">
        <v>0</v>
      </c>
      <c r="K696" s="6">
        <v>1426220</v>
      </c>
      <c r="L696" s="6">
        <v>1425895.52</v>
      </c>
      <c r="M696" s="6">
        <v>3335718.11</v>
      </c>
      <c r="N696" s="6">
        <v>3314784.8</v>
      </c>
      <c r="O696" s="6">
        <v>2961600</v>
      </c>
      <c r="P696" s="6">
        <v>2961600</v>
      </c>
      <c r="Q696" s="12"/>
    </row>
    <row r="697" spans="1:17" ht="26.25" customHeight="1" thickBot="1" x14ac:dyDescent="0.3">
      <c r="A697" s="111"/>
      <c r="B697" s="113"/>
      <c r="C697" s="113"/>
      <c r="D697" s="113"/>
      <c r="E697" s="59" t="s">
        <v>481</v>
      </c>
      <c r="F697" s="59" t="s">
        <v>484</v>
      </c>
      <c r="G697" s="59" t="s">
        <v>485</v>
      </c>
      <c r="H697" s="59" t="s">
        <v>36</v>
      </c>
      <c r="I697" s="60">
        <v>0</v>
      </c>
      <c r="J697" s="60">
        <v>0</v>
      </c>
      <c r="K697" s="60">
        <v>391975</v>
      </c>
      <c r="L697" s="60">
        <v>391279.73</v>
      </c>
      <c r="M697" s="60">
        <v>1201915.8899999999</v>
      </c>
      <c r="N697" s="60">
        <v>1184446.47</v>
      </c>
      <c r="O697" s="60">
        <v>1133300</v>
      </c>
      <c r="P697" s="60">
        <v>1133300</v>
      </c>
      <c r="Q697" s="61"/>
    </row>
    <row r="698" spans="1:17" ht="26.25" customHeight="1" x14ac:dyDescent="0.25">
      <c r="A698" s="119" t="s">
        <v>487</v>
      </c>
      <c r="B698" s="122" t="s">
        <v>488</v>
      </c>
      <c r="C698" s="122" t="s">
        <v>779</v>
      </c>
      <c r="D698" s="76" t="s">
        <v>22</v>
      </c>
      <c r="E698" s="77"/>
      <c r="F698" s="77"/>
      <c r="G698" s="77"/>
      <c r="H698" s="77"/>
      <c r="I698" s="88">
        <f>I700</f>
        <v>0</v>
      </c>
      <c r="J698" s="88">
        <f t="shared" ref="J698:P698" si="256">J700</f>
        <v>0</v>
      </c>
      <c r="K698" s="88">
        <f t="shared" si="256"/>
        <v>229600</v>
      </c>
      <c r="L698" s="88">
        <f t="shared" si="256"/>
        <v>191200</v>
      </c>
      <c r="M698" s="88">
        <f t="shared" si="256"/>
        <v>50749203.800000012</v>
      </c>
      <c r="N698" s="88">
        <f t="shared" si="256"/>
        <v>49686103.600000001</v>
      </c>
      <c r="O698" s="88">
        <f t="shared" si="256"/>
        <v>677500</v>
      </c>
      <c r="P698" s="88">
        <f t="shared" si="256"/>
        <v>677500</v>
      </c>
      <c r="Q698" s="89"/>
    </row>
    <row r="699" spans="1:17" ht="26.25" customHeight="1" x14ac:dyDescent="0.25">
      <c r="A699" s="120"/>
      <c r="B699" s="123"/>
      <c r="C699" s="123"/>
      <c r="D699" s="80" t="s">
        <v>23</v>
      </c>
      <c r="E699" s="81"/>
      <c r="F699" s="81"/>
      <c r="G699" s="81"/>
      <c r="H699" s="81"/>
      <c r="I699" s="90"/>
      <c r="J699" s="90"/>
      <c r="K699" s="90"/>
      <c r="L699" s="90"/>
      <c r="M699" s="90"/>
      <c r="N699" s="90"/>
      <c r="O699" s="90"/>
      <c r="P699" s="90"/>
      <c r="Q699" s="91"/>
    </row>
    <row r="700" spans="1:17" ht="26.25" customHeight="1" thickBot="1" x14ac:dyDescent="0.3">
      <c r="A700" s="121"/>
      <c r="B700" s="124"/>
      <c r="C700" s="124"/>
      <c r="D700" s="84" t="s">
        <v>29</v>
      </c>
      <c r="E700" s="85" t="s">
        <v>33</v>
      </c>
      <c r="F700" s="85"/>
      <c r="G700" s="85"/>
      <c r="H700" s="85"/>
      <c r="I700" s="92">
        <f>I703+I715+I725</f>
        <v>0</v>
      </c>
      <c r="J700" s="92">
        <f t="shared" ref="J700:P700" si="257">J703+J715+J725</f>
        <v>0</v>
      </c>
      <c r="K700" s="92">
        <f t="shared" si="257"/>
        <v>229600</v>
      </c>
      <c r="L700" s="92">
        <f t="shared" si="257"/>
        <v>191200</v>
      </c>
      <c r="M700" s="92">
        <f t="shared" si="257"/>
        <v>50749203.800000012</v>
      </c>
      <c r="N700" s="92">
        <f t="shared" si="257"/>
        <v>49686103.600000001</v>
      </c>
      <c r="O700" s="92">
        <f t="shared" si="257"/>
        <v>677500</v>
      </c>
      <c r="P700" s="92">
        <f t="shared" si="257"/>
        <v>677500</v>
      </c>
      <c r="Q700" s="94"/>
    </row>
    <row r="701" spans="1:17" ht="26.25" customHeight="1" x14ac:dyDescent="0.25">
      <c r="A701" s="117" t="s">
        <v>504</v>
      </c>
      <c r="B701" s="115" t="s">
        <v>24</v>
      </c>
      <c r="C701" s="115" t="s">
        <v>780</v>
      </c>
      <c r="D701" s="53" t="s">
        <v>22</v>
      </c>
      <c r="E701" s="55"/>
      <c r="F701" s="55"/>
      <c r="G701" s="55"/>
      <c r="H701" s="55"/>
      <c r="I701" s="57">
        <f>I703</f>
        <v>0</v>
      </c>
      <c r="J701" s="57">
        <f t="shared" ref="J701:P701" si="258">J703</f>
        <v>0</v>
      </c>
      <c r="K701" s="57">
        <f t="shared" si="258"/>
        <v>229600</v>
      </c>
      <c r="L701" s="57">
        <f t="shared" si="258"/>
        <v>191200</v>
      </c>
      <c r="M701" s="57">
        <f t="shared" si="258"/>
        <v>409954.58999999997</v>
      </c>
      <c r="N701" s="57">
        <f t="shared" si="258"/>
        <v>398424.5</v>
      </c>
      <c r="O701" s="57">
        <f t="shared" si="258"/>
        <v>460000</v>
      </c>
      <c r="P701" s="57">
        <f t="shared" si="258"/>
        <v>460000</v>
      </c>
      <c r="Q701" s="58"/>
    </row>
    <row r="702" spans="1:17" ht="26.25" customHeight="1" x14ac:dyDescent="0.25">
      <c r="A702" s="110"/>
      <c r="B702" s="112"/>
      <c r="C702" s="112"/>
      <c r="D702" s="37" t="s">
        <v>23</v>
      </c>
      <c r="E702" s="30"/>
      <c r="F702" s="30"/>
      <c r="G702" s="30"/>
      <c r="H702" s="30"/>
      <c r="I702" s="31"/>
      <c r="J702" s="31"/>
      <c r="K702" s="31"/>
      <c r="L702" s="31"/>
      <c r="M702" s="31"/>
      <c r="N702" s="31"/>
      <c r="O702" s="31"/>
      <c r="P702" s="31"/>
      <c r="Q702" s="12"/>
    </row>
    <row r="703" spans="1:17" ht="26.25" customHeight="1" x14ac:dyDescent="0.25">
      <c r="A703" s="110"/>
      <c r="B703" s="112"/>
      <c r="C703" s="112"/>
      <c r="D703" s="37" t="s">
        <v>29</v>
      </c>
      <c r="E703" s="30" t="s">
        <v>33</v>
      </c>
      <c r="F703" s="30"/>
      <c r="G703" s="30"/>
      <c r="H703" s="30"/>
      <c r="I703" s="31">
        <f>I704+I707+I710</f>
        <v>0</v>
      </c>
      <c r="J703" s="31">
        <f t="shared" ref="J703:P703" si="259">J704+J707+J710</f>
        <v>0</v>
      </c>
      <c r="K703" s="31">
        <f t="shared" si="259"/>
        <v>229600</v>
      </c>
      <c r="L703" s="31">
        <f t="shared" si="259"/>
        <v>191200</v>
      </c>
      <c r="M703" s="31">
        <f t="shared" si="259"/>
        <v>409954.58999999997</v>
      </c>
      <c r="N703" s="31">
        <f t="shared" si="259"/>
        <v>398424.5</v>
      </c>
      <c r="O703" s="31">
        <f t="shared" si="259"/>
        <v>460000</v>
      </c>
      <c r="P703" s="31">
        <f t="shared" si="259"/>
        <v>460000</v>
      </c>
      <c r="Q703" s="12"/>
    </row>
    <row r="704" spans="1:17" ht="26.25" customHeight="1" x14ac:dyDescent="0.25">
      <c r="A704" s="110" t="s">
        <v>505</v>
      </c>
      <c r="B704" s="112" t="s">
        <v>42</v>
      </c>
      <c r="C704" s="112" t="s">
        <v>508</v>
      </c>
      <c r="D704" s="37" t="s">
        <v>22</v>
      </c>
      <c r="E704" s="30"/>
      <c r="F704" s="30"/>
      <c r="G704" s="30"/>
      <c r="H704" s="30"/>
      <c r="I704" s="31">
        <f>I706</f>
        <v>0</v>
      </c>
      <c r="J704" s="31">
        <f t="shared" ref="J704:P704" si="260">J706</f>
        <v>0</v>
      </c>
      <c r="K704" s="31">
        <f t="shared" si="260"/>
        <v>0</v>
      </c>
      <c r="L704" s="31">
        <f t="shared" si="260"/>
        <v>0</v>
      </c>
      <c r="M704" s="31">
        <f t="shared" si="260"/>
        <v>0</v>
      </c>
      <c r="N704" s="31">
        <f t="shared" si="260"/>
        <v>0</v>
      </c>
      <c r="O704" s="31">
        <f t="shared" si="260"/>
        <v>250000</v>
      </c>
      <c r="P704" s="31">
        <f t="shared" si="260"/>
        <v>250000</v>
      </c>
      <c r="Q704" s="12"/>
    </row>
    <row r="705" spans="1:17" ht="26.25" customHeight="1" x14ac:dyDescent="0.25">
      <c r="A705" s="110"/>
      <c r="B705" s="112"/>
      <c r="C705" s="112"/>
      <c r="D705" s="37" t="s">
        <v>23</v>
      </c>
      <c r="E705" s="30"/>
      <c r="F705" s="30"/>
      <c r="G705" s="30"/>
      <c r="H705" s="30"/>
      <c r="I705" s="31"/>
      <c r="J705" s="31"/>
      <c r="K705" s="31"/>
      <c r="L705" s="31"/>
      <c r="M705" s="31"/>
      <c r="N705" s="31"/>
      <c r="O705" s="31"/>
      <c r="P705" s="31"/>
      <c r="Q705" s="12"/>
    </row>
    <row r="706" spans="1:17" ht="26.25" customHeight="1" x14ac:dyDescent="0.25">
      <c r="A706" s="110"/>
      <c r="B706" s="112"/>
      <c r="C706" s="112"/>
      <c r="D706" s="37" t="s">
        <v>29</v>
      </c>
      <c r="E706" s="30" t="s">
        <v>33</v>
      </c>
      <c r="F706" s="30" t="s">
        <v>473</v>
      </c>
      <c r="G706" s="30" t="s">
        <v>489</v>
      </c>
      <c r="H706" s="30" t="s">
        <v>36</v>
      </c>
      <c r="I706" s="31">
        <v>0</v>
      </c>
      <c r="J706" s="31">
        <v>0</v>
      </c>
      <c r="K706" s="31">
        <v>0</v>
      </c>
      <c r="L706" s="31">
        <v>0</v>
      </c>
      <c r="M706" s="31">
        <v>0</v>
      </c>
      <c r="N706" s="31">
        <v>0</v>
      </c>
      <c r="O706" s="31">
        <v>250000</v>
      </c>
      <c r="P706" s="31">
        <v>250000</v>
      </c>
      <c r="Q706" s="12"/>
    </row>
    <row r="707" spans="1:17" ht="26.25" customHeight="1" x14ac:dyDescent="0.25">
      <c r="A707" s="110" t="s">
        <v>506</v>
      </c>
      <c r="B707" s="112" t="s">
        <v>43</v>
      </c>
      <c r="C707" s="112" t="s">
        <v>509</v>
      </c>
      <c r="D707" s="37" t="s">
        <v>22</v>
      </c>
      <c r="E707" s="30"/>
      <c r="F707" s="30"/>
      <c r="G707" s="30"/>
      <c r="H707" s="30"/>
      <c r="I707" s="31">
        <f>I709</f>
        <v>0</v>
      </c>
      <c r="J707" s="31">
        <f t="shared" ref="J707:P707" si="261">J709</f>
        <v>0</v>
      </c>
      <c r="K707" s="31">
        <f t="shared" si="261"/>
        <v>206400</v>
      </c>
      <c r="L707" s="31">
        <f t="shared" si="261"/>
        <v>168000</v>
      </c>
      <c r="M707" s="31">
        <f t="shared" si="261"/>
        <v>228400</v>
      </c>
      <c r="N707" s="31">
        <f t="shared" si="261"/>
        <v>228400</v>
      </c>
      <c r="O707" s="31">
        <f t="shared" si="261"/>
        <v>130000</v>
      </c>
      <c r="P707" s="31">
        <f t="shared" si="261"/>
        <v>130000</v>
      </c>
      <c r="Q707" s="12"/>
    </row>
    <row r="708" spans="1:17" ht="26.25" customHeight="1" x14ac:dyDescent="0.25">
      <c r="A708" s="110"/>
      <c r="B708" s="112"/>
      <c r="C708" s="112"/>
      <c r="D708" s="37" t="s">
        <v>23</v>
      </c>
      <c r="E708" s="30"/>
      <c r="F708" s="30"/>
      <c r="G708" s="30"/>
      <c r="H708" s="30"/>
      <c r="I708" s="31"/>
      <c r="J708" s="31"/>
      <c r="K708" s="31"/>
      <c r="L708" s="31"/>
      <c r="M708" s="31"/>
      <c r="N708" s="31"/>
      <c r="O708" s="31"/>
      <c r="P708" s="31"/>
      <c r="Q708" s="12"/>
    </row>
    <row r="709" spans="1:17" ht="26.25" customHeight="1" x14ac:dyDescent="0.25">
      <c r="A709" s="110"/>
      <c r="B709" s="112"/>
      <c r="C709" s="112"/>
      <c r="D709" s="37" t="s">
        <v>29</v>
      </c>
      <c r="E709" s="30" t="s">
        <v>33</v>
      </c>
      <c r="F709" s="30" t="s">
        <v>473</v>
      </c>
      <c r="G709" s="30" t="s">
        <v>490</v>
      </c>
      <c r="H709" s="30" t="s">
        <v>36</v>
      </c>
      <c r="I709" s="31">
        <v>0</v>
      </c>
      <c r="J709" s="31">
        <v>0</v>
      </c>
      <c r="K709" s="31">
        <v>206400</v>
      </c>
      <c r="L709" s="31">
        <v>168000</v>
      </c>
      <c r="M709" s="31">
        <v>228400</v>
      </c>
      <c r="N709" s="31">
        <v>228400</v>
      </c>
      <c r="O709" s="31">
        <v>130000</v>
      </c>
      <c r="P709" s="31">
        <v>130000</v>
      </c>
      <c r="Q709" s="12"/>
    </row>
    <row r="710" spans="1:17" ht="26.25" customHeight="1" x14ac:dyDescent="0.25">
      <c r="A710" s="110" t="s">
        <v>507</v>
      </c>
      <c r="B710" s="112" t="s">
        <v>59</v>
      </c>
      <c r="C710" s="112" t="s">
        <v>510</v>
      </c>
      <c r="D710" s="37" t="s">
        <v>22</v>
      </c>
      <c r="E710" s="30"/>
      <c r="F710" s="30"/>
      <c r="G710" s="30"/>
      <c r="H710" s="30"/>
      <c r="I710" s="31">
        <f>I712</f>
        <v>0</v>
      </c>
      <c r="J710" s="31">
        <f t="shared" ref="J710:P710" si="262">J712</f>
        <v>0</v>
      </c>
      <c r="K710" s="31">
        <f t="shared" si="262"/>
        <v>23200</v>
      </c>
      <c r="L710" s="31">
        <f t="shared" si="262"/>
        <v>23200</v>
      </c>
      <c r="M710" s="31">
        <f t="shared" si="262"/>
        <v>181554.59</v>
      </c>
      <c r="N710" s="31">
        <f t="shared" si="262"/>
        <v>170024.5</v>
      </c>
      <c r="O710" s="31">
        <f t="shared" si="262"/>
        <v>80000</v>
      </c>
      <c r="P710" s="31">
        <f t="shared" si="262"/>
        <v>80000</v>
      </c>
      <c r="Q710" s="12"/>
    </row>
    <row r="711" spans="1:17" ht="26.25" customHeight="1" x14ac:dyDescent="0.25">
      <c r="A711" s="110"/>
      <c r="B711" s="112"/>
      <c r="C711" s="112"/>
      <c r="D711" s="37" t="s">
        <v>23</v>
      </c>
      <c r="E711" s="30"/>
      <c r="F711" s="30"/>
      <c r="G711" s="30"/>
      <c r="H711" s="30"/>
      <c r="I711" s="31"/>
      <c r="J711" s="31"/>
      <c r="K711" s="31"/>
      <c r="L711" s="31"/>
      <c r="M711" s="31"/>
      <c r="N711" s="31"/>
      <c r="O711" s="31"/>
      <c r="P711" s="31"/>
      <c r="Q711" s="12"/>
    </row>
    <row r="712" spans="1:17" ht="26.25" customHeight="1" x14ac:dyDescent="0.25">
      <c r="A712" s="110"/>
      <c r="B712" s="112"/>
      <c r="C712" s="112"/>
      <c r="D712" s="37" t="s">
        <v>29</v>
      </c>
      <c r="E712" s="30" t="s">
        <v>33</v>
      </c>
      <c r="F712" s="30" t="s">
        <v>473</v>
      </c>
      <c r="G712" s="30" t="s">
        <v>491</v>
      </c>
      <c r="H712" s="30" t="s">
        <v>36</v>
      </c>
      <c r="I712" s="31">
        <v>0</v>
      </c>
      <c r="J712" s="31">
        <v>0</v>
      </c>
      <c r="K712" s="31">
        <v>23200</v>
      </c>
      <c r="L712" s="31">
        <v>23200</v>
      </c>
      <c r="M712" s="31">
        <v>181554.59</v>
      </c>
      <c r="N712" s="31">
        <v>170024.5</v>
      </c>
      <c r="O712" s="31">
        <v>80000</v>
      </c>
      <c r="P712" s="31">
        <v>80000</v>
      </c>
      <c r="Q712" s="12"/>
    </row>
    <row r="713" spans="1:17" ht="26.25" customHeight="1" x14ac:dyDescent="0.25">
      <c r="A713" s="110" t="s">
        <v>511</v>
      </c>
      <c r="B713" s="112" t="s">
        <v>32</v>
      </c>
      <c r="C713" s="112" t="s">
        <v>781</v>
      </c>
      <c r="D713" s="37" t="s">
        <v>22</v>
      </c>
      <c r="E713" s="30"/>
      <c r="F713" s="30"/>
      <c r="G713" s="30"/>
      <c r="H713" s="30"/>
      <c r="I713" s="31">
        <f>I715</f>
        <v>0</v>
      </c>
      <c r="J713" s="31">
        <f t="shared" ref="J713:P713" si="263">J715</f>
        <v>0</v>
      </c>
      <c r="K713" s="31">
        <f t="shared" si="263"/>
        <v>0</v>
      </c>
      <c r="L713" s="31">
        <f t="shared" si="263"/>
        <v>0</v>
      </c>
      <c r="M713" s="31">
        <f t="shared" si="263"/>
        <v>130000</v>
      </c>
      <c r="N713" s="31">
        <f t="shared" si="263"/>
        <v>128999</v>
      </c>
      <c r="O713" s="31">
        <f t="shared" si="263"/>
        <v>217500</v>
      </c>
      <c r="P713" s="31">
        <f t="shared" si="263"/>
        <v>217500</v>
      </c>
      <c r="Q713" s="12"/>
    </row>
    <row r="714" spans="1:17" ht="26.25" customHeight="1" x14ac:dyDescent="0.25">
      <c r="A714" s="110"/>
      <c r="B714" s="112"/>
      <c r="C714" s="112"/>
      <c r="D714" s="37" t="s">
        <v>23</v>
      </c>
      <c r="E714" s="30"/>
      <c r="F714" s="30"/>
      <c r="G714" s="30"/>
      <c r="H714" s="30"/>
      <c r="I714" s="31"/>
      <c r="J714" s="31"/>
      <c r="K714" s="31"/>
      <c r="L714" s="31"/>
      <c r="M714" s="31"/>
      <c r="N714" s="31"/>
      <c r="O714" s="31"/>
      <c r="P714" s="31"/>
      <c r="Q714" s="12"/>
    </row>
    <row r="715" spans="1:17" ht="26.25" customHeight="1" x14ac:dyDescent="0.25">
      <c r="A715" s="110"/>
      <c r="B715" s="112"/>
      <c r="C715" s="112"/>
      <c r="D715" s="37" t="s">
        <v>29</v>
      </c>
      <c r="E715" s="30"/>
      <c r="F715" s="30"/>
      <c r="G715" s="30"/>
      <c r="H715" s="30"/>
      <c r="I715" s="31">
        <f>I716+I720</f>
        <v>0</v>
      </c>
      <c r="J715" s="31">
        <f t="shared" ref="J715:P715" si="264">J716+J720</f>
        <v>0</v>
      </c>
      <c r="K715" s="31">
        <f t="shared" si="264"/>
        <v>0</v>
      </c>
      <c r="L715" s="31">
        <f t="shared" si="264"/>
        <v>0</v>
      </c>
      <c r="M715" s="31">
        <f t="shared" si="264"/>
        <v>130000</v>
      </c>
      <c r="N715" s="31">
        <f t="shared" si="264"/>
        <v>128999</v>
      </c>
      <c r="O715" s="31">
        <f t="shared" si="264"/>
        <v>217500</v>
      </c>
      <c r="P715" s="31">
        <f t="shared" si="264"/>
        <v>217500</v>
      </c>
      <c r="Q715" s="12"/>
    </row>
    <row r="716" spans="1:17" ht="26.25" customHeight="1" x14ac:dyDescent="0.25">
      <c r="A716" s="110" t="s">
        <v>512</v>
      </c>
      <c r="B716" s="112" t="s">
        <v>42</v>
      </c>
      <c r="C716" s="112" t="s">
        <v>785</v>
      </c>
      <c r="D716" s="37" t="s">
        <v>22</v>
      </c>
      <c r="E716" s="30"/>
      <c r="F716" s="30"/>
      <c r="G716" s="30"/>
      <c r="H716" s="30"/>
      <c r="I716" s="31">
        <f>I718+I719</f>
        <v>0</v>
      </c>
      <c r="J716" s="31">
        <f t="shared" ref="J716:P716" si="265">J718+J719</f>
        <v>0</v>
      </c>
      <c r="K716" s="31">
        <f t="shared" si="265"/>
        <v>0</v>
      </c>
      <c r="L716" s="31">
        <f t="shared" si="265"/>
        <v>0</v>
      </c>
      <c r="M716" s="31">
        <f t="shared" si="265"/>
        <v>118500</v>
      </c>
      <c r="N716" s="31">
        <f t="shared" si="265"/>
        <v>118499</v>
      </c>
      <c r="O716" s="31">
        <f t="shared" si="265"/>
        <v>147500</v>
      </c>
      <c r="P716" s="31">
        <f t="shared" si="265"/>
        <v>147500</v>
      </c>
      <c r="Q716" s="12"/>
    </row>
    <row r="717" spans="1:17" ht="26.25" customHeight="1" x14ac:dyDescent="0.25">
      <c r="A717" s="110"/>
      <c r="B717" s="112"/>
      <c r="C717" s="112"/>
      <c r="D717" s="37" t="s">
        <v>23</v>
      </c>
      <c r="E717" s="30"/>
      <c r="F717" s="30"/>
      <c r="G717" s="30"/>
      <c r="H717" s="30"/>
      <c r="I717" s="31"/>
      <c r="J717" s="31"/>
      <c r="K717" s="31"/>
      <c r="L717" s="31"/>
      <c r="M717" s="31"/>
      <c r="N717" s="31"/>
      <c r="O717" s="31"/>
      <c r="P717" s="31"/>
      <c r="Q717" s="12"/>
    </row>
    <row r="718" spans="1:17" ht="26.25" customHeight="1" x14ac:dyDescent="0.25">
      <c r="A718" s="110"/>
      <c r="B718" s="112"/>
      <c r="C718" s="112"/>
      <c r="D718" s="112" t="s">
        <v>29</v>
      </c>
      <c r="E718" s="30" t="s">
        <v>33</v>
      </c>
      <c r="F718" s="30" t="s">
        <v>54</v>
      </c>
      <c r="G718" s="30" t="s">
        <v>492</v>
      </c>
      <c r="H718" s="30" t="s">
        <v>36</v>
      </c>
      <c r="I718" s="31">
        <v>0</v>
      </c>
      <c r="J718" s="31">
        <v>0</v>
      </c>
      <c r="K718" s="31">
        <v>0</v>
      </c>
      <c r="L718" s="31">
        <v>0</v>
      </c>
      <c r="M718" s="31">
        <v>58500</v>
      </c>
      <c r="N718" s="31">
        <v>58499</v>
      </c>
      <c r="O718" s="31">
        <v>72500</v>
      </c>
      <c r="P718" s="31">
        <v>72500</v>
      </c>
      <c r="Q718" s="12"/>
    </row>
    <row r="719" spans="1:17" ht="26.25" customHeight="1" x14ac:dyDescent="0.25">
      <c r="A719" s="110"/>
      <c r="B719" s="112"/>
      <c r="C719" s="112"/>
      <c r="D719" s="112"/>
      <c r="E719" s="30" t="s">
        <v>33</v>
      </c>
      <c r="F719" s="30" t="s">
        <v>54</v>
      </c>
      <c r="G719" s="30" t="s">
        <v>492</v>
      </c>
      <c r="H719" s="30" t="s">
        <v>493</v>
      </c>
      <c r="I719" s="31">
        <v>0</v>
      </c>
      <c r="J719" s="31">
        <v>0</v>
      </c>
      <c r="K719" s="31">
        <v>0</v>
      </c>
      <c r="L719" s="31">
        <v>0</v>
      </c>
      <c r="M719" s="31">
        <v>60000</v>
      </c>
      <c r="N719" s="31">
        <v>60000</v>
      </c>
      <c r="O719" s="31">
        <v>75000</v>
      </c>
      <c r="P719" s="31">
        <v>75000</v>
      </c>
      <c r="Q719" s="12"/>
    </row>
    <row r="720" spans="1:17" ht="26.25" customHeight="1" x14ac:dyDescent="0.25">
      <c r="A720" s="110" t="s">
        <v>513</v>
      </c>
      <c r="B720" s="112" t="s">
        <v>43</v>
      </c>
      <c r="C720" s="112" t="s">
        <v>786</v>
      </c>
      <c r="D720" s="37" t="s">
        <v>22</v>
      </c>
      <c r="E720" s="30"/>
      <c r="F720" s="30"/>
      <c r="G720" s="30"/>
      <c r="H720" s="30"/>
      <c r="I720" s="31">
        <f>I722</f>
        <v>0</v>
      </c>
      <c r="J720" s="31">
        <f t="shared" ref="J720:P720" si="266">J722</f>
        <v>0</v>
      </c>
      <c r="K720" s="31">
        <f t="shared" si="266"/>
        <v>0</v>
      </c>
      <c r="L720" s="31">
        <f t="shared" si="266"/>
        <v>0</v>
      </c>
      <c r="M720" s="31">
        <f t="shared" si="266"/>
        <v>11500</v>
      </c>
      <c r="N720" s="31">
        <f t="shared" si="266"/>
        <v>10500</v>
      </c>
      <c r="O720" s="31">
        <f t="shared" si="266"/>
        <v>70000</v>
      </c>
      <c r="P720" s="31">
        <f t="shared" si="266"/>
        <v>70000</v>
      </c>
      <c r="Q720" s="12"/>
    </row>
    <row r="721" spans="1:17" ht="26.25" customHeight="1" x14ac:dyDescent="0.25">
      <c r="A721" s="110"/>
      <c r="B721" s="112"/>
      <c r="C721" s="112"/>
      <c r="D721" s="37" t="s">
        <v>23</v>
      </c>
      <c r="E721" s="30"/>
      <c r="F721" s="30"/>
      <c r="G721" s="30"/>
      <c r="H721" s="30"/>
      <c r="I721" s="31"/>
      <c r="J721" s="31"/>
      <c r="K721" s="31"/>
      <c r="L721" s="31"/>
      <c r="M721" s="31"/>
      <c r="N721" s="31"/>
      <c r="O721" s="31"/>
      <c r="P721" s="31"/>
      <c r="Q721" s="12"/>
    </row>
    <row r="722" spans="1:17" ht="26.25" customHeight="1" x14ac:dyDescent="0.25">
      <c r="A722" s="110"/>
      <c r="B722" s="112"/>
      <c r="C722" s="112"/>
      <c r="D722" s="37" t="s">
        <v>29</v>
      </c>
      <c r="E722" s="30" t="s">
        <v>33</v>
      </c>
      <c r="F722" s="30" t="s">
        <v>54</v>
      </c>
      <c r="G722" s="30" t="s">
        <v>494</v>
      </c>
      <c r="H722" s="30" t="s">
        <v>36</v>
      </c>
      <c r="I722" s="31">
        <v>0</v>
      </c>
      <c r="J722" s="31">
        <v>0</v>
      </c>
      <c r="K722" s="31">
        <v>0</v>
      </c>
      <c r="L722" s="31">
        <v>0</v>
      </c>
      <c r="M722" s="31">
        <v>11500</v>
      </c>
      <c r="N722" s="31">
        <v>10500</v>
      </c>
      <c r="O722" s="31">
        <v>70000</v>
      </c>
      <c r="P722" s="31">
        <v>70000</v>
      </c>
      <c r="Q722" s="12"/>
    </row>
    <row r="723" spans="1:17" ht="26.25" customHeight="1" x14ac:dyDescent="0.25">
      <c r="A723" s="110" t="s">
        <v>514</v>
      </c>
      <c r="B723" s="112" t="s">
        <v>86</v>
      </c>
      <c r="C723" s="112" t="s">
        <v>782</v>
      </c>
      <c r="D723" s="37" t="s">
        <v>22</v>
      </c>
      <c r="E723" s="30"/>
      <c r="F723" s="30"/>
      <c r="G723" s="30"/>
      <c r="H723" s="30"/>
      <c r="I723" s="31">
        <f>I725</f>
        <v>0</v>
      </c>
      <c r="J723" s="31">
        <f t="shared" ref="J723:P723" si="267">J725</f>
        <v>0</v>
      </c>
      <c r="K723" s="31">
        <f t="shared" si="267"/>
        <v>0</v>
      </c>
      <c r="L723" s="31">
        <f t="shared" si="267"/>
        <v>0</v>
      </c>
      <c r="M723" s="31">
        <f t="shared" si="267"/>
        <v>50209249.210000008</v>
      </c>
      <c r="N723" s="31">
        <f t="shared" si="267"/>
        <v>49158680.100000001</v>
      </c>
      <c r="O723" s="31">
        <f t="shared" si="267"/>
        <v>0</v>
      </c>
      <c r="P723" s="31">
        <f t="shared" si="267"/>
        <v>0</v>
      </c>
      <c r="Q723" s="12"/>
    </row>
    <row r="724" spans="1:17" ht="26.25" customHeight="1" x14ac:dyDescent="0.25">
      <c r="A724" s="110"/>
      <c r="B724" s="112"/>
      <c r="C724" s="112"/>
      <c r="D724" s="37" t="s">
        <v>23</v>
      </c>
      <c r="E724" s="30"/>
      <c r="F724" s="30"/>
      <c r="G724" s="30"/>
      <c r="H724" s="30"/>
      <c r="I724" s="31"/>
      <c r="J724" s="31"/>
      <c r="K724" s="31"/>
      <c r="L724" s="31"/>
      <c r="M724" s="31"/>
      <c r="N724" s="31"/>
      <c r="O724" s="31"/>
      <c r="P724" s="31"/>
      <c r="Q724" s="12"/>
    </row>
    <row r="725" spans="1:17" ht="26.25" customHeight="1" x14ac:dyDescent="0.25">
      <c r="A725" s="110"/>
      <c r="B725" s="112"/>
      <c r="C725" s="112"/>
      <c r="D725" s="37" t="s">
        <v>29</v>
      </c>
      <c r="E725" s="30"/>
      <c r="F725" s="30"/>
      <c r="G725" s="30"/>
      <c r="H725" s="30"/>
      <c r="I725" s="31">
        <f>I726+I731+I736</f>
        <v>0</v>
      </c>
      <c r="J725" s="31">
        <f t="shared" ref="J725:P725" si="268">J726+J731+J736</f>
        <v>0</v>
      </c>
      <c r="K725" s="31">
        <f t="shared" si="268"/>
        <v>0</v>
      </c>
      <c r="L725" s="31">
        <f t="shared" si="268"/>
        <v>0</v>
      </c>
      <c r="M725" s="31">
        <f t="shared" si="268"/>
        <v>50209249.210000008</v>
      </c>
      <c r="N725" s="31">
        <f t="shared" si="268"/>
        <v>49158680.100000001</v>
      </c>
      <c r="O725" s="31">
        <f t="shared" si="268"/>
        <v>0</v>
      </c>
      <c r="P725" s="31">
        <f t="shared" si="268"/>
        <v>0</v>
      </c>
      <c r="Q725" s="12"/>
    </row>
    <row r="726" spans="1:17" ht="26.25" customHeight="1" x14ac:dyDescent="0.25">
      <c r="A726" s="110" t="s">
        <v>515</v>
      </c>
      <c r="B726" s="112" t="s">
        <v>42</v>
      </c>
      <c r="C726" s="112" t="s">
        <v>495</v>
      </c>
      <c r="D726" s="37" t="s">
        <v>22</v>
      </c>
      <c r="E726" s="30"/>
      <c r="F726" s="30"/>
      <c r="G726" s="30"/>
      <c r="H726" s="30"/>
      <c r="I726" s="31">
        <f>I728+I729+I730</f>
        <v>0</v>
      </c>
      <c r="J726" s="31">
        <f t="shared" ref="J726:P726" si="269">J728+J729+J730</f>
        <v>0</v>
      </c>
      <c r="K726" s="31">
        <f t="shared" si="269"/>
        <v>0</v>
      </c>
      <c r="L726" s="31">
        <f t="shared" si="269"/>
        <v>0</v>
      </c>
      <c r="M726" s="31">
        <f t="shared" si="269"/>
        <v>41780204.260000005</v>
      </c>
      <c r="N726" s="31">
        <f t="shared" si="269"/>
        <v>40729635.149999999</v>
      </c>
      <c r="O726" s="31">
        <f t="shared" si="269"/>
        <v>0</v>
      </c>
      <c r="P726" s="31">
        <f t="shared" si="269"/>
        <v>0</v>
      </c>
      <c r="Q726" s="12"/>
    </row>
    <row r="727" spans="1:17" ht="26.25" customHeight="1" x14ac:dyDescent="0.25">
      <c r="A727" s="110"/>
      <c r="B727" s="112"/>
      <c r="C727" s="112"/>
      <c r="D727" s="37" t="s">
        <v>23</v>
      </c>
      <c r="E727" s="30"/>
      <c r="F727" s="30"/>
      <c r="G727" s="30"/>
      <c r="H727" s="30"/>
      <c r="I727" s="31"/>
      <c r="J727" s="31"/>
      <c r="K727" s="31"/>
      <c r="L727" s="31"/>
      <c r="M727" s="31"/>
      <c r="N727" s="31"/>
      <c r="O727" s="31"/>
      <c r="P727" s="31"/>
      <c r="Q727" s="12"/>
    </row>
    <row r="728" spans="1:17" ht="26.25" customHeight="1" x14ac:dyDescent="0.25">
      <c r="A728" s="110"/>
      <c r="B728" s="112"/>
      <c r="C728" s="112"/>
      <c r="D728" s="112" t="s">
        <v>29</v>
      </c>
      <c r="E728" s="30" t="s">
        <v>33</v>
      </c>
      <c r="F728" s="30" t="s">
        <v>496</v>
      </c>
      <c r="G728" s="32" t="s">
        <v>497</v>
      </c>
      <c r="H728" s="30" t="s">
        <v>479</v>
      </c>
      <c r="I728" s="31">
        <v>0</v>
      </c>
      <c r="J728" s="31">
        <v>0</v>
      </c>
      <c r="K728" s="31">
        <v>0</v>
      </c>
      <c r="L728" s="31">
        <v>0</v>
      </c>
      <c r="M728" s="31">
        <v>12961725.34</v>
      </c>
      <c r="N728" s="31">
        <v>12961725.34</v>
      </c>
      <c r="O728" s="31">
        <v>0</v>
      </c>
      <c r="P728" s="31">
        <v>0</v>
      </c>
      <c r="Q728" s="12"/>
    </row>
    <row r="729" spans="1:17" ht="26.25" customHeight="1" x14ac:dyDescent="0.25">
      <c r="A729" s="110"/>
      <c r="B729" s="112"/>
      <c r="C729" s="112"/>
      <c r="D729" s="112"/>
      <c r="E729" s="30" t="s">
        <v>33</v>
      </c>
      <c r="F729" s="30" t="s">
        <v>496</v>
      </c>
      <c r="G729" s="32" t="s">
        <v>497</v>
      </c>
      <c r="H729" s="30" t="s">
        <v>498</v>
      </c>
      <c r="I729" s="31">
        <v>0</v>
      </c>
      <c r="J729" s="31">
        <v>0</v>
      </c>
      <c r="K729" s="31">
        <v>0</v>
      </c>
      <c r="L729" s="31">
        <v>0</v>
      </c>
      <c r="M729" s="31">
        <v>0</v>
      </c>
      <c r="N729" s="31">
        <v>0</v>
      </c>
      <c r="O729" s="31">
        <v>0</v>
      </c>
      <c r="P729" s="31">
        <v>0</v>
      </c>
      <c r="Q729" s="12"/>
    </row>
    <row r="730" spans="1:17" ht="26.25" customHeight="1" x14ac:dyDescent="0.25">
      <c r="A730" s="110"/>
      <c r="B730" s="112"/>
      <c r="C730" s="112"/>
      <c r="D730" s="112"/>
      <c r="E730" s="30" t="s">
        <v>33</v>
      </c>
      <c r="F730" s="30" t="s">
        <v>496</v>
      </c>
      <c r="G730" s="32" t="s">
        <v>497</v>
      </c>
      <c r="H730" s="30" t="s">
        <v>499</v>
      </c>
      <c r="I730" s="31">
        <v>0</v>
      </c>
      <c r="J730" s="31">
        <v>0</v>
      </c>
      <c r="K730" s="31">
        <v>0</v>
      </c>
      <c r="L730" s="31">
        <v>0</v>
      </c>
      <c r="M730" s="31">
        <v>28818478.920000002</v>
      </c>
      <c r="N730" s="31">
        <v>27767909.809999999</v>
      </c>
      <c r="O730" s="31">
        <v>0</v>
      </c>
      <c r="P730" s="31">
        <v>0</v>
      </c>
      <c r="Q730" s="12"/>
    </row>
    <row r="731" spans="1:17" ht="26.25" customHeight="1" x14ac:dyDescent="0.25">
      <c r="A731" s="110" t="s">
        <v>516</v>
      </c>
      <c r="B731" s="112" t="s">
        <v>43</v>
      </c>
      <c r="C731" s="112" t="s">
        <v>500</v>
      </c>
      <c r="D731" s="37" t="s">
        <v>22</v>
      </c>
      <c r="E731" s="30"/>
      <c r="F731" s="30"/>
      <c r="G731" s="30"/>
      <c r="H731" s="30"/>
      <c r="I731" s="31">
        <f>I733+I734+I735</f>
        <v>0</v>
      </c>
      <c r="J731" s="31">
        <f t="shared" ref="J731:P731" si="270">J733+J734+J735</f>
        <v>0</v>
      </c>
      <c r="K731" s="31">
        <f t="shared" si="270"/>
        <v>0</v>
      </c>
      <c r="L731" s="31">
        <f t="shared" si="270"/>
        <v>0</v>
      </c>
      <c r="M731" s="31">
        <f t="shared" si="270"/>
        <v>7822966.3600000003</v>
      </c>
      <c r="N731" s="31">
        <f t="shared" si="270"/>
        <v>7822966.3600000003</v>
      </c>
      <c r="O731" s="31">
        <f t="shared" si="270"/>
        <v>0</v>
      </c>
      <c r="P731" s="31">
        <f t="shared" si="270"/>
        <v>0</v>
      </c>
      <c r="Q731" s="12"/>
    </row>
    <row r="732" spans="1:17" ht="26.25" customHeight="1" x14ac:dyDescent="0.25">
      <c r="A732" s="110"/>
      <c r="B732" s="112"/>
      <c r="C732" s="112"/>
      <c r="D732" s="37" t="s">
        <v>23</v>
      </c>
      <c r="E732" s="30"/>
      <c r="F732" s="30"/>
      <c r="G732" s="30"/>
      <c r="H732" s="30"/>
      <c r="I732" s="31"/>
      <c r="J732" s="31"/>
      <c r="K732" s="31"/>
      <c r="L732" s="31"/>
      <c r="M732" s="31"/>
      <c r="N732" s="31"/>
      <c r="O732" s="31"/>
      <c r="P732" s="31"/>
      <c r="Q732" s="12"/>
    </row>
    <row r="733" spans="1:17" ht="26.25" customHeight="1" x14ac:dyDescent="0.25">
      <c r="A733" s="110"/>
      <c r="B733" s="112"/>
      <c r="C733" s="112"/>
      <c r="D733" s="112" t="s">
        <v>29</v>
      </c>
      <c r="E733" s="30" t="s">
        <v>33</v>
      </c>
      <c r="F733" s="30" t="s">
        <v>496</v>
      </c>
      <c r="G733" s="32" t="s">
        <v>501</v>
      </c>
      <c r="H733" s="30" t="s">
        <v>479</v>
      </c>
      <c r="I733" s="31">
        <v>0</v>
      </c>
      <c r="J733" s="31">
        <v>0</v>
      </c>
      <c r="K733" s="31">
        <v>0</v>
      </c>
      <c r="L733" s="31">
        <v>0</v>
      </c>
      <c r="M733" s="31">
        <v>682196.07</v>
      </c>
      <c r="N733" s="31">
        <v>682196.07</v>
      </c>
      <c r="O733" s="31">
        <v>0</v>
      </c>
      <c r="P733" s="31">
        <v>0</v>
      </c>
      <c r="Q733" s="12"/>
    </row>
    <row r="734" spans="1:17" ht="26.25" customHeight="1" x14ac:dyDescent="0.25">
      <c r="A734" s="110"/>
      <c r="B734" s="112"/>
      <c r="C734" s="112"/>
      <c r="D734" s="112"/>
      <c r="E734" s="30" t="s">
        <v>33</v>
      </c>
      <c r="F734" s="30" t="s">
        <v>496</v>
      </c>
      <c r="G734" s="32" t="s">
        <v>501</v>
      </c>
      <c r="H734" s="30" t="s">
        <v>498</v>
      </c>
      <c r="I734" s="31">
        <v>0</v>
      </c>
      <c r="J734" s="31">
        <v>0</v>
      </c>
      <c r="K734" s="31">
        <v>0</v>
      </c>
      <c r="L734" s="31">
        <v>0</v>
      </c>
      <c r="M734" s="31">
        <v>0</v>
      </c>
      <c r="N734" s="31">
        <v>0</v>
      </c>
      <c r="O734" s="31">
        <v>0</v>
      </c>
      <c r="P734" s="31">
        <v>0</v>
      </c>
      <c r="Q734" s="12"/>
    </row>
    <row r="735" spans="1:17" ht="26.25" customHeight="1" x14ac:dyDescent="0.25">
      <c r="A735" s="110"/>
      <c r="B735" s="112"/>
      <c r="C735" s="112"/>
      <c r="D735" s="112"/>
      <c r="E735" s="30" t="s">
        <v>33</v>
      </c>
      <c r="F735" s="30" t="s">
        <v>496</v>
      </c>
      <c r="G735" s="32" t="s">
        <v>501</v>
      </c>
      <c r="H735" s="30" t="s">
        <v>499</v>
      </c>
      <c r="I735" s="31">
        <v>0</v>
      </c>
      <c r="J735" s="31">
        <v>0</v>
      </c>
      <c r="K735" s="31">
        <v>0</v>
      </c>
      <c r="L735" s="31">
        <v>0</v>
      </c>
      <c r="M735" s="31">
        <v>7140770.29</v>
      </c>
      <c r="N735" s="31">
        <v>7140770.29</v>
      </c>
      <c r="O735" s="31">
        <v>0</v>
      </c>
      <c r="P735" s="31">
        <v>0</v>
      </c>
      <c r="Q735" s="12"/>
    </row>
    <row r="736" spans="1:17" ht="26.25" customHeight="1" x14ac:dyDescent="0.25">
      <c r="A736" s="110" t="s">
        <v>517</v>
      </c>
      <c r="B736" s="112" t="s">
        <v>59</v>
      </c>
      <c r="C736" s="112" t="s">
        <v>502</v>
      </c>
      <c r="D736" s="37" t="s">
        <v>22</v>
      </c>
      <c r="E736" s="30"/>
      <c r="F736" s="30"/>
      <c r="G736" s="30"/>
      <c r="H736" s="30"/>
      <c r="I736" s="31">
        <f>I738</f>
        <v>0</v>
      </c>
      <c r="J736" s="31">
        <f t="shared" ref="J736:P736" si="271">J738</f>
        <v>0</v>
      </c>
      <c r="K736" s="31">
        <f t="shared" si="271"/>
        <v>0</v>
      </c>
      <c r="L736" s="31">
        <f t="shared" si="271"/>
        <v>0</v>
      </c>
      <c r="M736" s="31">
        <f t="shared" si="271"/>
        <v>606078.59</v>
      </c>
      <c r="N736" s="31">
        <f t="shared" si="271"/>
        <v>606078.59</v>
      </c>
      <c r="O736" s="31">
        <f t="shared" si="271"/>
        <v>0</v>
      </c>
      <c r="P736" s="31">
        <f t="shared" si="271"/>
        <v>0</v>
      </c>
      <c r="Q736" s="12"/>
    </row>
    <row r="737" spans="1:17" ht="26.25" customHeight="1" x14ac:dyDescent="0.25">
      <c r="A737" s="110"/>
      <c r="B737" s="112"/>
      <c r="C737" s="112"/>
      <c r="D737" s="37" t="s">
        <v>23</v>
      </c>
      <c r="E737" s="30"/>
      <c r="F737" s="30"/>
      <c r="G737" s="30"/>
      <c r="H737" s="30"/>
      <c r="I737" s="31"/>
      <c r="J737" s="31"/>
      <c r="K737" s="31"/>
      <c r="L737" s="31"/>
      <c r="M737" s="31"/>
      <c r="N737" s="31"/>
      <c r="O737" s="31"/>
      <c r="P737" s="31"/>
      <c r="Q737" s="12"/>
    </row>
    <row r="738" spans="1:17" s="18" customFormat="1" ht="26.25" customHeight="1" thickBot="1" x14ac:dyDescent="0.3">
      <c r="A738" s="111"/>
      <c r="B738" s="113"/>
      <c r="C738" s="113"/>
      <c r="D738" s="52" t="s">
        <v>29</v>
      </c>
      <c r="E738" s="54" t="s">
        <v>33</v>
      </c>
      <c r="F738" s="54" t="s">
        <v>496</v>
      </c>
      <c r="G738" s="71" t="s">
        <v>503</v>
      </c>
      <c r="H738" s="54" t="s">
        <v>479</v>
      </c>
      <c r="I738" s="62">
        <v>0</v>
      </c>
      <c r="J738" s="62">
        <v>0</v>
      </c>
      <c r="K738" s="62">
        <v>0</v>
      </c>
      <c r="L738" s="62">
        <v>0</v>
      </c>
      <c r="M738" s="62">
        <v>606078.59</v>
      </c>
      <c r="N738" s="62">
        <v>606078.59</v>
      </c>
      <c r="O738" s="62">
        <v>0</v>
      </c>
      <c r="P738" s="62">
        <v>0</v>
      </c>
      <c r="Q738" s="61"/>
    </row>
    <row r="739" spans="1:17" ht="27" customHeight="1" x14ac:dyDescent="0.25">
      <c r="A739" s="157"/>
      <c r="B739" s="158"/>
      <c r="C739" s="159"/>
      <c r="D739" s="102" t="s">
        <v>22</v>
      </c>
      <c r="E739" s="77"/>
      <c r="F739" s="77"/>
      <c r="G739" s="77"/>
      <c r="H739" s="77"/>
      <c r="I739" s="103">
        <f t="shared" ref="I739:P739" si="272">I698+I674+I638+I585+I303+I220+I193+I99+I77+I11</f>
        <v>0</v>
      </c>
      <c r="J739" s="103">
        <f t="shared" si="272"/>
        <v>0</v>
      </c>
      <c r="K739" s="103">
        <f t="shared" si="272"/>
        <v>406761154.97999996</v>
      </c>
      <c r="L739" s="103">
        <f t="shared" si="272"/>
        <v>386690902.99000001</v>
      </c>
      <c r="M739" s="103">
        <f t="shared" si="272"/>
        <v>985835970.02999997</v>
      </c>
      <c r="N739" s="103">
        <f t="shared" si="272"/>
        <v>969275740.79999971</v>
      </c>
      <c r="O739" s="103">
        <f t="shared" si="272"/>
        <v>760441876.84000003</v>
      </c>
      <c r="P739" s="103">
        <f t="shared" si="272"/>
        <v>767625693.40999997</v>
      </c>
      <c r="Q739" s="89"/>
    </row>
    <row r="740" spans="1:17" ht="27" customHeight="1" x14ac:dyDescent="0.25">
      <c r="A740" s="160"/>
      <c r="B740" s="161"/>
      <c r="C740" s="162"/>
      <c r="D740" s="80" t="s">
        <v>23</v>
      </c>
      <c r="E740" s="81"/>
      <c r="F740" s="81"/>
      <c r="G740" s="81"/>
      <c r="H740" s="81"/>
      <c r="I740" s="90"/>
      <c r="J740" s="90"/>
      <c r="K740" s="90"/>
      <c r="L740" s="90"/>
      <c r="M740" s="90"/>
      <c r="N740" s="90"/>
      <c r="O740" s="90"/>
      <c r="P740" s="90"/>
      <c r="Q740" s="91"/>
    </row>
    <row r="741" spans="1:17" ht="27" customHeight="1" x14ac:dyDescent="0.25">
      <c r="A741" s="160"/>
      <c r="B741" s="161"/>
      <c r="C741" s="162"/>
      <c r="D741" s="80" t="s">
        <v>788</v>
      </c>
      <c r="E741" s="81" t="s">
        <v>585</v>
      </c>
      <c r="F741" s="81"/>
      <c r="G741" s="81"/>
      <c r="H741" s="81"/>
      <c r="I741" s="90">
        <f t="shared" ref="I741:P741" si="273">I13+I101</f>
        <v>0</v>
      </c>
      <c r="J741" s="90">
        <f t="shared" si="273"/>
        <v>0</v>
      </c>
      <c r="K741" s="90">
        <f t="shared" si="273"/>
        <v>46342269.500000007</v>
      </c>
      <c r="L741" s="90">
        <f t="shared" si="273"/>
        <v>43145750.890000001</v>
      </c>
      <c r="M741" s="90">
        <f t="shared" si="273"/>
        <v>93148872.999999985</v>
      </c>
      <c r="N741" s="90">
        <f t="shared" si="273"/>
        <v>93129532.269999996</v>
      </c>
      <c r="O741" s="90">
        <f t="shared" si="273"/>
        <v>85816998</v>
      </c>
      <c r="P741" s="90">
        <f t="shared" si="273"/>
        <v>86519355</v>
      </c>
      <c r="Q741" s="91"/>
    </row>
    <row r="742" spans="1:17" ht="27" customHeight="1" x14ac:dyDescent="0.25">
      <c r="A742" s="160"/>
      <c r="B742" s="161"/>
      <c r="C742" s="162"/>
      <c r="D742" s="104" t="s">
        <v>787</v>
      </c>
      <c r="E742" s="105" t="s">
        <v>518</v>
      </c>
      <c r="F742" s="105"/>
      <c r="G742" s="105"/>
      <c r="H742" s="105"/>
      <c r="I742" s="106">
        <f>I222</f>
        <v>0</v>
      </c>
      <c r="J742" s="106">
        <f t="shared" ref="J742:P742" si="274">J222</f>
        <v>0</v>
      </c>
      <c r="K742" s="106">
        <f t="shared" si="274"/>
        <v>14665791.769999998</v>
      </c>
      <c r="L742" s="106">
        <f t="shared" si="274"/>
        <v>13126075.999999998</v>
      </c>
      <c r="M742" s="106">
        <f t="shared" si="274"/>
        <v>25789556.620000001</v>
      </c>
      <c r="N742" s="106">
        <f t="shared" si="274"/>
        <v>25412706.139999997</v>
      </c>
      <c r="O742" s="106">
        <f t="shared" si="274"/>
        <v>22074655.82</v>
      </c>
      <c r="P742" s="106">
        <f t="shared" si="274"/>
        <v>22081059.199999999</v>
      </c>
      <c r="Q742" s="107"/>
    </row>
    <row r="743" spans="1:17" ht="27" customHeight="1" x14ac:dyDescent="0.25">
      <c r="A743" s="160"/>
      <c r="B743" s="161"/>
      <c r="C743" s="162"/>
      <c r="D743" s="104" t="s">
        <v>433</v>
      </c>
      <c r="E743" s="105" t="s">
        <v>430</v>
      </c>
      <c r="F743" s="105"/>
      <c r="G743" s="105"/>
      <c r="H743" s="105"/>
      <c r="I743" s="106">
        <f>I588+I102</f>
        <v>0</v>
      </c>
      <c r="J743" s="106">
        <f t="shared" ref="J743:P743" si="275">J588+J102</f>
        <v>0</v>
      </c>
      <c r="K743" s="106">
        <f t="shared" si="275"/>
        <v>268865107.95999998</v>
      </c>
      <c r="L743" s="106">
        <f t="shared" si="275"/>
        <v>264572435.06</v>
      </c>
      <c r="M743" s="106">
        <f t="shared" si="275"/>
        <v>549017962.11000001</v>
      </c>
      <c r="N743" s="106">
        <f t="shared" si="275"/>
        <v>538526976.03999984</v>
      </c>
      <c r="O743" s="106">
        <f t="shared" si="275"/>
        <v>509595516.17000002</v>
      </c>
      <c r="P743" s="106">
        <f t="shared" si="275"/>
        <v>506937981.20999998</v>
      </c>
      <c r="Q743" s="107"/>
    </row>
    <row r="744" spans="1:17" ht="27" customHeight="1" x14ac:dyDescent="0.25">
      <c r="A744" s="160"/>
      <c r="B744" s="161"/>
      <c r="C744" s="162"/>
      <c r="D744" s="80" t="s">
        <v>480</v>
      </c>
      <c r="E744" s="105" t="s">
        <v>481</v>
      </c>
      <c r="F744" s="105"/>
      <c r="G744" s="105"/>
      <c r="H744" s="105"/>
      <c r="I744" s="106">
        <f>I677</f>
        <v>0</v>
      </c>
      <c r="J744" s="106">
        <f t="shared" ref="J744:P744" si="276">J677</f>
        <v>0</v>
      </c>
      <c r="K744" s="106">
        <f t="shared" si="276"/>
        <v>6547605</v>
      </c>
      <c r="L744" s="106">
        <f t="shared" si="276"/>
        <v>6531759.5199999996</v>
      </c>
      <c r="M744" s="106">
        <f t="shared" si="276"/>
        <v>15632434</v>
      </c>
      <c r="N744" s="106">
        <f t="shared" si="276"/>
        <v>15592573.689999999</v>
      </c>
      <c r="O744" s="106">
        <f t="shared" si="276"/>
        <v>13921900</v>
      </c>
      <c r="P744" s="106">
        <f t="shared" si="276"/>
        <v>13921900</v>
      </c>
      <c r="Q744" s="107"/>
    </row>
    <row r="745" spans="1:17" ht="27" customHeight="1" thickBot="1" x14ac:dyDescent="0.3">
      <c r="A745" s="163"/>
      <c r="B745" s="164"/>
      <c r="C745" s="165"/>
      <c r="D745" s="84" t="s">
        <v>29</v>
      </c>
      <c r="E745" s="101" t="s">
        <v>33</v>
      </c>
      <c r="F745" s="101"/>
      <c r="G745" s="101"/>
      <c r="H745" s="101"/>
      <c r="I745" s="108">
        <f t="shared" ref="I745:P745" si="277">I79+I103+I195+I305+I587+I640+I676+I700</f>
        <v>0</v>
      </c>
      <c r="J745" s="108">
        <f t="shared" si="277"/>
        <v>0</v>
      </c>
      <c r="K745" s="108">
        <f t="shared" si="277"/>
        <v>70340380.75</v>
      </c>
      <c r="L745" s="108">
        <f t="shared" si="277"/>
        <v>59314881.519999996</v>
      </c>
      <c r="M745" s="108">
        <f t="shared" si="277"/>
        <v>302247144.29999995</v>
      </c>
      <c r="N745" s="108">
        <f t="shared" si="277"/>
        <v>296613952.66000003</v>
      </c>
      <c r="O745" s="108">
        <f t="shared" si="277"/>
        <v>129032806.84999999</v>
      </c>
      <c r="P745" s="108">
        <f t="shared" si="277"/>
        <v>138165398</v>
      </c>
      <c r="Q745" s="109"/>
    </row>
    <row r="746" spans="1:17" x14ac:dyDescent="0.25">
      <c r="I746" s="20"/>
      <c r="J746" s="20"/>
      <c r="K746" s="21"/>
      <c r="L746" s="21"/>
      <c r="M746" s="21"/>
      <c r="N746" s="21"/>
      <c r="O746" s="21"/>
      <c r="P746" s="21"/>
    </row>
    <row r="747" spans="1:17" x14ac:dyDescent="0.25">
      <c r="I747" s="20"/>
      <c r="J747" s="20"/>
      <c r="K747" s="21"/>
      <c r="L747" s="21"/>
      <c r="M747" s="21"/>
      <c r="N747" s="21"/>
      <c r="O747" s="21"/>
      <c r="P747" s="21"/>
    </row>
    <row r="748" spans="1:17" x14ac:dyDescent="0.25">
      <c r="I748" s="21"/>
      <c r="J748" s="21"/>
      <c r="K748" s="21"/>
      <c r="L748" s="21"/>
      <c r="M748" s="21"/>
      <c r="N748" s="21"/>
      <c r="O748" s="21"/>
      <c r="P748" s="21"/>
    </row>
    <row r="749" spans="1:17" x14ac:dyDescent="0.25">
      <c r="I749" s="20"/>
      <c r="J749" s="20"/>
      <c r="K749" s="21"/>
      <c r="L749" s="21"/>
      <c r="M749" s="21"/>
      <c r="N749" s="21"/>
      <c r="O749" s="21"/>
      <c r="P749" s="21"/>
    </row>
    <row r="750" spans="1:17" x14ac:dyDescent="0.25">
      <c r="I750" s="20"/>
      <c r="J750" s="20"/>
      <c r="K750" s="21"/>
      <c r="L750" s="21"/>
      <c r="M750" s="21"/>
      <c r="N750" s="21"/>
      <c r="O750" s="21"/>
      <c r="P750" s="21"/>
    </row>
    <row r="751" spans="1:17" x14ac:dyDescent="0.25">
      <c r="I751" s="20"/>
      <c r="J751" s="20"/>
      <c r="K751" s="21"/>
      <c r="L751" s="21"/>
      <c r="M751" s="21"/>
      <c r="N751" s="21"/>
      <c r="O751" s="21"/>
      <c r="P751" s="21"/>
    </row>
    <row r="752" spans="1:17" x14ac:dyDescent="0.25">
      <c r="I752" s="20"/>
      <c r="J752" s="20"/>
      <c r="K752" s="21"/>
      <c r="L752" s="21"/>
      <c r="M752" s="21"/>
      <c r="N752" s="21"/>
      <c r="O752" s="21"/>
      <c r="P752" s="21"/>
    </row>
    <row r="753" spans="9:16" x14ac:dyDescent="0.25">
      <c r="I753" s="20"/>
      <c r="J753" s="20"/>
      <c r="K753" s="21"/>
      <c r="L753" s="21"/>
      <c r="M753" s="21"/>
      <c r="N753" s="21"/>
      <c r="O753" s="21"/>
      <c r="P753" s="21"/>
    </row>
    <row r="754" spans="9:16" x14ac:dyDescent="0.25">
      <c r="I754" s="20"/>
      <c r="J754" s="20"/>
      <c r="K754" s="21"/>
      <c r="L754" s="21"/>
      <c r="M754" s="21"/>
      <c r="N754" s="21"/>
      <c r="O754" s="21"/>
      <c r="P754" s="21"/>
    </row>
    <row r="755" spans="9:16" x14ac:dyDescent="0.25">
      <c r="I755" s="20"/>
      <c r="J755" s="20"/>
      <c r="K755" s="21"/>
      <c r="L755" s="21"/>
      <c r="M755" s="21"/>
      <c r="N755" s="21"/>
      <c r="O755" s="21"/>
      <c r="P755" s="21"/>
    </row>
    <row r="756" spans="9:16" x14ac:dyDescent="0.25">
      <c r="I756" s="20"/>
      <c r="J756" s="20"/>
      <c r="K756" s="21"/>
      <c r="L756" s="21"/>
      <c r="M756" s="21"/>
      <c r="N756" s="21"/>
      <c r="O756" s="21"/>
      <c r="P756" s="21"/>
    </row>
    <row r="757" spans="9:16" x14ac:dyDescent="0.25">
      <c r="I757" s="20"/>
      <c r="J757" s="20"/>
      <c r="K757" s="21"/>
      <c r="L757" s="21"/>
      <c r="M757" s="21"/>
      <c r="N757" s="21"/>
      <c r="O757" s="21"/>
      <c r="P757" s="21"/>
    </row>
    <row r="758" spans="9:16" x14ac:dyDescent="0.25">
      <c r="I758" s="20"/>
      <c r="J758" s="20"/>
      <c r="K758" s="21"/>
      <c r="L758" s="21"/>
      <c r="M758" s="21"/>
      <c r="N758" s="21"/>
      <c r="O758" s="21"/>
      <c r="P758" s="21"/>
    </row>
    <row r="759" spans="9:16" x14ac:dyDescent="0.25">
      <c r="I759" s="20"/>
      <c r="J759" s="20"/>
      <c r="K759" s="21"/>
      <c r="L759" s="21"/>
      <c r="M759" s="21"/>
      <c r="N759" s="21"/>
      <c r="O759" s="21"/>
      <c r="P759" s="21"/>
    </row>
    <row r="760" spans="9:16" x14ac:dyDescent="0.25">
      <c r="I760" s="20"/>
      <c r="J760" s="20"/>
      <c r="K760" s="21"/>
      <c r="L760" s="21"/>
      <c r="M760" s="21"/>
      <c r="N760" s="21"/>
      <c r="O760" s="21"/>
      <c r="P760" s="21"/>
    </row>
    <row r="761" spans="9:16" x14ac:dyDescent="0.25">
      <c r="I761" s="20"/>
      <c r="J761" s="20"/>
      <c r="K761" s="21"/>
      <c r="L761" s="21"/>
      <c r="M761" s="21"/>
      <c r="N761" s="21"/>
      <c r="O761" s="21"/>
      <c r="P761" s="21"/>
    </row>
    <row r="762" spans="9:16" x14ac:dyDescent="0.25">
      <c r="I762" s="20"/>
      <c r="J762" s="20"/>
      <c r="K762" s="21"/>
      <c r="L762" s="21"/>
      <c r="M762" s="21"/>
      <c r="N762" s="21"/>
      <c r="O762" s="21"/>
      <c r="P762" s="21"/>
    </row>
    <row r="763" spans="9:16" x14ac:dyDescent="0.25">
      <c r="I763" s="20"/>
      <c r="J763" s="20"/>
      <c r="K763" s="21"/>
      <c r="L763" s="21"/>
      <c r="M763" s="21"/>
      <c r="N763" s="21"/>
      <c r="O763" s="21"/>
      <c r="P763" s="21"/>
    </row>
    <row r="764" spans="9:16" x14ac:dyDescent="0.25">
      <c r="I764" s="20"/>
      <c r="J764" s="20"/>
      <c r="K764" s="21"/>
      <c r="L764" s="21"/>
      <c r="M764" s="21"/>
      <c r="N764" s="21"/>
      <c r="O764" s="21"/>
      <c r="P764" s="21"/>
    </row>
    <row r="765" spans="9:16" x14ac:dyDescent="0.25">
      <c r="I765" s="20"/>
      <c r="J765" s="20"/>
      <c r="K765" s="21"/>
      <c r="L765" s="21"/>
      <c r="M765" s="21"/>
      <c r="N765" s="21"/>
      <c r="O765" s="21"/>
      <c r="P765" s="21"/>
    </row>
    <row r="766" spans="9:16" x14ac:dyDescent="0.25">
      <c r="I766" s="20"/>
      <c r="J766" s="20"/>
      <c r="K766" s="21"/>
      <c r="L766" s="21"/>
      <c r="M766" s="21"/>
      <c r="N766" s="21"/>
      <c r="O766" s="21"/>
      <c r="P766" s="21"/>
    </row>
    <row r="767" spans="9:16" x14ac:dyDescent="0.25">
      <c r="I767" s="20"/>
      <c r="J767" s="20"/>
      <c r="K767" s="21"/>
      <c r="L767" s="21"/>
      <c r="M767" s="21"/>
      <c r="N767" s="21"/>
      <c r="O767" s="21"/>
      <c r="P767" s="21"/>
    </row>
    <row r="768" spans="9:16" x14ac:dyDescent="0.25">
      <c r="I768" s="20"/>
      <c r="J768" s="20"/>
      <c r="K768" s="21"/>
      <c r="L768" s="21"/>
      <c r="M768" s="21"/>
      <c r="N768" s="21"/>
      <c r="O768" s="21"/>
      <c r="P768" s="21"/>
    </row>
    <row r="769" spans="9:16" x14ac:dyDescent="0.25">
      <c r="I769" s="20"/>
      <c r="J769" s="20"/>
      <c r="K769" s="21"/>
      <c r="L769" s="21"/>
      <c r="M769" s="21"/>
      <c r="N769" s="21"/>
      <c r="O769" s="21"/>
      <c r="P769" s="21"/>
    </row>
    <row r="770" spans="9:16" x14ac:dyDescent="0.25">
      <c r="I770" s="20"/>
      <c r="J770" s="20"/>
      <c r="K770" s="21"/>
      <c r="L770" s="21"/>
      <c r="M770" s="21"/>
      <c r="N770" s="21"/>
      <c r="O770" s="21"/>
      <c r="P770" s="21"/>
    </row>
    <row r="771" spans="9:16" x14ac:dyDescent="0.25">
      <c r="I771" s="20"/>
      <c r="J771" s="20"/>
      <c r="K771" s="21"/>
      <c r="L771" s="21"/>
      <c r="M771" s="21"/>
      <c r="N771" s="21"/>
      <c r="O771" s="21"/>
      <c r="P771" s="21"/>
    </row>
    <row r="772" spans="9:16" x14ac:dyDescent="0.25">
      <c r="I772" s="20"/>
      <c r="J772" s="20"/>
      <c r="K772" s="21"/>
      <c r="L772" s="21"/>
      <c r="M772" s="21"/>
      <c r="N772" s="21"/>
      <c r="O772" s="21"/>
      <c r="P772" s="21"/>
    </row>
    <row r="773" spans="9:16" x14ac:dyDescent="0.25">
      <c r="I773" s="20"/>
      <c r="J773" s="20"/>
      <c r="K773" s="21"/>
      <c r="L773" s="21"/>
      <c r="M773" s="21"/>
      <c r="N773" s="21"/>
      <c r="O773" s="21"/>
      <c r="P773" s="21"/>
    </row>
    <row r="774" spans="9:16" x14ac:dyDescent="0.25">
      <c r="I774" s="20"/>
      <c r="J774" s="20"/>
      <c r="K774" s="21"/>
      <c r="L774" s="21"/>
      <c r="M774" s="21"/>
      <c r="N774" s="21"/>
      <c r="O774" s="21"/>
      <c r="P774" s="21"/>
    </row>
    <row r="775" spans="9:16" x14ac:dyDescent="0.25">
      <c r="I775" s="20"/>
      <c r="J775" s="20"/>
      <c r="K775" s="21"/>
      <c r="L775" s="21"/>
      <c r="M775" s="21"/>
      <c r="N775" s="21"/>
      <c r="O775" s="21"/>
      <c r="P775" s="21"/>
    </row>
    <row r="776" spans="9:16" x14ac:dyDescent="0.25">
      <c r="I776" s="20"/>
      <c r="J776" s="20"/>
      <c r="K776" s="21"/>
      <c r="L776" s="21"/>
      <c r="M776" s="21"/>
      <c r="N776" s="21"/>
      <c r="O776" s="21"/>
      <c r="P776" s="21"/>
    </row>
    <row r="777" spans="9:16" x14ac:dyDescent="0.25">
      <c r="I777" s="20"/>
      <c r="J777" s="20"/>
      <c r="K777" s="21"/>
      <c r="L777" s="21"/>
      <c r="M777" s="21"/>
      <c r="N777" s="21"/>
      <c r="O777" s="21"/>
      <c r="P777" s="21"/>
    </row>
    <row r="778" spans="9:16" x14ac:dyDescent="0.25">
      <c r="I778" s="20"/>
      <c r="J778" s="20"/>
      <c r="K778" s="21"/>
      <c r="L778" s="21"/>
      <c r="M778" s="21"/>
      <c r="N778" s="21"/>
      <c r="O778" s="21"/>
      <c r="P778" s="21"/>
    </row>
    <row r="779" spans="9:16" x14ac:dyDescent="0.25">
      <c r="I779" s="20"/>
      <c r="J779" s="20"/>
      <c r="K779" s="21"/>
      <c r="L779" s="21"/>
      <c r="M779" s="21"/>
      <c r="N779" s="21"/>
      <c r="O779" s="21"/>
      <c r="P779" s="21"/>
    </row>
    <row r="780" spans="9:16" x14ac:dyDescent="0.25">
      <c r="I780" s="20"/>
      <c r="J780" s="20"/>
      <c r="K780" s="21"/>
      <c r="L780" s="21"/>
      <c r="M780" s="21"/>
      <c r="N780" s="21"/>
      <c r="O780" s="21"/>
      <c r="P780" s="21"/>
    </row>
    <row r="781" spans="9:16" x14ac:dyDescent="0.25">
      <c r="I781" s="20"/>
      <c r="J781" s="20"/>
      <c r="K781" s="21"/>
      <c r="L781" s="21"/>
      <c r="M781" s="21"/>
      <c r="N781" s="21"/>
      <c r="O781" s="21"/>
      <c r="P781" s="21"/>
    </row>
    <row r="782" spans="9:16" x14ac:dyDescent="0.25">
      <c r="I782" s="20"/>
      <c r="J782" s="20"/>
      <c r="K782" s="21"/>
      <c r="L782" s="21"/>
      <c r="M782" s="21"/>
      <c r="N782" s="21"/>
      <c r="O782" s="21"/>
      <c r="P782" s="21"/>
    </row>
    <row r="783" spans="9:16" x14ac:dyDescent="0.25">
      <c r="I783" s="20"/>
      <c r="J783" s="20"/>
      <c r="K783" s="21"/>
      <c r="L783" s="21"/>
      <c r="M783" s="21"/>
      <c r="N783" s="21"/>
      <c r="O783" s="21"/>
      <c r="P783" s="21"/>
    </row>
    <row r="784" spans="9:16" x14ac:dyDescent="0.25">
      <c r="I784" s="20"/>
      <c r="J784" s="20"/>
      <c r="K784" s="21"/>
      <c r="L784" s="21"/>
      <c r="M784" s="21"/>
      <c r="N784" s="21"/>
      <c r="O784" s="21"/>
      <c r="P784" s="21"/>
    </row>
    <row r="785" spans="9:16" x14ac:dyDescent="0.25">
      <c r="I785" s="20"/>
      <c r="J785" s="20"/>
      <c r="K785" s="21"/>
      <c r="L785" s="21"/>
      <c r="M785" s="21"/>
      <c r="N785" s="21"/>
      <c r="O785" s="21"/>
      <c r="P785" s="21"/>
    </row>
    <row r="786" spans="9:16" x14ac:dyDescent="0.25">
      <c r="I786" s="20"/>
      <c r="J786" s="20"/>
      <c r="K786" s="21"/>
      <c r="L786" s="21"/>
      <c r="M786" s="21"/>
      <c r="N786" s="21"/>
      <c r="O786" s="21"/>
      <c r="P786" s="21"/>
    </row>
    <row r="787" spans="9:16" x14ac:dyDescent="0.25">
      <c r="I787" s="20"/>
      <c r="J787" s="20"/>
      <c r="K787" s="21"/>
      <c r="L787" s="21"/>
      <c r="M787" s="21"/>
      <c r="N787" s="21"/>
      <c r="O787" s="21"/>
      <c r="P787" s="21"/>
    </row>
    <row r="788" spans="9:16" x14ac:dyDescent="0.25">
      <c r="I788" s="20"/>
      <c r="J788" s="20"/>
      <c r="K788" s="21"/>
      <c r="L788" s="21"/>
      <c r="M788" s="21"/>
      <c r="N788" s="21"/>
      <c r="O788" s="21"/>
      <c r="P788" s="21"/>
    </row>
    <row r="789" spans="9:16" x14ac:dyDescent="0.25">
      <c r="I789" s="20"/>
      <c r="J789" s="20"/>
      <c r="K789" s="21"/>
      <c r="L789" s="21"/>
      <c r="M789" s="21"/>
      <c r="N789" s="21"/>
      <c r="O789" s="21"/>
      <c r="P789" s="21"/>
    </row>
    <row r="790" spans="9:16" x14ac:dyDescent="0.25">
      <c r="I790" s="20"/>
      <c r="J790" s="20"/>
      <c r="K790" s="21"/>
      <c r="L790" s="21"/>
      <c r="M790" s="21"/>
      <c r="N790" s="21"/>
      <c r="O790" s="21"/>
      <c r="P790" s="21"/>
    </row>
    <row r="791" spans="9:16" x14ac:dyDescent="0.25">
      <c r="I791" s="20"/>
      <c r="J791" s="20"/>
      <c r="K791" s="21"/>
      <c r="L791" s="21"/>
      <c r="M791" s="21"/>
      <c r="N791" s="21"/>
      <c r="O791" s="21"/>
      <c r="P791" s="21"/>
    </row>
    <row r="792" spans="9:16" x14ac:dyDescent="0.25">
      <c r="I792" s="20"/>
      <c r="J792" s="20"/>
      <c r="K792" s="21"/>
      <c r="L792" s="21"/>
      <c r="M792" s="21"/>
      <c r="N792" s="21"/>
      <c r="O792" s="21"/>
      <c r="P792" s="21"/>
    </row>
    <row r="793" spans="9:16" x14ac:dyDescent="0.25">
      <c r="I793" s="20"/>
      <c r="J793" s="20"/>
      <c r="K793" s="21"/>
      <c r="L793" s="21"/>
      <c r="M793" s="21"/>
      <c r="N793" s="21"/>
      <c r="O793" s="21"/>
      <c r="P793" s="21"/>
    </row>
    <row r="794" spans="9:16" x14ac:dyDescent="0.25">
      <c r="I794" s="20"/>
      <c r="J794" s="20"/>
      <c r="K794" s="21"/>
      <c r="L794" s="21"/>
      <c r="M794" s="21"/>
      <c r="N794" s="21"/>
      <c r="O794" s="21"/>
      <c r="P794" s="21"/>
    </row>
    <row r="795" spans="9:16" x14ac:dyDescent="0.25">
      <c r="I795" s="20"/>
      <c r="J795" s="20"/>
      <c r="K795" s="21"/>
      <c r="L795" s="21"/>
      <c r="M795" s="21"/>
      <c r="N795" s="21"/>
      <c r="O795" s="21"/>
      <c r="P795" s="21"/>
    </row>
    <row r="796" spans="9:16" x14ac:dyDescent="0.25">
      <c r="I796" s="20"/>
      <c r="J796" s="20"/>
      <c r="K796" s="21"/>
      <c r="L796" s="21"/>
      <c r="M796" s="21"/>
      <c r="N796" s="21"/>
      <c r="O796" s="21"/>
      <c r="P796" s="21"/>
    </row>
    <row r="797" spans="9:16" x14ac:dyDescent="0.25">
      <c r="I797" s="20"/>
      <c r="J797" s="20"/>
      <c r="K797" s="21"/>
      <c r="L797" s="21"/>
      <c r="M797" s="21"/>
      <c r="N797" s="21"/>
      <c r="O797" s="21"/>
      <c r="P797" s="21"/>
    </row>
    <row r="798" spans="9:16" x14ac:dyDescent="0.25">
      <c r="I798" s="20"/>
      <c r="J798" s="20"/>
      <c r="K798" s="21"/>
      <c r="L798" s="21"/>
      <c r="M798" s="21"/>
      <c r="N798" s="21"/>
      <c r="O798" s="21"/>
      <c r="P798" s="21"/>
    </row>
    <row r="799" spans="9:16" x14ac:dyDescent="0.25">
      <c r="I799" s="20"/>
      <c r="J799" s="20"/>
      <c r="K799" s="21"/>
      <c r="L799" s="21"/>
      <c r="M799" s="21"/>
      <c r="N799" s="21"/>
      <c r="O799" s="21"/>
      <c r="P799" s="21"/>
    </row>
    <row r="800" spans="9:16" x14ac:dyDescent="0.25">
      <c r="I800" s="20"/>
      <c r="J800" s="20"/>
      <c r="K800" s="21"/>
      <c r="L800" s="21"/>
      <c r="M800" s="21"/>
      <c r="N800" s="21"/>
      <c r="O800" s="21"/>
      <c r="P800" s="21"/>
    </row>
    <row r="801" spans="9:16" x14ac:dyDescent="0.25">
      <c r="I801" s="20"/>
      <c r="J801" s="20"/>
      <c r="K801" s="21"/>
      <c r="L801" s="21"/>
      <c r="M801" s="21"/>
      <c r="N801" s="21"/>
      <c r="O801" s="21"/>
      <c r="P801" s="21"/>
    </row>
    <row r="802" spans="9:16" x14ac:dyDescent="0.25">
      <c r="I802" s="20"/>
      <c r="J802" s="20"/>
      <c r="K802" s="21"/>
      <c r="L802" s="21"/>
      <c r="M802" s="21"/>
      <c r="N802" s="21"/>
      <c r="O802" s="21"/>
      <c r="P802" s="21"/>
    </row>
    <row r="803" spans="9:16" x14ac:dyDescent="0.25">
      <c r="I803" s="20"/>
      <c r="J803" s="20"/>
      <c r="K803" s="21"/>
      <c r="L803" s="21"/>
      <c r="M803" s="21"/>
      <c r="N803" s="21"/>
      <c r="O803" s="21"/>
      <c r="P803" s="21"/>
    </row>
    <row r="804" spans="9:16" x14ac:dyDescent="0.25">
      <c r="I804" s="20"/>
      <c r="J804" s="20"/>
      <c r="K804" s="21"/>
      <c r="L804" s="21"/>
      <c r="M804" s="21"/>
      <c r="N804" s="21"/>
      <c r="O804" s="21"/>
      <c r="P804" s="21"/>
    </row>
    <row r="805" spans="9:16" x14ac:dyDescent="0.25">
      <c r="I805" s="20"/>
      <c r="J805" s="20"/>
      <c r="K805" s="21"/>
      <c r="L805" s="21"/>
      <c r="M805" s="21"/>
      <c r="N805" s="21"/>
      <c r="O805" s="21"/>
      <c r="P805" s="21"/>
    </row>
    <row r="806" spans="9:16" x14ac:dyDescent="0.25">
      <c r="I806" s="20"/>
      <c r="J806" s="20"/>
      <c r="K806" s="21"/>
      <c r="L806" s="21"/>
      <c r="M806" s="21"/>
      <c r="N806" s="21"/>
      <c r="O806" s="21"/>
      <c r="P806" s="21"/>
    </row>
    <row r="807" spans="9:16" x14ac:dyDescent="0.25">
      <c r="I807" s="20"/>
      <c r="J807" s="20"/>
      <c r="K807" s="21"/>
      <c r="L807" s="21"/>
      <c r="M807" s="21"/>
      <c r="N807" s="21"/>
      <c r="O807" s="21"/>
      <c r="P807" s="21"/>
    </row>
    <row r="808" spans="9:16" x14ac:dyDescent="0.25">
      <c r="I808" s="20"/>
      <c r="J808" s="20"/>
      <c r="K808" s="21"/>
      <c r="L808" s="21"/>
      <c r="M808" s="21"/>
      <c r="N808" s="21"/>
      <c r="O808" s="21"/>
      <c r="P808" s="21"/>
    </row>
    <row r="809" spans="9:16" x14ac:dyDescent="0.25">
      <c r="I809" s="20"/>
      <c r="J809" s="20"/>
      <c r="K809" s="21"/>
      <c r="L809" s="21"/>
      <c r="M809" s="21"/>
      <c r="N809" s="21"/>
      <c r="O809" s="21"/>
      <c r="P809" s="21"/>
    </row>
    <row r="810" spans="9:16" x14ac:dyDescent="0.25">
      <c r="I810" s="20"/>
      <c r="J810" s="20"/>
      <c r="K810" s="21"/>
      <c r="L810" s="21"/>
      <c r="M810" s="21"/>
      <c r="N810" s="21"/>
      <c r="O810" s="21"/>
      <c r="P810" s="21"/>
    </row>
    <row r="811" spans="9:16" x14ac:dyDescent="0.25">
      <c r="I811" s="20"/>
      <c r="J811" s="20"/>
      <c r="K811" s="21"/>
      <c r="L811" s="21"/>
      <c r="M811" s="21"/>
      <c r="N811" s="21"/>
      <c r="O811" s="21"/>
      <c r="P811" s="21"/>
    </row>
    <row r="812" spans="9:16" x14ac:dyDescent="0.25">
      <c r="I812" s="20"/>
      <c r="J812" s="20"/>
      <c r="K812" s="21"/>
      <c r="L812" s="21"/>
      <c r="M812" s="21"/>
      <c r="N812" s="21"/>
      <c r="O812" s="21"/>
      <c r="P812" s="21"/>
    </row>
    <row r="813" spans="9:16" x14ac:dyDescent="0.25">
      <c r="I813" s="20"/>
      <c r="J813" s="20"/>
      <c r="K813" s="21"/>
      <c r="L813" s="21"/>
      <c r="M813" s="21"/>
      <c r="N813" s="21"/>
      <c r="O813" s="21"/>
      <c r="P813" s="21"/>
    </row>
    <row r="814" spans="9:16" x14ac:dyDescent="0.25">
      <c r="I814" s="20"/>
      <c r="J814" s="20"/>
      <c r="K814" s="21"/>
      <c r="L814" s="21"/>
      <c r="M814" s="21"/>
      <c r="N814" s="21"/>
      <c r="O814" s="21"/>
      <c r="P814" s="21"/>
    </row>
    <row r="815" spans="9:16" x14ac:dyDescent="0.25">
      <c r="I815" s="20"/>
      <c r="J815" s="20"/>
      <c r="K815" s="21"/>
      <c r="L815" s="21"/>
      <c r="M815" s="21"/>
      <c r="N815" s="21"/>
      <c r="O815" s="21"/>
      <c r="P815" s="21"/>
    </row>
    <row r="816" spans="9:16" x14ac:dyDescent="0.25">
      <c r="I816" s="20"/>
      <c r="J816" s="20"/>
      <c r="K816" s="21"/>
      <c r="L816" s="21"/>
      <c r="M816" s="21"/>
      <c r="N816" s="21"/>
      <c r="O816" s="21"/>
      <c r="P816" s="21"/>
    </row>
    <row r="817" spans="9:16" x14ac:dyDescent="0.25">
      <c r="I817" s="20"/>
      <c r="J817" s="20"/>
      <c r="K817" s="21"/>
      <c r="L817" s="21"/>
      <c r="M817" s="21"/>
      <c r="N817" s="21"/>
      <c r="O817" s="21"/>
      <c r="P817" s="21"/>
    </row>
    <row r="818" spans="9:16" x14ac:dyDescent="0.25">
      <c r="I818" s="20"/>
      <c r="J818" s="20"/>
      <c r="K818" s="21"/>
      <c r="L818" s="21"/>
      <c r="M818" s="21"/>
      <c r="N818" s="21"/>
      <c r="O818" s="21"/>
      <c r="P818" s="21"/>
    </row>
    <row r="819" spans="9:16" x14ac:dyDescent="0.25">
      <c r="I819" s="20"/>
      <c r="J819" s="20"/>
      <c r="K819" s="21"/>
      <c r="L819" s="21"/>
      <c r="M819" s="21"/>
      <c r="N819" s="21"/>
      <c r="O819" s="21"/>
      <c r="P819" s="21"/>
    </row>
    <row r="820" spans="9:16" x14ac:dyDescent="0.25">
      <c r="I820" s="20"/>
      <c r="J820" s="20"/>
      <c r="K820" s="21"/>
      <c r="L820" s="21"/>
      <c r="M820" s="21"/>
      <c r="N820" s="21"/>
      <c r="O820" s="21"/>
      <c r="P820" s="21"/>
    </row>
    <row r="821" spans="9:16" x14ac:dyDescent="0.25">
      <c r="I821" s="20"/>
      <c r="J821" s="20"/>
      <c r="K821" s="21"/>
      <c r="L821" s="21"/>
      <c r="M821" s="21"/>
      <c r="N821" s="21"/>
      <c r="O821" s="21"/>
      <c r="P821" s="21"/>
    </row>
    <row r="822" spans="9:16" x14ac:dyDescent="0.25">
      <c r="I822" s="20"/>
      <c r="J822" s="20"/>
      <c r="K822" s="21"/>
      <c r="L822" s="21"/>
      <c r="M822" s="21"/>
      <c r="N822" s="21"/>
      <c r="O822" s="21"/>
      <c r="P822" s="21"/>
    </row>
    <row r="823" spans="9:16" x14ac:dyDescent="0.25">
      <c r="I823" s="20"/>
      <c r="J823" s="20"/>
      <c r="K823" s="21"/>
      <c r="L823" s="21"/>
      <c r="M823" s="21"/>
      <c r="N823" s="21"/>
      <c r="O823" s="21"/>
      <c r="P823" s="21"/>
    </row>
    <row r="824" spans="9:16" x14ac:dyDescent="0.25">
      <c r="I824" s="20"/>
      <c r="J824" s="20"/>
      <c r="K824" s="21"/>
      <c r="L824" s="21"/>
      <c r="M824" s="21"/>
      <c r="N824" s="21"/>
      <c r="O824" s="21"/>
      <c r="P824" s="21"/>
    </row>
    <row r="825" spans="9:16" x14ac:dyDescent="0.25">
      <c r="I825" s="20"/>
      <c r="J825" s="20"/>
      <c r="K825" s="21"/>
      <c r="L825" s="21"/>
      <c r="M825" s="21"/>
      <c r="N825" s="21"/>
      <c r="O825" s="21"/>
      <c r="P825" s="21"/>
    </row>
    <row r="826" spans="9:16" x14ac:dyDescent="0.25">
      <c r="I826" s="20"/>
      <c r="J826" s="20"/>
      <c r="K826" s="21"/>
      <c r="L826" s="21"/>
      <c r="M826" s="21"/>
      <c r="N826" s="21"/>
      <c r="O826" s="21"/>
      <c r="P826" s="21"/>
    </row>
    <row r="827" spans="9:16" x14ac:dyDescent="0.25">
      <c r="I827" s="20"/>
      <c r="J827" s="20"/>
      <c r="K827" s="21"/>
      <c r="L827" s="21"/>
      <c r="M827" s="21"/>
      <c r="N827" s="21"/>
      <c r="O827" s="21"/>
      <c r="P827" s="21"/>
    </row>
    <row r="828" spans="9:16" x14ac:dyDescent="0.25">
      <c r="I828" s="20"/>
      <c r="J828" s="20"/>
      <c r="K828" s="21"/>
      <c r="L828" s="21"/>
      <c r="M828" s="21"/>
      <c r="N828" s="21"/>
      <c r="O828" s="21"/>
      <c r="P828" s="21"/>
    </row>
    <row r="829" spans="9:16" x14ac:dyDescent="0.25">
      <c r="I829" s="20"/>
      <c r="J829" s="20"/>
      <c r="K829" s="21"/>
      <c r="L829" s="21"/>
      <c r="M829" s="21"/>
      <c r="N829" s="21"/>
      <c r="O829" s="21"/>
      <c r="P829" s="21"/>
    </row>
    <row r="830" spans="9:16" x14ac:dyDescent="0.25">
      <c r="I830" s="20"/>
      <c r="J830" s="20"/>
      <c r="K830" s="21"/>
      <c r="L830" s="21"/>
      <c r="M830" s="21"/>
      <c r="N830" s="21"/>
      <c r="O830" s="21"/>
      <c r="P830" s="21"/>
    </row>
    <row r="831" spans="9:16" x14ac:dyDescent="0.25">
      <c r="I831" s="20"/>
      <c r="J831" s="20"/>
      <c r="K831" s="21"/>
      <c r="L831" s="21"/>
      <c r="M831" s="21"/>
      <c r="N831" s="21"/>
      <c r="O831" s="21"/>
      <c r="P831" s="21"/>
    </row>
    <row r="832" spans="9:16" x14ac:dyDescent="0.25">
      <c r="I832" s="20"/>
      <c r="J832" s="20"/>
      <c r="K832" s="21"/>
      <c r="L832" s="21"/>
      <c r="M832" s="21"/>
      <c r="N832" s="21"/>
      <c r="O832" s="21"/>
      <c r="P832" s="21"/>
    </row>
    <row r="833" spans="9:16" x14ac:dyDescent="0.25">
      <c r="I833" s="20"/>
      <c r="J833" s="20"/>
      <c r="K833" s="21"/>
      <c r="L833" s="21"/>
      <c r="M833" s="21"/>
      <c r="N833" s="21"/>
      <c r="O833" s="21"/>
      <c r="P833" s="21"/>
    </row>
    <row r="834" spans="9:16" x14ac:dyDescent="0.25">
      <c r="I834" s="20"/>
      <c r="J834" s="20"/>
      <c r="K834" s="21"/>
      <c r="L834" s="21"/>
      <c r="M834" s="21"/>
      <c r="N834" s="21"/>
      <c r="O834" s="21"/>
      <c r="P834" s="21"/>
    </row>
    <row r="835" spans="9:16" x14ac:dyDescent="0.25">
      <c r="I835" s="20"/>
      <c r="J835" s="20"/>
      <c r="K835" s="21"/>
      <c r="L835" s="21"/>
      <c r="M835" s="21"/>
      <c r="N835" s="21"/>
      <c r="O835" s="21"/>
      <c r="P835" s="21"/>
    </row>
    <row r="836" spans="9:16" x14ac:dyDescent="0.25">
      <c r="I836" s="20"/>
      <c r="J836" s="20"/>
      <c r="K836" s="21"/>
      <c r="L836" s="21"/>
      <c r="M836" s="21"/>
      <c r="N836" s="21"/>
      <c r="O836" s="21"/>
      <c r="P836" s="21"/>
    </row>
    <row r="837" spans="9:16" x14ac:dyDescent="0.25">
      <c r="I837" s="20"/>
      <c r="J837" s="20"/>
      <c r="K837" s="21"/>
      <c r="L837" s="21"/>
      <c r="M837" s="21"/>
      <c r="N837" s="21"/>
      <c r="O837" s="21"/>
      <c r="P837" s="21"/>
    </row>
    <row r="838" spans="9:16" x14ac:dyDescent="0.25">
      <c r="I838" s="20"/>
      <c r="J838" s="20"/>
      <c r="K838" s="21"/>
      <c r="L838" s="21"/>
      <c r="M838" s="21"/>
      <c r="N838" s="21"/>
      <c r="O838" s="21"/>
      <c r="P838" s="21"/>
    </row>
    <row r="839" spans="9:16" x14ac:dyDescent="0.25">
      <c r="I839" s="20"/>
      <c r="J839" s="20"/>
      <c r="K839" s="21"/>
      <c r="L839" s="21"/>
      <c r="M839" s="21"/>
      <c r="N839" s="21"/>
      <c r="O839" s="21"/>
      <c r="P839" s="21"/>
    </row>
    <row r="840" spans="9:16" x14ac:dyDescent="0.25">
      <c r="I840" s="20"/>
      <c r="J840" s="20"/>
      <c r="K840" s="21"/>
      <c r="L840" s="21"/>
      <c r="M840" s="21"/>
      <c r="N840" s="21"/>
      <c r="O840" s="21"/>
      <c r="P840" s="21"/>
    </row>
    <row r="841" spans="9:16" x14ac:dyDescent="0.25">
      <c r="I841" s="20"/>
      <c r="J841" s="20"/>
      <c r="K841" s="21"/>
      <c r="L841" s="21"/>
      <c r="M841" s="21"/>
      <c r="N841" s="21"/>
      <c r="O841" s="21"/>
      <c r="P841" s="21"/>
    </row>
    <row r="842" spans="9:16" x14ac:dyDescent="0.25">
      <c r="I842" s="20"/>
      <c r="J842" s="20"/>
      <c r="K842" s="21"/>
      <c r="L842" s="21"/>
      <c r="M842" s="21"/>
      <c r="N842" s="21"/>
      <c r="O842" s="21"/>
      <c r="P842" s="21"/>
    </row>
    <row r="843" spans="9:16" x14ac:dyDescent="0.25">
      <c r="I843" s="20"/>
      <c r="J843" s="20"/>
      <c r="K843" s="21"/>
      <c r="L843" s="21"/>
      <c r="M843" s="21"/>
      <c r="N843" s="21"/>
      <c r="O843" s="21"/>
      <c r="P843" s="21"/>
    </row>
    <row r="844" spans="9:16" x14ac:dyDescent="0.25">
      <c r="I844" s="20"/>
      <c r="J844" s="20"/>
      <c r="K844" s="21"/>
      <c r="L844" s="21"/>
      <c r="M844" s="21"/>
      <c r="N844" s="21"/>
      <c r="O844" s="21"/>
      <c r="P844" s="21"/>
    </row>
    <row r="845" spans="9:16" x14ac:dyDescent="0.25">
      <c r="I845" s="20"/>
      <c r="J845" s="20"/>
      <c r="K845" s="21"/>
      <c r="L845" s="21"/>
      <c r="M845" s="21"/>
      <c r="N845" s="21"/>
      <c r="O845" s="21"/>
      <c r="P845" s="21"/>
    </row>
    <row r="846" spans="9:16" x14ac:dyDescent="0.25">
      <c r="I846" s="20"/>
      <c r="J846" s="20"/>
      <c r="K846" s="21"/>
      <c r="L846" s="21"/>
      <c r="M846" s="21"/>
      <c r="N846" s="21"/>
      <c r="O846" s="21"/>
      <c r="P846" s="21"/>
    </row>
    <row r="847" spans="9:16" x14ac:dyDescent="0.25">
      <c r="I847" s="20"/>
      <c r="J847" s="20"/>
      <c r="K847" s="21"/>
      <c r="L847" s="21"/>
      <c r="M847" s="21"/>
      <c r="N847" s="21"/>
      <c r="O847" s="21"/>
      <c r="P847" s="21"/>
    </row>
    <row r="848" spans="9:16" x14ac:dyDescent="0.25">
      <c r="I848" s="20"/>
      <c r="J848" s="20"/>
      <c r="K848" s="21"/>
      <c r="L848" s="21"/>
      <c r="M848" s="21"/>
      <c r="N848" s="21"/>
      <c r="O848" s="21"/>
      <c r="P848" s="21"/>
    </row>
    <row r="849" spans="9:16" x14ac:dyDescent="0.25">
      <c r="I849" s="20"/>
      <c r="J849" s="20"/>
      <c r="K849" s="21"/>
      <c r="L849" s="21"/>
      <c r="M849" s="21"/>
      <c r="N849" s="21"/>
      <c r="O849" s="21"/>
      <c r="P849" s="21"/>
    </row>
    <row r="850" spans="9:16" x14ac:dyDescent="0.25">
      <c r="I850" s="20"/>
      <c r="J850" s="20"/>
      <c r="K850" s="21"/>
      <c r="L850" s="21"/>
      <c r="M850" s="21"/>
      <c r="N850" s="21"/>
      <c r="O850" s="21"/>
      <c r="P850" s="21"/>
    </row>
    <row r="851" spans="9:16" x14ac:dyDescent="0.25">
      <c r="I851" s="20"/>
      <c r="J851" s="20"/>
      <c r="K851" s="21"/>
      <c r="L851" s="21"/>
      <c r="M851" s="21"/>
      <c r="N851" s="21"/>
      <c r="O851" s="21"/>
      <c r="P851" s="21"/>
    </row>
    <row r="852" spans="9:16" x14ac:dyDescent="0.25">
      <c r="I852" s="20"/>
      <c r="J852" s="20"/>
      <c r="K852" s="21"/>
      <c r="L852" s="21"/>
      <c r="M852" s="21"/>
      <c r="N852" s="21"/>
      <c r="O852" s="21"/>
      <c r="P852" s="21"/>
    </row>
    <row r="853" spans="9:16" x14ac:dyDescent="0.25">
      <c r="I853" s="20"/>
      <c r="J853" s="20"/>
      <c r="K853" s="21"/>
      <c r="L853" s="21"/>
      <c r="M853" s="21"/>
      <c r="N853" s="21"/>
      <c r="O853" s="21"/>
      <c r="P853" s="21"/>
    </row>
    <row r="854" spans="9:16" x14ac:dyDescent="0.25">
      <c r="I854" s="20"/>
      <c r="J854" s="20"/>
      <c r="K854" s="21"/>
      <c r="L854" s="21"/>
      <c r="M854" s="21"/>
      <c r="N854" s="21"/>
      <c r="O854" s="21"/>
      <c r="P854" s="21"/>
    </row>
    <row r="855" spans="9:16" x14ac:dyDescent="0.25">
      <c r="I855" s="20"/>
      <c r="J855" s="20"/>
      <c r="K855" s="21"/>
      <c r="L855" s="21"/>
      <c r="M855" s="21"/>
      <c r="N855" s="21"/>
      <c r="O855" s="21"/>
      <c r="P855" s="21"/>
    </row>
    <row r="856" spans="9:16" x14ac:dyDescent="0.25">
      <c r="I856" s="20"/>
      <c r="J856" s="20"/>
      <c r="K856" s="21"/>
      <c r="L856" s="21"/>
      <c r="M856" s="21"/>
      <c r="N856" s="21"/>
      <c r="O856" s="21"/>
      <c r="P856" s="21"/>
    </row>
    <row r="857" spans="9:16" x14ac:dyDescent="0.25">
      <c r="I857" s="20"/>
      <c r="J857" s="20"/>
      <c r="K857" s="21"/>
      <c r="L857" s="21"/>
      <c r="M857" s="21"/>
      <c r="N857" s="21"/>
      <c r="O857" s="21"/>
      <c r="P857" s="21"/>
    </row>
    <row r="858" spans="9:16" x14ac:dyDescent="0.25">
      <c r="I858" s="20"/>
      <c r="J858" s="20"/>
      <c r="K858" s="21"/>
      <c r="L858" s="21"/>
      <c r="M858" s="21"/>
      <c r="N858" s="21"/>
      <c r="O858" s="21"/>
      <c r="P858" s="21"/>
    </row>
    <row r="859" spans="9:16" x14ac:dyDescent="0.25">
      <c r="I859" s="20"/>
      <c r="J859" s="20"/>
      <c r="K859" s="21"/>
      <c r="L859" s="21"/>
      <c r="M859" s="21"/>
      <c r="N859" s="21"/>
      <c r="O859" s="21"/>
      <c r="P859" s="21"/>
    </row>
    <row r="860" spans="9:16" x14ac:dyDescent="0.25">
      <c r="I860" s="20"/>
      <c r="J860" s="20"/>
      <c r="K860" s="21"/>
      <c r="L860" s="21"/>
      <c r="M860" s="21"/>
      <c r="N860" s="21"/>
      <c r="O860" s="21"/>
      <c r="P860" s="21"/>
    </row>
    <row r="861" spans="9:16" x14ac:dyDescent="0.25">
      <c r="I861" s="20"/>
      <c r="J861" s="20"/>
      <c r="K861" s="21"/>
      <c r="L861" s="21"/>
      <c r="M861" s="21"/>
      <c r="N861" s="21"/>
      <c r="O861" s="21"/>
      <c r="P861" s="21"/>
    </row>
    <row r="862" spans="9:16" x14ac:dyDescent="0.25">
      <c r="I862" s="20"/>
      <c r="J862" s="20"/>
      <c r="K862" s="21"/>
      <c r="L862" s="21"/>
      <c r="M862" s="21"/>
      <c r="N862" s="21"/>
      <c r="O862" s="21"/>
      <c r="P862" s="21"/>
    </row>
    <row r="863" spans="9:16" x14ac:dyDescent="0.25">
      <c r="I863" s="20"/>
      <c r="J863" s="20"/>
      <c r="K863" s="21"/>
      <c r="L863" s="21"/>
      <c r="M863" s="21"/>
      <c r="N863" s="21"/>
      <c r="O863" s="21"/>
      <c r="P863" s="21"/>
    </row>
    <row r="864" spans="9:16" x14ac:dyDescent="0.25">
      <c r="I864" s="20"/>
      <c r="J864" s="20"/>
      <c r="K864" s="21"/>
      <c r="L864" s="21"/>
      <c r="M864" s="21"/>
      <c r="N864" s="21"/>
      <c r="O864" s="21"/>
      <c r="P864" s="21"/>
    </row>
    <row r="865" spans="9:16" x14ac:dyDescent="0.25">
      <c r="I865" s="20"/>
      <c r="J865" s="20"/>
      <c r="K865" s="21"/>
      <c r="L865" s="21"/>
      <c r="M865" s="21"/>
      <c r="N865" s="21"/>
      <c r="O865" s="21"/>
      <c r="P865" s="21"/>
    </row>
    <row r="866" spans="9:16" x14ac:dyDescent="0.25">
      <c r="I866" s="20"/>
      <c r="J866" s="20"/>
      <c r="K866" s="21"/>
      <c r="L866" s="21"/>
      <c r="M866" s="21"/>
      <c r="N866" s="21"/>
      <c r="O866" s="21"/>
      <c r="P866" s="21"/>
    </row>
    <row r="867" spans="9:16" x14ac:dyDescent="0.25">
      <c r="I867" s="20"/>
      <c r="J867" s="20"/>
      <c r="K867" s="21"/>
      <c r="L867" s="21"/>
      <c r="M867" s="21"/>
      <c r="N867" s="21"/>
      <c r="O867" s="21"/>
      <c r="P867" s="21"/>
    </row>
    <row r="868" spans="9:16" x14ac:dyDescent="0.25">
      <c r="I868" s="20"/>
      <c r="J868" s="20"/>
      <c r="K868" s="21"/>
      <c r="L868" s="21"/>
      <c r="M868" s="21"/>
      <c r="N868" s="21"/>
      <c r="O868" s="21"/>
      <c r="P868" s="21"/>
    </row>
    <row r="869" spans="9:16" x14ac:dyDescent="0.25">
      <c r="I869" s="20"/>
      <c r="J869" s="20"/>
      <c r="K869" s="21"/>
      <c r="L869" s="21"/>
      <c r="M869" s="21"/>
      <c r="N869" s="21"/>
      <c r="O869" s="21"/>
      <c r="P869" s="21"/>
    </row>
    <row r="870" spans="9:16" x14ac:dyDescent="0.25">
      <c r="I870" s="20"/>
      <c r="J870" s="20"/>
      <c r="K870" s="21"/>
      <c r="L870" s="21"/>
      <c r="M870" s="21"/>
      <c r="N870" s="21"/>
      <c r="O870" s="21"/>
      <c r="P870" s="21"/>
    </row>
    <row r="871" spans="9:16" x14ac:dyDescent="0.25">
      <c r="I871" s="20"/>
      <c r="J871" s="20"/>
      <c r="K871" s="21"/>
      <c r="L871" s="21"/>
      <c r="M871" s="21"/>
      <c r="N871" s="21"/>
      <c r="O871" s="21"/>
      <c r="P871" s="21"/>
    </row>
    <row r="872" spans="9:16" x14ac:dyDescent="0.25">
      <c r="I872" s="20"/>
      <c r="J872" s="20"/>
      <c r="K872" s="21"/>
      <c r="L872" s="21"/>
      <c r="M872" s="21"/>
      <c r="N872" s="21"/>
      <c r="O872" s="21"/>
      <c r="P872" s="21"/>
    </row>
    <row r="873" spans="9:16" x14ac:dyDescent="0.25">
      <c r="I873" s="20"/>
      <c r="J873" s="20"/>
      <c r="K873" s="21"/>
      <c r="L873" s="21"/>
      <c r="M873" s="21"/>
      <c r="N873" s="21"/>
      <c r="O873" s="21"/>
      <c r="P873" s="21"/>
    </row>
    <row r="874" spans="9:16" x14ac:dyDescent="0.25">
      <c r="I874" s="20"/>
      <c r="J874" s="20"/>
      <c r="K874" s="21"/>
      <c r="L874" s="21"/>
      <c r="M874" s="21"/>
      <c r="N874" s="21"/>
      <c r="O874" s="21"/>
      <c r="P874" s="21"/>
    </row>
    <row r="875" spans="9:16" x14ac:dyDescent="0.25">
      <c r="I875" s="20"/>
      <c r="J875" s="20"/>
      <c r="K875" s="21"/>
      <c r="L875" s="21"/>
      <c r="M875" s="21"/>
      <c r="N875" s="21"/>
      <c r="O875" s="21"/>
      <c r="P875" s="21"/>
    </row>
    <row r="876" spans="9:16" x14ac:dyDescent="0.25">
      <c r="I876" s="20"/>
      <c r="J876" s="20"/>
      <c r="K876" s="21"/>
      <c r="L876" s="21"/>
      <c r="M876" s="21"/>
      <c r="N876" s="21"/>
      <c r="O876" s="21"/>
      <c r="P876" s="21"/>
    </row>
    <row r="877" spans="9:16" x14ac:dyDescent="0.25">
      <c r="I877" s="20"/>
      <c r="J877" s="20"/>
      <c r="K877" s="21"/>
      <c r="L877" s="21"/>
      <c r="M877" s="21"/>
      <c r="N877" s="21"/>
      <c r="O877" s="21"/>
      <c r="P877" s="21"/>
    </row>
    <row r="878" spans="9:16" x14ac:dyDescent="0.25">
      <c r="I878" s="20"/>
      <c r="J878" s="20"/>
      <c r="K878" s="21"/>
      <c r="L878" s="21"/>
      <c r="M878" s="21"/>
      <c r="N878" s="21"/>
      <c r="O878" s="21"/>
      <c r="P878" s="21"/>
    </row>
    <row r="879" spans="9:16" x14ac:dyDescent="0.25">
      <c r="I879" s="20"/>
      <c r="J879" s="20"/>
      <c r="K879" s="21"/>
      <c r="L879" s="21"/>
      <c r="M879" s="21"/>
      <c r="N879" s="21"/>
      <c r="O879" s="21"/>
      <c r="P879" s="21"/>
    </row>
    <row r="880" spans="9:16" x14ac:dyDescent="0.25">
      <c r="I880" s="20"/>
      <c r="J880" s="20"/>
      <c r="K880" s="21"/>
      <c r="L880" s="21"/>
      <c r="M880" s="21"/>
      <c r="N880" s="21"/>
      <c r="O880" s="21"/>
      <c r="P880" s="21"/>
    </row>
    <row r="881" spans="9:16" x14ac:dyDescent="0.25">
      <c r="I881" s="20"/>
      <c r="J881" s="20"/>
      <c r="K881" s="21"/>
      <c r="L881" s="21"/>
      <c r="M881" s="21"/>
      <c r="N881" s="21"/>
      <c r="O881" s="21"/>
      <c r="P881" s="21"/>
    </row>
    <row r="882" spans="9:16" x14ac:dyDescent="0.25">
      <c r="I882" s="20"/>
      <c r="J882" s="20"/>
      <c r="K882" s="21"/>
      <c r="L882" s="21"/>
      <c r="M882" s="21"/>
      <c r="N882" s="21"/>
      <c r="O882" s="21"/>
      <c r="P882" s="21"/>
    </row>
    <row r="883" spans="9:16" x14ac:dyDescent="0.25">
      <c r="I883" s="20"/>
      <c r="J883" s="20"/>
      <c r="K883" s="21"/>
      <c r="L883" s="21"/>
      <c r="M883" s="21"/>
      <c r="N883" s="21"/>
      <c r="O883" s="21"/>
      <c r="P883" s="21"/>
    </row>
    <row r="884" spans="9:16" x14ac:dyDescent="0.25">
      <c r="I884" s="20"/>
      <c r="J884" s="20"/>
      <c r="K884" s="21"/>
      <c r="L884" s="21"/>
      <c r="M884" s="21"/>
      <c r="N884" s="21"/>
      <c r="O884" s="21"/>
      <c r="P884" s="21"/>
    </row>
    <row r="885" spans="9:16" x14ac:dyDescent="0.25">
      <c r="I885" s="20"/>
      <c r="J885" s="20"/>
      <c r="K885" s="21"/>
      <c r="L885" s="21"/>
      <c r="M885" s="21"/>
      <c r="N885" s="21"/>
      <c r="O885" s="21"/>
      <c r="P885" s="21"/>
    </row>
    <row r="886" spans="9:16" x14ac:dyDescent="0.25">
      <c r="I886" s="20"/>
      <c r="J886" s="20"/>
      <c r="K886" s="21"/>
      <c r="L886" s="21"/>
      <c r="M886" s="21"/>
      <c r="N886" s="21"/>
      <c r="O886" s="21"/>
      <c r="P886" s="21"/>
    </row>
    <row r="887" spans="9:16" x14ac:dyDescent="0.25">
      <c r="I887" s="20"/>
      <c r="J887" s="20"/>
      <c r="K887" s="21"/>
      <c r="L887" s="21"/>
      <c r="M887" s="21"/>
      <c r="N887" s="21"/>
      <c r="O887" s="21"/>
      <c r="P887" s="21"/>
    </row>
    <row r="888" spans="9:16" x14ac:dyDescent="0.25">
      <c r="I888" s="20"/>
      <c r="J888" s="20"/>
      <c r="K888" s="21"/>
      <c r="L888" s="21"/>
      <c r="M888" s="21"/>
      <c r="N888" s="21"/>
      <c r="O888" s="21"/>
      <c r="P888" s="21"/>
    </row>
    <row r="889" spans="9:16" x14ac:dyDescent="0.25">
      <c r="I889" s="20"/>
      <c r="J889" s="20"/>
      <c r="K889" s="21"/>
      <c r="L889" s="21"/>
      <c r="M889" s="21"/>
      <c r="N889" s="21"/>
      <c r="O889" s="21"/>
      <c r="P889" s="21"/>
    </row>
    <row r="890" spans="9:16" x14ac:dyDescent="0.25">
      <c r="I890" s="20"/>
      <c r="J890" s="20"/>
      <c r="K890" s="21"/>
      <c r="L890" s="21"/>
      <c r="M890" s="21"/>
      <c r="N890" s="21"/>
      <c r="O890" s="21"/>
      <c r="P890" s="21"/>
    </row>
    <row r="891" spans="9:16" x14ac:dyDescent="0.25">
      <c r="I891" s="20"/>
      <c r="J891" s="20"/>
      <c r="K891" s="21"/>
      <c r="L891" s="21"/>
      <c r="M891" s="21"/>
      <c r="N891" s="21"/>
      <c r="O891" s="21"/>
      <c r="P891" s="21"/>
    </row>
    <row r="892" spans="9:16" x14ac:dyDescent="0.25">
      <c r="I892" s="20"/>
      <c r="J892" s="20"/>
      <c r="K892" s="21"/>
      <c r="L892" s="21"/>
      <c r="M892" s="21"/>
      <c r="N892" s="21"/>
      <c r="O892" s="21"/>
      <c r="P892" s="21"/>
    </row>
    <row r="893" spans="9:16" x14ac:dyDescent="0.25">
      <c r="I893" s="20"/>
      <c r="J893" s="20"/>
      <c r="K893" s="21"/>
      <c r="L893" s="21"/>
      <c r="M893" s="21"/>
      <c r="N893" s="21"/>
      <c r="O893" s="21"/>
      <c r="P893" s="21"/>
    </row>
    <row r="894" spans="9:16" x14ac:dyDescent="0.25">
      <c r="I894" s="20"/>
      <c r="J894" s="20"/>
      <c r="K894" s="21"/>
      <c r="L894" s="21"/>
      <c r="M894" s="21"/>
      <c r="N894" s="21"/>
      <c r="O894" s="21"/>
      <c r="P894" s="21"/>
    </row>
    <row r="895" spans="9:16" x14ac:dyDescent="0.25">
      <c r="I895" s="20"/>
      <c r="J895" s="20"/>
      <c r="K895" s="21"/>
      <c r="L895" s="21"/>
      <c r="M895" s="21"/>
      <c r="N895" s="21"/>
      <c r="O895" s="21"/>
      <c r="P895" s="21"/>
    </row>
    <row r="896" spans="9:16" x14ac:dyDescent="0.25">
      <c r="I896" s="20"/>
      <c r="J896" s="20"/>
      <c r="K896" s="21"/>
      <c r="L896" s="21"/>
      <c r="M896" s="21"/>
      <c r="N896" s="21"/>
      <c r="O896" s="21"/>
      <c r="P896" s="21"/>
    </row>
    <row r="897" spans="9:16" x14ac:dyDescent="0.25">
      <c r="I897" s="20"/>
      <c r="J897" s="20"/>
      <c r="K897" s="21"/>
      <c r="L897" s="21"/>
      <c r="M897" s="21"/>
      <c r="N897" s="21"/>
      <c r="O897" s="21"/>
      <c r="P897" s="21"/>
    </row>
    <row r="898" spans="9:16" x14ac:dyDescent="0.25">
      <c r="I898" s="20"/>
      <c r="J898" s="20"/>
      <c r="K898" s="21"/>
      <c r="L898" s="21"/>
      <c r="M898" s="21"/>
      <c r="N898" s="21"/>
      <c r="O898" s="21"/>
      <c r="P898" s="21"/>
    </row>
    <row r="899" spans="9:16" x14ac:dyDescent="0.25">
      <c r="I899" s="20"/>
      <c r="J899" s="20"/>
      <c r="K899" s="21"/>
      <c r="L899" s="21"/>
      <c r="M899" s="21"/>
      <c r="N899" s="21"/>
      <c r="O899" s="21"/>
      <c r="P899" s="21"/>
    </row>
    <row r="900" spans="9:16" x14ac:dyDescent="0.25">
      <c r="I900" s="20"/>
      <c r="J900" s="20"/>
      <c r="K900" s="21"/>
      <c r="L900" s="21"/>
      <c r="M900" s="21"/>
      <c r="N900" s="21"/>
      <c r="O900" s="21"/>
      <c r="P900" s="21"/>
    </row>
    <row r="901" spans="9:16" x14ac:dyDescent="0.25">
      <c r="I901" s="20"/>
      <c r="J901" s="20"/>
      <c r="K901" s="21"/>
      <c r="L901" s="21"/>
      <c r="M901" s="21"/>
      <c r="N901" s="21"/>
      <c r="O901" s="21"/>
      <c r="P901" s="21"/>
    </row>
    <row r="902" spans="9:16" x14ac:dyDescent="0.25">
      <c r="I902" s="20"/>
      <c r="J902" s="20"/>
      <c r="K902" s="21"/>
      <c r="L902" s="21"/>
      <c r="M902" s="21"/>
      <c r="N902" s="21"/>
      <c r="O902" s="21"/>
      <c r="P902" s="21"/>
    </row>
    <row r="903" spans="9:16" x14ac:dyDescent="0.25">
      <c r="I903" s="20"/>
      <c r="J903" s="20"/>
      <c r="K903" s="21"/>
      <c r="L903" s="21"/>
      <c r="M903" s="21"/>
      <c r="N903" s="21"/>
      <c r="O903" s="21"/>
      <c r="P903" s="21"/>
    </row>
    <row r="904" spans="9:16" x14ac:dyDescent="0.25">
      <c r="I904" s="20"/>
      <c r="J904" s="20"/>
      <c r="K904" s="21"/>
      <c r="L904" s="21"/>
      <c r="M904" s="21"/>
      <c r="N904" s="21"/>
      <c r="O904" s="21"/>
      <c r="P904" s="21"/>
    </row>
    <row r="905" spans="9:16" x14ac:dyDescent="0.25">
      <c r="I905" s="20"/>
      <c r="J905" s="20"/>
      <c r="K905" s="21"/>
      <c r="L905" s="21"/>
      <c r="M905" s="21"/>
      <c r="N905" s="21"/>
      <c r="O905" s="21"/>
      <c r="P905" s="21"/>
    </row>
    <row r="906" spans="9:16" x14ac:dyDescent="0.25">
      <c r="I906" s="20"/>
      <c r="J906" s="20"/>
      <c r="K906" s="21"/>
      <c r="L906" s="21"/>
      <c r="M906" s="21"/>
      <c r="N906" s="21"/>
      <c r="O906" s="21"/>
      <c r="P906" s="21"/>
    </row>
    <row r="907" spans="9:16" x14ac:dyDescent="0.25">
      <c r="I907" s="20"/>
      <c r="J907" s="20"/>
      <c r="K907" s="21"/>
      <c r="L907" s="21"/>
      <c r="M907" s="21"/>
      <c r="N907" s="21"/>
      <c r="O907" s="21"/>
      <c r="P907" s="21"/>
    </row>
    <row r="908" spans="9:16" x14ac:dyDescent="0.25">
      <c r="I908" s="20"/>
      <c r="J908" s="20"/>
      <c r="K908" s="21"/>
      <c r="L908" s="21"/>
      <c r="M908" s="21"/>
      <c r="N908" s="21"/>
      <c r="O908" s="21"/>
      <c r="P908" s="21"/>
    </row>
    <row r="909" spans="9:16" x14ac:dyDescent="0.25">
      <c r="I909" s="20"/>
      <c r="J909" s="20"/>
      <c r="K909" s="21"/>
      <c r="L909" s="21"/>
      <c r="M909" s="21"/>
      <c r="N909" s="21"/>
      <c r="O909" s="21"/>
      <c r="P909" s="21"/>
    </row>
    <row r="910" spans="9:16" x14ac:dyDescent="0.25">
      <c r="I910" s="20"/>
      <c r="J910" s="20"/>
      <c r="K910" s="21"/>
      <c r="L910" s="21"/>
      <c r="M910" s="21"/>
      <c r="N910" s="21"/>
      <c r="O910" s="21"/>
      <c r="P910" s="21"/>
    </row>
    <row r="911" spans="9:16" x14ac:dyDescent="0.25">
      <c r="I911" s="20"/>
      <c r="J911" s="20"/>
      <c r="K911" s="21"/>
      <c r="L911" s="21"/>
      <c r="M911" s="21"/>
      <c r="N911" s="21"/>
      <c r="O911" s="21"/>
      <c r="P911" s="21"/>
    </row>
    <row r="912" spans="9:16" x14ac:dyDescent="0.25">
      <c r="I912" s="20"/>
      <c r="J912" s="20"/>
      <c r="K912" s="21"/>
      <c r="L912" s="21"/>
      <c r="M912" s="21"/>
      <c r="N912" s="21"/>
      <c r="O912" s="21"/>
      <c r="P912" s="21"/>
    </row>
    <row r="913" spans="9:16" x14ac:dyDescent="0.25">
      <c r="I913" s="20"/>
      <c r="J913" s="20"/>
      <c r="K913" s="21"/>
      <c r="L913" s="21"/>
      <c r="M913" s="21"/>
      <c r="N913" s="21"/>
      <c r="O913" s="21"/>
      <c r="P913" s="21"/>
    </row>
    <row r="914" spans="9:16" x14ac:dyDescent="0.25">
      <c r="I914" s="20"/>
      <c r="J914" s="20"/>
      <c r="K914" s="21"/>
      <c r="L914" s="21"/>
      <c r="M914" s="21"/>
      <c r="N914" s="21"/>
      <c r="O914" s="21"/>
      <c r="P914" s="21"/>
    </row>
    <row r="915" spans="9:16" x14ac:dyDescent="0.25">
      <c r="I915" s="20"/>
      <c r="J915" s="20"/>
      <c r="K915" s="21"/>
      <c r="L915" s="21"/>
      <c r="M915" s="21"/>
      <c r="N915" s="21"/>
      <c r="O915" s="21"/>
      <c r="P915" s="21"/>
    </row>
    <row r="916" spans="9:16" x14ac:dyDescent="0.25">
      <c r="I916" s="20"/>
      <c r="J916" s="20"/>
      <c r="K916" s="21"/>
      <c r="L916" s="21"/>
      <c r="M916" s="21"/>
      <c r="N916" s="21"/>
      <c r="O916" s="21"/>
      <c r="P916" s="21"/>
    </row>
    <row r="917" spans="9:16" x14ac:dyDescent="0.25">
      <c r="I917" s="20"/>
      <c r="J917" s="20"/>
      <c r="K917" s="21"/>
      <c r="L917" s="21"/>
      <c r="M917" s="21"/>
      <c r="N917" s="21"/>
      <c r="O917" s="21"/>
      <c r="P917" s="21"/>
    </row>
    <row r="918" spans="9:16" x14ac:dyDescent="0.25">
      <c r="I918" s="20"/>
      <c r="J918" s="20"/>
      <c r="K918" s="21"/>
      <c r="L918" s="21"/>
      <c r="M918" s="21"/>
      <c r="N918" s="21"/>
      <c r="O918" s="21"/>
      <c r="P918" s="21"/>
    </row>
    <row r="919" spans="9:16" x14ac:dyDescent="0.25">
      <c r="I919" s="20"/>
      <c r="J919" s="20"/>
      <c r="K919" s="21"/>
      <c r="L919" s="21"/>
      <c r="M919" s="21"/>
      <c r="N919" s="21"/>
      <c r="O919" s="21"/>
      <c r="P919" s="21"/>
    </row>
    <row r="920" spans="9:16" x14ac:dyDescent="0.25">
      <c r="I920" s="20"/>
      <c r="J920" s="20"/>
      <c r="K920" s="21"/>
      <c r="L920" s="21"/>
      <c r="M920" s="21"/>
      <c r="N920" s="21"/>
      <c r="O920" s="21"/>
      <c r="P920" s="21"/>
    </row>
    <row r="921" spans="9:16" x14ac:dyDescent="0.25">
      <c r="I921" s="20"/>
      <c r="J921" s="20"/>
      <c r="K921" s="21"/>
      <c r="L921" s="21"/>
      <c r="M921" s="21"/>
      <c r="N921" s="21"/>
      <c r="O921" s="21"/>
      <c r="P921" s="21"/>
    </row>
    <row r="922" spans="9:16" x14ac:dyDescent="0.25">
      <c r="I922" s="20"/>
      <c r="J922" s="20"/>
      <c r="K922" s="21"/>
      <c r="L922" s="21"/>
      <c r="M922" s="21"/>
      <c r="N922" s="21"/>
      <c r="O922" s="21"/>
      <c r="P922" s="21"/>
    </row>
    <row r="923" spans="9:16" x14ac:dyDescent="0.25">
      <c r="I923" s="20"/>
      <c r="J923" s="20"/>
      <c r="K923" s="21"/>
      <c r="L923" s="21"/>
      <c r="M923" s="21"/>
      <c r="N923" s="21"/>
      <c r="O923" s="21"/>
      <c r="P923" s="21"/>
    </row>
    <row r="924" spans="9:16" x14ac:dyDescent="0.25">
      <c r="I924" s="20"/>
      <c r="J924" s="20"/>
      <c r="K924" s="21"/>
      <c r="L924" s="21"/>
      <c r="M924" s="21"/>
      <c r="N924" s="21"/>
      <c r="O924" s="21"/>
      <c r="P924" s="21"/>
    </row>
    <row r="925" spans="9:16" x14ac:dyDescent="0.25">
      <c r="I925" s="20"/>
      <c r="J925" s="20"/>
      <c r="K925" s="21"/>
      <c r="L925" s="21"/>
      <c r="M925" s="21"/>
      <c r="N925" s="21"/>
      <c r="O925" s="21"/>
      <c r="P925" s="21"/>
    </row>
    <row r="926" spans="9:16" x14ac:dyDescent="0.25">
      <c r="I926" s="20"/>
      <c r="J926" s="20"/>
      <c r="K926" s="21"/>
      <c r="L926" s="21"/>
      <c r="M926" s="21"/>
      <c r="N926" s="21"/>
      <c r="O926" s="21"/>
      <c r="P926" s="21"/>
    </row>
    <row r="927" spans="9:16" x14ac:dyDescent="0.25">
      <c r="I927" s="20"/>
      <c r="J927" s="20"/>
      <c r="K927" s="21"/>
      <c r="L927" s="21"/>
      <c r="M927" s="21"/>
      <c r="N927" s="21"/>
      <c r="O927" s="21"/>
      <c r="P927" s="21"/>
    </row>
    <row r="928" spans="9:16" x14ac:dyDescent="0.25">
      <c r="I928" s="20"/>
      <c r="J928" s="20"/>
      <c r="K928" s="21"/>
      <c r="L928" s="21"/>
      <c r="M928" s="21"/>
      <c r="N928" s="21"/>
      <c r="O928" s="21"/>
      <c r="P928" s="21"/>
    </row>
    <row r="929" spans="9:16" x14ac:dyDescent="0.25">
      <c r="I929" s="20"/>
      <c r="J929" s="20"/>
      <c r="K929" s="21"/>
      <c r="L929" s="21"/>
      <c r="M929" s="21"/>
      <c r="N929" s="21"/>
      <c r="O929" s="21"/>
      <c r="P929" s="21"/>
    </row>
    <row r="930" spans="9:16" x14ac:dyDescent="0.25">
      <c r="I930" s="20"/>
      <c r="J930" s="20"/>
      <c r="K930" s="21"/>
      <c r="L930" s="21"/>
      <c r="M930" s="21"/>
      <c r="N930" s="21"/>
      <c r="O930" s="21"/>
      <c r="P930" s="21"/>
    </row>
    <row r="931" spans="9:16" x14ac:dyDescent="0.25">
      <c r="I931" s="20"/>
      <c r="J931" s="20"/>
      <c r="K931" s="21"/>
      <c r="L931" s="21"/>
      <c r="M931" s="21"/>
      <c r="N931" s="21"/>
      <c r="O931" s="21"/>
      <c r="P931" s="21"/>
    </row>
    <row r="932" spans="9:16" x14ac:dyDescent="0.25">
      <c r="I932" s="20"/>
      <c r="J932" s="20"/>
      <c r="K932" s="21"/>
      <c r="L932" s="21"/>
      <c r="M932" s="21"/>
      <c r="N932" s="21"/>
      <c r="O932" s="21"/>
      <c r="P932" s="21"/>
    </row>
    <row r="933" spans="9:16" x14ac:dyDescent="0.25">
      <c r="I933" s="20"/>
      <c r="J933" s="20"/>
      <c r="K933" s="21"/>
      <c r="L933" s="21"/>
      <c r="M933" s="21"/>
      <c r="N933" s="21"/>
      <c r="O933" s="21"/>
      <c r="P933" s="21"/>
    </row>
    <row r="934" spans="9:16" x14ac:dyDescent="0.25">
      <c r="I934" s="20"/>
      <c r="J934" s="20"/>
      <c r="K934" s="21"/>
      <c r="L934" s="21"/>
      <c r="M934" s="21"/>
      <c r="N934" s="21"/>
      <c r="O934" s="21"/>
      <c r="P934" s="21"/>
    </row>
    <row r="935" spans="9:16" x14ac:dyDescent="0.25">
      <c r="I935" s="20"/>
      <c r="J935" s="20"/>
      <c r="K935" s="21"/>
      <c r="L935" s="21"/>
      <c r="M935" s="21"/>
      <c r="N935" s="21"/>
      <c r="O935" s="21"/>
      <c r="P935" s="21"/>
    </row>
    <row r="936" spans="9:16" x14ac:dyDescent="0.25">
      <c r="I936" s="20"/>
      <c r="J936" s="20"/>
      <c r="K936" s="21"/>
      <c r="L936" s="21"/>
      <c r="M936" s="21"/>
      <c r="N936" s="21"/>
      <c r="O936" s="21"/>
      <c r="P936" s="21"/>
    </row>
    <row r="937" spans="9:16" x14ac:dyDescent="0.25">
      <c r="I937" s="20"/>
      <c r="J937" s="20"/>
      <c r="K937" s="21"/>
      <c r="L937" s="21"/>
      <c r="M937" s="21"/>
      <c r="N937" s="21"/>
      <c r="O937" s="21"/>
      <c r="P937" s="21"/>
    </row>
    <row r="938" spans="9:16" x14ac:dyDescent="0.25">
      <c r="I938" s="20"/>
      <c r="J938" s="20"/>
      <c r="K938" s="21"/>
      <c r="L938" s="21"/>
      <c r="M938" s="21"/>
      <c r="N938" s="21"/>
      <c r="O938" s="21"/>
      <c r="P938" s="21"/>
    </row>
    <row r="939" spans="9:16" x14ac:dyDescent="0.25">
      <c r="I939" s="20"/>
      <c r="J939" s="20"/>
      <c r="K939" s="21"/>
      <c r="L939" s="21"/>
      <c r="M939" s="21"/>
      <c r="N939" s="21"/>
      <c r="O939" s="21"/>
      <c r="P939" s="21"/>
    </row>
    <row r="940" spans="9:16" x14ac:dyDescent="0.25">
      <c r="I940" s="20"/>
      <c r="J940" s="20"/>
      <c r="K940" s="21"/>
      <c r="L940" s="21"/>
      <c r="M940" s="21"/>
      <c r="N940" s="21"/>
      <c r="O940" s="21"/>
      <c r="P940" s="21"/>
    </row>
    <row r="941" spans="9:16" x14ac:dyDescent="0.25">
      <c r="I941" s="20"/>
      <c r="J941" s="20"/>
      <c r="K941" s="21"/>
      <c r="L941" s="21"/>
      <c r="M941" s="21"/>
      <c r="N941" s="21"/>
      <c r="O941" s="21"/>
      <c r="P941" s="21"/>
    </row>
    <row r="942" spans="9:16" x14ac:dyDescent="0.25">
      <c r="I942" s="20"/>
      <c r="J942" s="20"/>
      <c r="K942" s="21"/>
      <c r="L942" s="21"/>
      <c r="M942" s="21"/>
      <c r="N942" s="21"/>
      <c r="O942" s="21"/>
      <c r="P942" s="21"/>
    </row>
    <row r="943" spans="9:16" x14ac:dyDescent="0.25">
      <c r="I943" s="20"/>
      <c r="J943" s="20"/>
      <c r="K943" s="21"/>
      <c r="L943" s="21"/>
      <c r="M943" s="21"/>
      <c r="N943" s="21"/>
      <c r="O943" s="21"/>
      <c r="P943" s="21"/>
    </row>
    <row r="944" spans="9:16" x14ac:dyDescent="0.25">
      <c r="I944" s="20"/>
      <c r="J944" s="20"/>
      <c r="K944" s="21"/>
      <c r="L944" s="21"/>
      <c r="M944" s="21"/>
      <c r="N944" s="21"/>
      <c r="O944" s="21"/>
      <c r="P944" s="21"/>
    </row>
    <row r="945" spans="9:16" x14ac:dyDescent="0.25">
      <c r="I945" s="20"/>
      <c r="J945" s="20"/>
      <c r="K945" s="21"/>
      <c r="L945" s="21"/>
      <c r="M945" s="21"/>
      <c r="N945" s="21"/>
      <c r="O945" s="21"/>
      <c r="P945" s="21"/>
    </row>
    <row r="946" spans="9:16" x14ac:dyDescent="0.25">
      <c r="I946" s="20"/>
      <c r="J946" s="20"/>
      <c r="K946" s="21"/>
      <c r="L946" s="21"/>
      <c r="M946" s="21"/>
      <c r="N946" s="21"/>
      <c r="O946" s="21"/>
      <c r="P946" s="21"/>
    </row>
    <row r="947" spans="9:16" x14ac:dyDescent="0.25">
      <c r="I947" s="20"/>
      <c r="J947" s="20"/>
      <c r="K947" s="21"/>
      <c r="L947" s="21"/>
      <c r="M947" s="21"/>
      <c r="N947" s="21"/>
      <c r="O947" s="21"/>
      <c r="P947" s="21"/>
    </row>
    <row r="948" spans="9:16" x14ac:dyDescent="0.25">
      <c r="I948" s="20"/>
      <c r="J948" s="20"/>
      <c r="K948" s="21"/>
      <c r="L948" s="21"/>
      <c r="M948" s="21"/>
      <c r="N948" s="21"/>
      <c r="O948" s="21"/>
      <c r="P948" s="21"/>
    </row>
    <row r="949" spans="9:16" x14ac:dyDescent="0.25">
      <c r="I949" s="20"/>
      <c r="J949" s="20"/>
      <c r="K949" s="21"/>
      <c r="L949" s="21"/>
      <c r="M949" s="21"/>
      <c r="N949" s="21"/>
      <c r="O949" s="21"/>
      <c r="P949" s="21"/>
    </row>
    <row r="950" spans="9:16" x14ac:dyDescent="0.25">
      <c r="I950" s="20"/>
      <c r="J950" s="20"/>
      <c r="K950" s="21"/>
      <c r="L950" s="21"/>
      <c r="M950" s="21"/>
      <c r="N950" s="21"/>
      <c r="O950" s="21"/>
      <c r="P950" s="21"/>
    </row>
    <row r="951" spans="9:16" x14ac:dyDescent="0.25">
      <c r="I951" s="20"/>
      <c r="J951" s="20"/>
      <c r="K951" s="21"/>
      <c r="L951" s="21"/>
      <c r="M951" s="21"/>
      <c r="N951" s="21"/>
      <c r="O951" s="21"/>
      <c r="P951" s="21"/>
    </row>
    <row r="952" spans="9:16" x14ac:dyDescent="0.25">
      <c r="I952" s="20"/>
      <c r="J952" s="20"/>
      <c r="K952" s="21"/>
      <c r="L952" s="21"/>
      <c r="M952" s="21"/>
      <c r="N952" s="21"/>
      <c r="O952" s="21"/>
      <c r="P952" s="21"/>
    </row>
    <row r="953" spans="9:16" x14ac:dyDescent="0.25">
      <c r="I953" s="20"/>
      <c r="J953" s="20"/>
      <c r="K953" s="21"/>
      <c r="L953" s="21"/>
      <c r="M953" s="21"/>
      <c r="N953" s="21"/>
      <c r="O953" s="21"/>
      <c r="P953" s="21"/>
    </row>
    <row r="954" spans="9:16" x14ac:dyDescent="0.25">
      <c r="I954" s="20"/>
      <c r="J954" s="20"/>
      <c r="K954" s="21"/>
      <c r="L954" s="21"/>
      <c r="M954" s="21"/>
      <c r="N954" s="21"/>
      <c r="O954" s="21"/>
      <c r="P954" s="21"/>
    </row>
    <row r="955" spans="9:16" x14ac:dyDescent="0.25">
      <c r="I955" s="20"/>
      <c r="J955" s="20"/>
      <c r="K955" s="21"/>
      <c r="L955" s="21"/>
      <c r="M955" s="21"/>
      <c r="N955" s="21"/>
      <c r="O955" s="21"/>
      <c r="P955" s="21"/>
    </row>
    <row r="956" spans="9:16" x14ac:dyDescent="0.25">
      <c r="I956" s="20"/>
      <c r="J956" s="20"/>
      <c r="K956" s="21"/>
      <c r="L956" s="21"/>
      <c r="M956" s="21"/>
      <c r="N956" s="21"/>
      <c r="O956" s="21"/>
      <c r="P956" s="21"/>
    </row>
    <row r="957" spans="9:16" x14ac:dyDescent="0.25">
      <c r="I957" s="20"/>
      <c r="J957" s="20"/>
      <c r="K957" s="21"/>
      <c r="L957" s="21"/>
      <c r="M957" s="21"/>
      <c r="N957" s="21"/>
      <c r="O957" s="21"/>
      <c r="P957" s="21"/>
    </row>
    <row r="958" spans="9:16" x14ac:dyDescent="0.25">
      <c r="I958" s="20"/>
      <c r="J958" s="20"/>
      <c r="K958" s="21"/>
      <c r="L958" s="21"/>
      <c r="M958" s="21"/>
      <c r="N958" s="21"/>
      <c r="O958" s="21"/>
      <c r="P958" s="21"/>
    </row>
    <row r="959" spans="9:16" x14ac:dyDescent="0.25">
      <c r="I959" s="20"/>
      <c r="J959" s="20"/>
      <c r="K959" s="21"/>
      <c r="L959" s="21"/>
      <c r="M959" s="21"/>
      <c r="N959" s="21"/>
      <c r="O959" s="21"/>
      <c r="P959" s="21"/>
    </row>
    <row r="960" spans="9:16" x14ac:dyDescent="0.25">
      <c r="I960" s="20"/>
      <c r="J960" s="20"/>
      <c r="K960" s="21"/>
      <c r="L960" s="21"/>
      <c r="M960" s="21"/>
      <c r="N960" s="21"/>
      <c r="O960" s="21"/>
      <c r="P960" s="21"/>
    </row>
    <row r="961" spans="9:16" x14ac:dyDescent="0.25">
      <c r="I961" s="20"/>
      <c r="J961" s="20"/>
      <c r="K961" s="21"/>
      <c r="L961" s="21"/>
      <c r="M961" s="21"/>
      <c r="N961" s="21"/>
      <c r="O961" s="21"/>
      <c r="P961" s="21"/>
    </row>
    <row r="962" spans="9:16" x14ac:dyDescent="0.25">
      <c r="I962" s="20"/>
      <c r="J962" s="20"/>
      <c r="K962" s="21"/>
      <c r="L962" s="21"/>
      <c r="M962" s="21"/>
      <c r="N962" s="21"/>
      <c r="O962" s="21"/>
      <c r="P962" s="21"/>
    </row>
    <row r="963" spans="9:16" x14ac:dyDescent="0.25">
      <c r="I963" s="20"/>
      <c r="J963" s="20"/>
      <c r="K963" s="21"/>
      <c r="L963" s="21"/>
      <c r="M963" s="21"/>
      <c r="N963" s="21"/>
      <c r="O963" s="21"/>
      <c r="P963" s="21"/>
    </row>
    <row r="964" spans="9:16" x14ac:dyDescent="0.25">
      <c r="I964" s="20"/>
      <c r="J964" s="20"/>
      <c r="K964" s="21"/>
      <c r="L964" s="21"/>
      <c r="M964" s="21"/>
      <c r="N964" s="21"/>
      <c r="O964" s="21"/>
      <c r="P964" s="21"/>
    </row>
    <row r="965" spans="9:16" x14ac:dyDescent="0.25">
      <c r="I965" s="20"/>
      <c r="J965" s="20"/>
      <c r="K965" s="21"/>
      <c r="L965" s="21"/>
      <c r="M965" s="21"/>
      <c r="N965" s="21"/>
      <c r="O965" s="21"/>
      <c r="P965" s="21"/>
    </row>
    <row r="966" spans="9:16" x14ac:dyDescent="0.25">
      <c r="I966" s="20"/>
      <c r="J966" s="20"/>
      <c r="K966" s="21"/>
      <c r="L966" s="21"/>
      <c r="M966" s="21"/>
      <c r="N966" s="21"/>
      <c r="O966" s="21"/>
      <c r="P966" s="21"/>
    </row>
    <row r="967" spans="9:16" x14ac:dyDescent="0.25">
      <c r="I967" s="20"/>
      <c r="J967" s="20"/>
      <c r="K967" s="21"/>
      <c r="L967" s="21"/>
      <c r="M967" s="21"/>
      <c r="N967" s="21"/>
      <c r="O967" s="21"/>
      <c r="P967" s="21"/>
    </row>
    <row r="968" spans="9:16" x14ac:dyDescent="0.25">
      <c r="I968" s="20"/>
      <c r="J968" s="20"/>
      <c r="K968" s="21"/>
      <c r="L968" s="21"/>
      <c r="M968" s="21"/>
      <c r="N968" s="21"/>
      <c r="O968" s="21"/>
      <c r="P968" s="21"/>
    </row>
    <row r="969" spans="9:16" x14ac:dyDescent="0.25">
      <c r="I969" s="20"/>
      <c r="J969" s="20"/>
      <c r="K969" s="21"/>
      <c r="L969" s="21"/>
      <c r="M969" s="21"/>
      <c r="N969" s="21"/>
      <c r="O969" s="21"/>
      <c r="P969" s="21"/>
    </row>
    <row r="970" spans="9:16" x14ac:dyDescent="0.25">
      <c r="I970" s="20"/>
      <c r="J970" s="20"/>
      <c r="K970" s="21"/>
      <c r="L970" s="21"/>
      <c r="M970" s="21"/>
      <c r="N970" s="21"/>
      <c r="O970" s="21"/>
      <c r="P970" s="21"/>
    </row>
    <row r="971" spans="9:16" x14ac:dyDescent="0.25">
      <c r="I971" s="20"/>
      <c r="J971" s="20"/>
      <c r="K971" s="21"/>
      <c r="L971" s="21"/>
      <c r="M971" s="21"/>
      <c r="N971" s="21"/>
      <c r="O971" s="21"/>
      <c r="P971" s="21"/>
    </row>
    <row r="972" spans="9:16" x14ac:dyDescent="0.25">
      <c r="I972" s="20"/>
      <c r="J972" s="20"/>
      <c r="K972" s="21"/>
      <c r="L972" s="21"/>
      <c r="M972" s="21"/>
      <c r="N972" s="21"/>
      <c r="O972" s="21"/>
      <c r="P972" s="21"/>
    </row>
    <row r="973" spans="9:16" x14ac:dyDescent="0.25">
      <c r="I973" s="20"/>
      <c r="J973" s="20"/>
      <c r="K973" s="21"/>
      <c r="L973" s="21"/>
      <c r="M973" s="21"/>
      <c r="N973" s="21"/>
      <c r="O973" s="21"/>
      <c r="P973" s="21"/>
    </row>
    <row r="974" spans="9:16" x14ac:dyDescent="0.25">
      <c r="I974" s="20"/>
      <c r="J974" s="20"/>
      <c r="K974" s="21"/>
      <c r="L974" s="21"/>
      <c r="M974" s="21"/>
      <c r="N974" s="21"/>
      <c r="O974" s="21"/>
      <c r="P974" s="21"/>
    </row>
    <row r="975" spans="9:16" x14ac:dyDescent="0.25">
      <c r="I975" s="20"/>
      <c r="J975" s="20"/>
      <c r="K975" s="21"/>
      <c r="L975" s="21"/>
      <c r="M975" s="21"/>
      <c r="N975" s="21"/>
      <c r="O975" s="21"/>
      <c r="P975" s="21"/>
    </row>
    <row r="976" spans="9:16" x14ac:dyDescent="0.25">
      <c r="I976" s="20"/>
      <c r="J976" s="20"/>
      <c r="K976" s="21"/>
      <c r="L976" s="21"/>
      <c r="M976" s="21"/>
      <c r="N976" s="21"/>
      <c r="O976" s="21"/>
      <c r="P976" s="21"/>
    </row>
    <row r="977" spans="9:16" x14ac:dyDescent="0.25">
      <c r="I977" s="20"/>
      <c r="J977" s="20"/>
      <c r="K977" s="21"/>
      <c r="L977" s="21"/>
      <c r="M977" s="21"/>
      <c r="N977" s="21"/>
      <c r="O977" s="21"/>
      <c r="P977" s="21"/>
    </row>
    <row r="978" spans="9:16" x14ac:dyDescent="0.25">
      <c r="I978" s="20"/>
      <c r="J978" s="20"/>
      <c r="K978" s="21"/>
      <c r="L978" s="21"/>
      <c r="M978" s="21"/>
      <c r="N978" s="21"/>
      <c r="O978" s="21"/>
      <c r="P978" s="21"/>
    </row>
    <row r="979" spans="9:16" x14ac:dyDescent="0.25">
      <c r="I979" s="20"/>
      <c r="J979" s="20"/>
      <c r="K979" s="21"/>
      <c r="L979" s="21"/>
      <c r="M979" s="21"/>
      <c r="N979" s="21"/>
      <c r="O979" s="21"/>
      <c r="P979" s="21"/>
    </row>
    <row r="980" spans="9:16" x14ac:dyDescent="0.25">
      <c r="I980" s="20"/>
      <c r="J980" s="20"/>
      <c r="K980" s="21"/>
      <c r="L980" s="21"/>
      <c r="M980" s="21"/>
      <c r="N980" s="21"/>
      <c r="O980" s="21"/>
      <c r="P980" s="21"/>
    </row>
    <row r="981" spans="9:16" x14ac:dyDescent="0.25">
      <c r="I981" s="20"/>
      <c r="J981" s="20"/>
      <c r="K981" s="21"/>
      <c r="L981" s="21"/>
      <c r="M981" s="21"/>
      <c r="N981" s="21"/>
      <c r="O981" s="21"/>
      <c r="P981" s="21"/>
    </row>
    <row r="982" spans="9:16" x14ac:dyDescent="0.25">
      <c r="I982" s="20"/>
      <c r="J982" s="20"/>
      <c r="K982" s="21"/>
      <c r="L982" s="21"/>
      <c r="M982" s="21"/>
      <c r="N982" s="21"/>
      <c r="O982" s="21"/>
      <c r="P982" s="21"/>
    </row>
    <row r="983" spans="9:16" x14ac:dyDescent="0.25">
      <c r="I983" s="20"/>
      <c r="J983" s="20"/>
      <c r="K983" s="21"/>
      <c r="L983" s="21"/>
      <c r="M983" s="21"/>
      <c r="N983" s="21"/>
      <c r="O983" s="21"/>
      <c r="P983" s="21"/>
    </row>
    <row r="984" spans="9:16" x14ac:dyDescent="0.25">
      <c r="I984" s="20"/>
      <c r="J984" s="20"/>
      <c r="K984" s="21"/>
      <c r="L984" s="21"/>
      <c r="M984" s="21"/>
      <c r="N984" s="21"/>
      <c r="O984" s="21"/>
      <c r="P984" s="21"/>
    </row>
    <row r="985" spans="9:16" x14ac:dyDescent="0.25">
      <c r="I985" s="20"/>
      <c r="J985" s="20"/>
      <c r="K985" s="21"/>
      <c r="L985" s="21"/>
      <c r="M985" s="21"/>
      <c r="N985" s="21"/>
      <c r="O985" s="21"/>
      <c r="P985" s="21"/>
    </row>
    <row r="986" spans="9:16" x14ac:dyDescent="0.25">
      <c r="I986" s="20"/>
      <c r="J986" s="20"/>
      <c r="K986" s="21"/>
      <c r="L986" s="21"/>
      <c r="M986" s="21"/>
      <c r="N986" s="21"/>
      <c r="O986" s="21"/>
      <c r="P986" s="21"/>
    </row>
    <row r="987" spans="9:16" x14ac:dyDescent="0.25">
      <c r="I987" s="20"/>
      <c r="J987" s="20"/>
      <c r="K987" s="21"/>
      <c r="L987" s="21"/>
      <c r="M987" s="21"/>
      <c r="N987" s="21"/>
      <c r="O987" s="21"/>
      <c r="P987" s="21"/>
    </row>
    <row r="988" spans="9:16" x14ac:dyDescent="0.25">
      <c r="I988" s="20"/>
      <c r="J988" s="20"/>
      <c r="K988" s="21"/>
      <c r="L988" s="21"/>
      <c r="M988" s="21"/>
      <c r="N988" s="21"/>
      <c r="O988" s="21"/>
      <c r="P988" s="21"/>
    </row>
    <row r="989" spans="9:16" x14ac:dyDescent="0.25">
      <c r="I989" s="20"/>
      <c r="J989" s="20"/>
      <c r="K989" s="21"/>
      <c r="L989" s="21"/>
      <c r="M989" s="21"/>
      <c r="N989" s="21"/>
      <c r="O989" s="21"/>
      <c r="P989" s="21"/>
    </row>
    <row r="990" spans="9:16" x14ac:dyDescent="0.25">
      <c r="I990" s="20"/>
      <c r="J990" s="20"/>
      <c r="K990" s="21"/>
      <c r="L990" s="21"/>
      <c r="M990" s="21"/>
      <c r="N990" s="21"/>
      <c r="O990" s="21"/>
      <c r="P990" s="21"/>
    </row>
    <row r="991" spans="9:16" x14ac:dyDescent="0.25">
      <c r="I991" s="20"/>
      <c r="J991" s="20"/>
      <c r="K991" s="21"/>
      <c r="L991" s="21"/>
      <c r="M991" s="21"/>
      <c r="N991" s="21"/>
      <c r="O991" s="21"/>
      <c r="P991" s="21"/>
    </row>
    <row r="992" spans="9:16" x14ac:dyDescent="0.25">
      <c r="I992" s="20"/>
      <c r="J992" s="20"/>
      <c r="K992" s="21"/>
      <c r="L992" s="21"/>
      <c r="M992" s="21"/>
      <c r="N992" s="21"/>
      <c r="O992" s="21"/>
      <c r="P992" s="21"/>
    </row>
    <row r="993" spans="9:16" x14ac:dyDescent="0.25">
      <c r="I993" s="20"/>
      <c r="J993" s="20"/>
      <c r="K993" s="21"/>
      <c r="L993" s="21"/>
      <c r="M993" s="21"/>
      <c r="N993" s="21"/>
      <c r="O993" s="21"/>
      <c r="P993" s="21"/>
    </row>
    <row r="994" spans="9:16" x14ac:dyDescent="0.25">
      <c r="I994" s="20"/>
      <c r="J994" s="20"/>
      <c r="K994" s="21"/>
      <c r="L994" s="21"/>
      <c r="M994" s="21"/>
      <c r="N994" s="21"/>
      <c r="O994" s="21"/>
      <c r="P994" s="21"/>
    </row>
    <row r="995" spans="9:16" x14ac:dyDescent="0.25">
      <c r="I995" s="20"/>
      <c r="J995" s="20"/>
      <c r="K995" s="21"/>
      <c r="L995" s="21"/>
      <c r="M995" s="21"/>
      <c r="N995" s="21"/>
      <c r="O995" s="21"/>
      <c r="P995" s="21"/>
    </row>
    <row r="996" spans="9:16" x14ac:dyDescent="0.25">
      <c r="I996" s="20"/>
      <c r="J996" s="20"/>
      <c r="K996" s="21"/>
      <c r="L996" s="21"/>
      <c r="M996" s="21"/>
      <c r="N996" s="21"/>
      <c r="O996" s="21"/>
      <c r="P996" s="21"/>
    </row>
    <row r="997" spans="9:16" x14ac:dyDescent="0.25">
      <c r="I997" s="20"/>
      <c r="J997" s="20"/>
      <c r="K997" s="21"/>
      <c r="L997" s="21"/>
      <c r="M997" s="21"/>
      <c r="N997" s="21"/>
      <c r="O997" s="21"/>
      <c r="P997" s="21"/>
    </row>
    <row r="998" spans="9:16" x14ac:dyDescent="0.25">
      <c r="I998" s="20"/>
      <c r="J998" s="20"/>
      <c r="K998" s="21"/>
      <c r="L998" s="21"/>
      <c r="M998" s="21"/>
      <c r="N998" s="21"/>
      <c r="O998" s="21"/>
      <c r="P998" s="21"/>
    </row>
    <row r="999" spans="9:16" x14ac:dyDescent="0.25">
      <c r="I999" s="20"/>
      <c r="J999" s="20"/>
      <c r="K999" s="21"/>
      <c r="L999" s="21"/>
      <c r="M999" s="21"/>
      <c r="N999" s="21"/>
      <c r="O999" s="21"/>
      <c r="P999" s="21"/>
    </row>
    <row r="1000" spans="9:16" x14ac:dyDescent="0.25">
      <c r="I1000" s="20"/>
      <c r="J1000" s="20"/>
      <c r="K1000" s="21"/>
      <c r="L1000" s="21"/>
      <c r="M1000" s="21"/>
      <c r="N1000" s="21"/>
      <c r="O1000" s="21"/>
      <c r="P1000" s="21"/>
    </row>
    <row r="1001" spans="9:16" x14ac:dyDescent="0.25">
      <c r="I1001" s="20"/>
      <c r="J1001" s="20"/>
      <c r="K1001" s="21"/>
      <c r="L1001" s="21"/>
      <c r="M1001" s="21"/>
      <c r="N1001" s="21"/>
      <c r="O1001" s="21"/>
      <c r="P1001" s="21"/>
    </row>
    <row r="1002" spans="9:16" x14ac:dyDescent="0.25">
      <c r="I1002" s="20"/>
      <c r="J1002" s="20"/>
      <c r="K1002" s="21"/>
      <c r="L1002" s="21"/>
      <c r="M1002" s="21"/>
      <c r="N1002" s="21"/>
      <c r="O1002" s="21"/>
      <c r="P1002" s="21"/>
    </row>
    <row r="1003" spans="9:16" x14ac:dyDescent="0.25">
      <c r="I1003" s="20"/>
      <c r="J1003" s="20"/>
      <c r="K1003" s="21"/>
      <c r="L1003" s="21"/>
      <c r="M1003" s="21"/>
      <c r="N1003" s="21"/>
      <c r="O1003" s="21"/>
      <c r="P1003" s="21"/>
    </row>
    <row r="1004" spans="9:16" x14ac:dyDescent="0.25">
      <c r="I1004" s="20"/>
      <c r="J1004" s="20"/>
      <c r="K1004" s="21"/>
      <c r="L1004" s="21"/>
      <c r="M1004" s="21"/>
      <c r="N1004" s="21"/>
      <c r="O1004" s="21"/>
      <c r="P1004" s="21"/>
    </row>
    <row r="1005" spans="9:16" x14ac:dyDescent="0.25">
      <c r="I1005" s="20"/>
      <c r="J1005" s="20"/>
      <c r="K1005" s="21"/>
      <c r="L1005" s="21"/>
      <c r="M1005" s="21"/>
      <c r="N1005" s="21"/>
      <c r="O1005" s="21"/>
      <c r="P1005" s="21"/>
    </row>
    <row r="1006" spans="9:16" x14ac:dyDescent="0.25">
      <c r="I1006" s="20"/>
      <c r="J1006" s="20"/>
      <c r="K1006" s="21"/>
      <c r="L1006" s="21"/>
      <c r="M1006" s="21"/>
      <c r="N1006" s="21"/>
      <c r="O1006" s="21"/>
      <c r="P1006" s="21"/>
    </row>
    <row r="1007" spans="9:16" x14ac:dyDescent="0.25">
      <c r="I1007" s="20"/>
      <c r="J1007" s="20"/>
      <c r="K1007" s="21"/>
      <c r="L1007" s="21"/>
      <c r="M1007" s="21"/>
      <c r="N1007" s="21"/>
      <c r="O1007" s="21"/>
      <c r="P1007" s="21"/>
    </row>
    <row r="1008" spans="9:16" x14ac:dyDescent="0.25">
      <c r="I1008" s="20"/>
      <c r="J1008" s="20"/>
      <c r="K1008" s="21"/>
      <c r="L1008" s="21"/>
      <c r="M1008" s="21"/>
      <c r="N1008" s="21"/>
      <c r="O1008" s="21"/>
      <c r="P1008" s="21"/>
    </row>
    <row r="1009" spans="9:16" x14ac:dyDescent="0.25">
      <c r="I1009" s="20"/>
      <c r="J1009" s="20"/>
      <c r="K1009" s="21"/>
      <c r="L1009" s="21"/>
      <c r="M1009" s="21"/>
      <c r="N1009" s="21"/>
      <c r="O1009" s="21"/>
      <c r="P1009" s="21"/>
    </row>
    <row r="1010" spans="9:16" x14ac:dyDescent="0.25">
      <c r="I1010" s="20"/>
      <c r="J1010" s="20"/>
      <c r="K1010" s="21"/>
      <c r="L1010" s="21"/>
      <c r="M1010" s="21"/>
      <c r="N1010" s="21"/>
      <c r="O1010" s="21"/>
      <c r="P1010" s="21"/>
    </row>
    <row r="1011" spans="9:16" x14ac:dyDescent="0.25">
      <c r="I1011" s="20"/>
      <c r="J1011" s="20"/>
      <c r="K1011" s="21"/>
      <c r="L1011" s="21"/>
      <c r="M1011" s="21"/>
      <c r="N1011" s="21"/>
      <c r="O1011" s="21"/>
      <c r="P1011" s="21"/>
    </row>
    <row r="1012" spans="9:16" x14ac:dyDescent="0.25">
      <c r="I1012" s="20"/>
      <c r="J1012" s="20"/>
      <c r="K1012" s="21"/>
      <c r="L1012" s="21"/>
      <c r="M1012" s="21"/>
      <c r="N1012" s="21"/>
      <c r="O1012" s="21"/>
      <c r="P1012" s="21"/>
    </row>
    <row r="1013" spans="9:16" x14ac:dyDescent="0.25">
      <c r="I1013" s="20"/>
      <c r="J1013" s="20"/>
      <c r="K1013" s="21"/>
      <c r="L1013" s="21"/>
      <c r="M1013" s="21"/>
      <c r="N1013" s="21"/>
      <c r="O1013" s="21"/>
      <c r="P1013" s="21"/>
    </row>
    <row r="1014" spans="9:16" x14ac:dyDescent="0.25">
      <c r="I1014" s="20"/>
      <c r="J1014" s="20"/>
      <c r="K1014" s="21"/>
      <c r="L1014" s="21"/>
      <c r="M1014" s="21"/>
      <c r="N1014" s="21"/>
      <c r="O1014" s="21"/>
      <c r="P1014" s="21"/>
    </row>
    <row r="1015" spans="9:16" x14ac:dyDescent="0.25">
      <c r="I1015" s="20"/>
      <c r="J1015" s="20"/>
      <c r="K1015" s="21"/>
      <c r="L1015" s="21"/>
      <c r="M1015" s="21"/>
      <c r="N1015" s="21"/>
      <c r="O1015" s="21"/>
      <c r="P1015" s="21"/>
    </row>
    <row r="1016" spans="9:16" x14ac:dyDescent="0.25">
      <c r="I1016" s="20"/>
      <c r="J1016" s="20"/>
      <c r="K1016" s="21"/>
      <c r="L1016" s="21"/>
      <c r="M1016" s="21"/>
      <c r="N1016" s="21"/>
      <c r="O1016" s="21"/>
      <c r="P1016" s="21"/>
    </row>
    <row r="1017" spans="9:16" x14ac:dyDescent="0.25">
      <c r="I1017" s="20"/>
      <c r="J1017" s="20"/>
      <c r="K1017" s="21"/>
      <c r="L1017" s="21"/>
      <c r="M1017" s="21"/>
      <c r="N1017" s="21"/>
      <c r="O1017" s="21"/>
      <c r="P1017" s="21"/>
    </row>
    <row r="1018" spans="9:16" x14ac:dyDescent="0.25">
      <c r="I1018" s="20"/>
      <c r="J1018" s="20"/>
      <c r="K1018" s="21"/>
      <c r="L1018" s="21"/>
      <c r="M1018" s="21"/>
      <c r="N1018" s="21"/>
      <c r="O1018" s="21"/>
      <c r="P1018" s="21"/>
    </row>
    <row r="1019" spans="9:16" x14ac:dyDescent="0.25">
      <c r="I1019" s="20"/>
      <c r="J1019" s="20"/>
      <c r="K1019" s="21"/>
      <c r="L1019" s="21"/>
      <c r="M1019" s="21"/>
      <c r="N1019" s="21"/>
      <c r="O1019" s="21"/>
      <c r="P1019" s="21"/>
    </row>
    <row r="1020" spans="9:16" x14ac:dyDescent="0.25">
      <c r="I1020" s="20"/>
      <c r="J1020" s="20"/>
      <c r="K1020" s="21"/>
      <c r="L1020" s="21"/>
      <c r="M1020" s="21"/>
      <c r="N1020" s="21"/>
      <c r="O1020" s="21"/>
      <c r="P1020" s="21"/>
    </row>
    <row r="1021" spans="9:16" x14ac:dyDescent="0.25">
      <c r="I1021" s="20"/>
      <c r="J1021" s="20"/>
      <c r="K1021" s="21"/>
      <c r="L1021" s="21"/>
      <c r="M1021" s="21"/>
      <c r="N1021" s="21"/>
      <c r="O1021" s="21"/>
      <c r="P1021" s="21"/>
    </row>
    <row r="1022" spans="9:16" x14ac:dyDescent="0.25">
      <c r="I1022" s="20"/>
      <c r="J1022" s="20"/>
      <c r="K1022" s="21"/>
      <c r="L1022" s="21"/>
      <c r="M1022" s="21"/>
      <c r="N1022" s="21"/>
      <c r="O1022" s="21"/>
      <c r="P1022" s="21"/>
    </row>
    <row r="1023" spans="9:16" x14ac:dyDescent="0.25">
      <c r="I1023" s="20"/>
      <c r="J1023" s="20"/>
      <c r="K1023" s="21"/>
      <c r="L1023" s="21"/>
      <c r="M1023" s="21"/>
      <c r="N1023" s="21"/>
      <c r="O1023" s="21"/>
      <c r="P1023" s="21"/>
    </row>
    <row r="1024" spans="9:16" x14ac:dyDescent="0.25">
      <c r="I1024" s="20"/>
      <c r="J1024" s="20"/>
      <c r="K1024" s="21"/>
      <c r="L1024" s="21"/>
      <c r="M1024" s="21"/>
      <c r="N1024" s="21"/>
      <c r="O1024" s="21"/>
      <c r="P1024" s="21"/>
    </row>
    <row r="1025" spans="9:16" x14ac:dyDescent="0.25">
      <c r="I1025" s="20"/>
      <c r="J1025" s="20"/>
      <c r="K1025" s="21"/>
      <c r="L1025" s="21"/>
      <c r="M1025" s="21"/>
      <c r="N1025" s="21"/>
      <c r="O1025" s="21"/>
      <c r="P1025" s="21"/>
    </row>
    <row r="1026" spans="9:16" x14ac:dyDescent="0.25">
      <c r="I1026" s="20"/>
      <c r="J1026" s="20"/>
      <c r="K1026" s="21"/>
      <c r="L1026" s="21"/>
      <c r="M1026" s="21"/>
      <c r="N1026" s="21"/>
      <c r="O1026" s="21"/>
      <c r="P1026" s="21"/>
    </row>
    <row r="1027" spans="9:16" x14ac:dyDescent="0.25">
      <c r="I1027" s="20"/>
      <c r="J1027" s="20"/>
      <c r="K1027" s="21"/>
      <c r="L1027" s="21"/>
      <c r="M1027" s="21"/>
      <c r="N1027" s="21"/>
      <c r="O1027" s="21"/>
      <c r="P1027" s="21"/>
    </row>
    <row r="1028" spans="9:16" x14ac:dyDescent="0.25">
      <c r="I1028" s="20"/>
      <c r="J1028" s="20"/>
      <c r="K1028" s="21"/>
      <c r="L1028" s="21"/>
      <c r="M1028" s="21"/>
      <c r="N1028" s="21"/>
      <c r="O1028" s="21"/>
      <c r="P1028" s="21"/>
    </row>
    <row r="1029" spans="9:16" x14ac:dyDescent="0.25">
      <c r="I1029" s="20"/>
      <c r="J1029" s="20"/>
      <c r="K1029" s="21"/>
      <c r="L1029" s="21"/>
      <c r="M1029" s="21"/>
      <c r="N1029" s="21"/>
      <c r="O1029" s="21"/>
      <c r="P1029" s="21"/>
    </row>
    <row r="1030" spans="9:16" x14ac:dyDescent="0.25">
      <c r="I1030" s="20"/>
      <c r="J1030" s="20"/>
      <c r="K1030" s="21"/>
      <c r="L1030" s="21"/>
      <c r="M1030" s="21"/>
      <c r="N1030" s="21"/>
      <c r="O1030" s="21"/>
      <c r="P1030" s="21"/>
    </row>
    <row r="1031" spans="9:16" x14ac:dyDescent="0.25">
      <c r="I1031" s="20"/>
      <c r="J1031" s="20"/>
      <c r="K1031" s="21"/>
      <c r="L1031" s="21"/>
      <c r="M1031" s="21"/>
      <c r="N1031" s="21"/>
      <c r="O1031" s="21"/>
      <c r="P1031" s="21"/>
    </row>
    <row r="1032" spans="9:16" x14ac:dyDescent="0.25">
      <c r="I1032" s="20"/>
      <c r="J1032" s="20"/>
      <c r="K1032" s="21"/>
      <c r="L1032" s="21"/>
      <c r="M1032" s="21"/>
      <c r="N1032" s="21"/>
      <c r="O1032" s="21"/>
      <c r="P1032" s="21"/>
    </row>
    <row r="1033" spans="9:16" x14ac:dyDescent="0.25">
      <c r="I1033" s="20"/>
      <c r="J1033" s="20"/>
      <c r="K1033" s="21"/>
      <c r="L1033" s="21"/>
      <c r="M1033" s="21"/>
      <c r="N1033" s="21"/>
      <c r="O1033" s="21"/>
      <c r="P1033" s="21"/>
    </row>
    <row r="1034" spans="9:16" x14ac:dyDescent="0.25">
      <c r="I1034" s="20"/>
      <c r="J1034" s="20"/>
      <c r="K1034" s="21"/>
      <c r="L1034" s="21"/>
      <c r="M1034" s="21"/>
      <c r="N1034" s="21"/>
      <c r="O1034" s="21"/>
      <c r="P1034" s="21"/>
    </row>
    <row r="1035" spans="9:16" x14ac:dyDescent="0.25">
      <c r="I1035" s="20"/>
      <c r="J1035" s="20"/>
      <c r="K1035" s="21"/>
      <c r="L1035" s="21"/>
      <c r="M1035" s="21"/>
      <c r="N1035" s="21"/>
      <c r="O1035" s="21"/>
      <c r="P1035" s="21"/>
    </row>
    <row r="1036" spans="9:16" x14ac:dyDescent="0.25">
      <c r="I1036" s="20"/>
      <c r="J1036" s="20"/>
      <c r="K1036" s="21"/>
      <c r="L1036" s="21"/>
      <c r="M1036" s="21"/>
      <c r="N1036" s="21"/>
      <c r="O1036" s="21"/>
      <c r="P1036" s="21"/>
    </row>
    <row r="1037" spans="9:16" x14ac:dyDescent="0.25">
      <c r="I1037" s="20"/>
      <c r="J1037" s="20"/>
      <c r="K1037" s="21"/>
      <c r="L1037" s="21"/>
      <c r="M1037" s="21"/>
      <c r="N1037" s="21"/>
      <c r="O1037" s="21"/>
      <c r="P1037" s="21"/>
    </row>
    <row r="1038" spans="9:16" x14ac:dyDescent="0.25">
      <c r="I1038" s="20"/>
      <c r="J1038" s="20"/>
      <c r="K1038" s="21"/>
      <c r="L1038" s="21"/>
      <c r="M1038" s="21"/>
      <c r="N1038" s="21"/>
      <c r="O1038" s="21"/>
      <c r="P1038" s="21"/>
    </row>
    <row r="1039" spans="9:16" x14ac:dyDescent="0.25">
      <c r="I1039" s="20"/>
      <c r="J1039" s="20"/>
      <c r="K1039" s="21"/>
      <c r="L1039" s="21"/>
      <c r="M1039" s="21"/>
      <c r="N1039" s="21"/>
      <c r="O1039" s="21"/>
      <c r="P1039" s="21"/>
    </row>
    <row r="1040" spans="9:16" x14ac:dyDescent="0.25">
      <c r="I1040" s="20"/>
      <c r="J1040" s="20"/>
      <c r="K1040" s="21"/>
      <c r="L1040" s="21"/>
      <c r="M1040" s="21"/>
      <c r="N1040" s="21"/>
      <c r="O1040" s="21"/>
      <c r="P1040" s="21"/>
    </row>
    <row r="1041" spans="9:16" x14ac:dyDescent="0.25">
      <c r="I1041" s="20"/>
      <c r="J1041" s="20"/>
      <c r="K1041" s="21"/>
      <c r="L1041" s="21"/>
      <c r="M1041" s="21"/>
      <c r="N1041" s="21"/>
      <c r="O1041" s="21"/>
      <c r="P1041" s="21"/>
    </row>
    <row r="1042" spans="9:16" x14ac:dyDescent="0.25">
      <c r="I1042" s="20"/>
      <c r="J1042" s="20"/>
      <c r="K1042" s="21"/>
      <c r="L1042" s="21"/>
      <c r="M1042" s="21"/>
      <c r="N1042" s="21"/>
      <c r="O1042" s="21"/>
      <c r="P1042" s="21"/>
    </row>
    <row r="1043" spans="9:16" x14ac:dyDescent="0.25">
      <c r="I1043" s="20"/>
      <c r="J1043" s="20"/>
      <c r="K1043" s="21"/>
      <c r="L1043" s="21"/>
      <c r="M1043" s="21"/>
      <c r="N1043" s="21"/>
      <c r="O1043" s="21"/>
      <c r="P1043" s="21"/>
    </row>
    <row r="1044" spans="9:16" x14ac:dyDescent="0.25">
      <c r="I1044" s="20"/>
      <c r="J1044" s="20"/>
      <c r="K1044" s="21"/>
      <c r="L1044" s="21"/>
      <c r="M1044" s="21"/>
      <c r="N1044" s="21"/>
      <c r="O1044" s="21"/>
      <c r="P1044" s="21"/>
    </row>
    <row r="1045" spans="9:16" x14ac:dyDescent="0.25">
      <c r="I1045" s="20"/>
      <c r="J1045" s="20"/>
      <c r="K1045" s="21"/>
      <c r="L1045" s="21"/>
      <c r="M1045" s="21"/>
      <c r="N1045" s="21"/>
      <c r="O1045" s="21"/>
      <c r="P1045" s="21"/>
    </row>
    <row r="1046" spans="9:16" x14ac:dyDescent="0.25">
      <c r="I1046" s="20"/>
      <c r="J1046" s="20"/>
      <c r="K1046" s="21"/>
      <c r="L1046" s="21"/>
      <c r="M1046" s="21"/>
      <c r="N1046" s="21"/>
      <c r="O1046" s="21"/>
      <c r="P1046" s="21"/>
    </row>
    <row r="1047" spans="9:16" x14ac:dyDescent="0.25">
      <c r="I1047" s="20"/>
      <c r="J1047" s="20"/>
      <c r="K1047" s="21"/>
      <c r="L1047" s="21"/>
      <c r="M1047" s="21"/>
      <c r="N1047" s="21"/>
      <c r="O1047" s="21"/>
      <c r="P1047" s="21"/>
    </row>
    <row r="1048" spans="9:16" x14ac:dyDescent="0.25">
      <c r="I1048" s="20"/>
      <c r="J1048" s="20"/>
      <c r="K1048" s="21"/>
      <c r="L1048" s="21"/>
      <c r="M1048" s="21"/>
      <c r="N1048" s="21"/>
      <c r="O1048" s="21"/>
      <c r="P1048" s="21"/>
    </row>
    <row r="1049" spans="9:16" x14ac:dyDescent="0.25">
      <c r="I1049" s="20"/>
      <c r="J1049" s="20"/>
      <c r="K1049" s="21"/>
      <c r="L1049" s="21"/>
      <c r="M1049" s="21"/>
      <c r="N1049" s="21"/>
      <c r="O1049" s="21"/>
      <c r="P1049" s="21"/>
    </row>
    <row r="1050" spans="9:16" x14ac:dyDescent="0.25">
      <c r="I1050" s="20"/>
      <c r="J1050" s="20"/>
      <c r="K1050" s="21"/>
      <c r="L1050" s="21"/>
      <c r="M1050" s="21"/>
      <c r="N1050" s="21"/>
      <c r="O1050" s="21"/>
      <c r="P1050" s="21"/>
    </row>
    <row r="1051" spans="9:16" x14ac:dyDescent="0.25">
      <c r="I1051" s="20"/>
      <c r="J1051" s="20"/>
      <c r="K1051" s="21"/>
      <c r="L1051" s="21"/>
      <c r="M1051" s="21"/>
      <c r="N1051" s="21"/>
      <c r="O1051" s="21"/>
      <c r="P1051" s="21"/>
    </row>
    <row r="1052" spans="9:16" x14ac:dyDescent="0.25">
      <c r="I1052" s="20"/>
      <c r="J1052" s="20"/>
      <c r="K1052" s="21"/>
      <c r="L1052" s="21"/>
      <c r="M1052" s="21"/>
      <c r="N1052" s="21"/>
      <c r="O1052" s="21"/>
      <c r="P1052" s="21"/>
    </row>
    <row r="1053" spans="9:16" x14ac:dyDescent="0.25">
      <c r="I1053" s="20"/>
      <c r="J1053" s="20"/>
      <c r="K1053" s="21"/>
      <c r="L1053" s="21"/>
      <c r="M1053" s="21"/>
      <c r="N1053" s="21"/>
      <c r="O1053" s="21"/>
      <c r="P1053" s="21"/>
    </row>
    <row r="1054" spans="9:16" x14ac:dyDescent="0.25">
      <c r="I1054" s="20"/>
      <c r="J1054" s="20"/>
      <c r="K1054" s="21"/>
      <c r="L1054" s="21"/>
      <c r="M1054" s="21"/>
      <c r="N1054" s="21"/>
      <c r="O1054" s="21"/>
      <c r="P1054" s="21"/>
    </row>
    <row r="1055" spans="9:16" x14ac:dyDescent="0.25">
      <c r="I1055" s="20"/>
      <c r="J1055" s="20"/>
      <c r="K1055" s="21"/>
      <c r="L1055" s="21"/>
      <c r="M1055" s="21"/>
      <c r="N1055" s="21"/>
      <c r="O1055" s="21"/>
      <c r="P1055" s="21"/>
    </row>
    <row r="1056" spans="9:16" x14ac:dyDescent="0.25">
      <c r="I1056" s="20"/>
      <c r="J1056" s="20"/>
      <c r="K1056" s="21"/>
      <c r="L1056" s="21"/>
      <c r="M1056" s="21"/>
      <c r="N1056" s="21"/>
      <c r="O1056" s="21"/>
      <c r="P1056" s="21"/>
    </row>
    <row r="1057" spans="9:16" x14ac:dyDescent="0.25">
      <c r="I1057" s="20"/>
      <c r="J1057" s="20"/>
      <c r="K1057" s="21"/>
      <c r="L1057" s="21"/>
      <c r="M1057" s="21"/>
      <c r="N1057" s="21"/>
      <c r="O1057" s="21"/>
      <c r="P1057" s="21"/>
    </row>
    <row r="1058" spans="9:16" x14ac:dyDescent="0.25">
      <c r="I1058" s="20"/>
      <c r="J1058" s="20"/>
      <c r="K1058" s="21"/>
      <c r="L1058" s="21"/>
      <c r="M1058" s="21"/>
      <c r="N1058" s="21"/>
      <c r="O1058" s="21"/>
      <c r="P1058" s="21"/>
    </row>
    <row r="1059" spans="9:16" x14ac:dyDescent="0.25">
      <c r="I1059" s="20"/>
      <c r="J1059" s="20"/>
      <c r="K1059" s="21"/>
      <c r="L1059" s="21"/>
      <c r="M1059" s="21"/>
      <c r="N1059" s="21"/>
      <c r="O1059" s="21"/>
      <c r="P1059" s="21"/>
    </row>
    <row r="1060" spans="9:16" x14ac:dyDescent="0.25">
      <c r="I1060" s="20"/>
      <c r="J1060" s="20"/>
      <c r="K1060" s="21"/>
      <c r="L1060" s="21"/>
      <c r="M1060" s="21"/>
      <c r="N1060" s="21"/>
      <c r="O1060" s="21"/>
      <c r="P1060" s="21"/>
    </row>
    <row r="1061" spans="9:16" x14ac:dyDescent="0.25">
      <c r="I1061" s="20"/>
      <c r="J1061" s="20"/>
      <c r="K1061" s="21"/>
      <c r="L1061" s="21"/>
      <c r="M1061" s="21"/>
      <c r="N1061" s="21"/>
      <c r="O1061" s="21"/>
      <c r="P1061" s="21"/>
    </row>
    <row r="1062" spans="9:16" x14ac:dyDescent="0.25">
      <c r="I1062" s="20"/>
      <c r="J1062" s="20"/>
      <c r="K1062" s="21"/>
      <c r="L1062" s="21"/>
      <c r="M1062" s="21"/>
      <c r="N1062" s="21"/>
      <c r="O1062" s="21"/>
      <c r="P1062" s="21"/>
    </row>
    <row r="1063" spans="9:16" x14ac:dyDescent="0.25">
      <c r="I1063" s="20"/>
      <c r="J1063" s="20"/>
      <c r="K1063" s="21"/>
      <c r="L1063" s="21"/>
      <c r="M1063" s="21"/>
      <c r="N1063" s="21"/>
      <c r="O1063" s="21"/>
      <c r="P1063" s="21"/>
    </row>
    <row r="1064" spans="9:16" x14ac:dyDescent="0.25">
      <c r="I1064" s="20"/>
      <c r="J1064" s="20"/>
      <c r="K1064" s="21"/>
      <c r="L1064" s="21"/>
      <c r="M1064" s="21"/>
      <c r="N1064" s="21"/>
      <c r="O1064" s="21"/>
      <c r="P1064" s="21"/>
    </row>
    <row r="1065" spans="9:16" x14ac:dyDescent="0.25">
      <c r="I1065" s="20"/>
      <c r="J1065" s="20"/>
      <c r="K1065" s="21"/>
      <c r="L1065" s="21"/>
      <c r="M1065" s="21"/>
      <c r="N1065" s="21"/>
      <c r="O1065" s="21"/>
      <c r="P1065" s="21"/>
    </row>
    <row r="1066" spans="9:16" x14ac:dyDescent="0.25">
      <c r="I1066" s="20"/>
      <c r="J1066" s="20"/>
      <c r="K1066" s="21"/>
      <c r="L1066" s="21"/>
      <c r="M1066" s="21"/>
      <c r="N1066" s="21"/>
      <c r="O1066" s="21"/>
      <c r="P1066" s="21"/>
    </row>
    <row r="1067" spans="9:16" x14ac:dyDescent="0.25">
      <c r="I1067" s="20"/>
      <c r="J1067" s="20"/>
      <c r="K1067" s="21"/>
      <c r="L1067" s="21"/>
      <c r="M1067" s="21"/>
      <c r="N1067" s="21"/>
      <c r="O1067" s="21"/>
      <c r="P1067" s="21"/>
    </row>
    <row r="1068" spans="9:16" x14ac:dyDescent="0.25">
      <c r="I1068" s="20"/>
      <c r="J1068" s="20"/>
      <c r="K1068" s="21"/>
      <c r="L1068" s="21"/>
      <c r="M1068" s="21"/>
      <c r="N1068" s="21"/>
      <c r="O1068" s="21"/>
      <c r="P1068" s="21"/>
    </row>
    <row r="1069" spans="9:16" x14ac:dyDescent="0.25">
      <c r="I1069" s="20"/>
      <c r="J1069" s="20"/>
      <c r="K1069" s="21"/>
      <c r="L1069" s="21"/>
      <c r="M1069" s="21"/>
      <c r="N1069" s="21"/>
      <c r="O1069" s="21"/>
      <c r="P1069" s="21"/>
    </row>
    <row r="1070" spans="9:16" x14ac:dyDescent="0.25">
      <c r="I1070" s="20"/>
      <c r="J1070" s="20"/>
      <c r="K1070" s="21"/>
      <c r="L1070" s="21"/>
      <c r="M1070" s="21"/>
      <c r="N1070" s="21"/>
      <c r="O1070" s="21"/>
      <c r="P1070" s="21"/>
    </row>
    <row r="1071" spans="9:16" x14ac:dyDescent="0.25">
      <c r="I1071" s="20"/>
      <c r="J1071" s="20"/>
      <c r="K1071" s="21"/>
      <c r="L1071" s="21"/>
      <c r="M1071" s="21"/>
      <c r="N1071" s="21"/>
      <c r="O1071" s="21"/>
      <c r="P1071" s="21"/>
    </row>
    <row r="1072" spans="9:16" x14ac:dyDescent="0.25">
      <c r="I1072" s="20"/>
      <c r="J1072" s="20"/>
      <c r="K1072" s="21"/>
      <c r="L1072" s="21"/>
      <c r="M1072" s="21"/>
      <c r="N1072" s="21"/>
      <c r="O1072" s="21"/>
      <c r="P1072" s="21"/>
    </row>
    <row r="1073" spans="9:16" x14ac:dyDescent="0.25">
      <c r="I1073" s="20"/>
      <c r="J1073" s="20"/>
      <c r="K1073" s="21"/>
      <c r="L1073" s="21"/>
      <c r="M1073" s="21"/>
      <c r="N1073" s="21"/>
      <c r="O1073" s="21"/>
      <c r="P1073" s="21"/>
    </row>
    <row r="1074" spans="9:16" x14ac:dyDescent="0.25">
      <c r="I1074" s="20"/>
      <c r="J1074" s="20"/>
      <c r="K1074" s="21"/>
      <c r="L1074" s="21"/>
      <c r="M1074" s="21"/>
      <c r="N1074" s="21"/>
      <c r="O1074" s="21"/>
      <c r="P1074" s="21"/>
    </row>
    <row r="1075" spans="9:16" x14ac:dyDescent="0.25">
      <c r="I1075" s="20"/>
      <c r="J1075" s="20"/>
      <c r="K1075" s="21"/>
      <c r="L1075" s="21"/>
      <c r="M1075" s="21"/>
      <c r="N1075" s="21"/>
      <c r="O1075" s="21"/>
      <c r="P1075" s="21"/>
    </row>
    <row r="1076" spans="9:16" x14ac:dyDescent="0.25">
      <c r="I1076" s="20"/>
      <c r="J1076" s="20"/>
      <c r="K1076" s="21"/>
      <c r="L1076" s="21"/>
      <c r="M1076" s="21"/>
      <c r="N1076" s="21"/>
      <c r="O1076" s="21"/>
      <c r="P1076" s="21"/>
    </row>
    <row r="1077" spans="9:16" x14ac:dyDescent="0.25">
      <c r="I1077" s="20"/>
      <c r="J1077" s="20"/>
      <c r="K1077" s="21"/>
      <c r="L1077" s="21"/>
      <c r="M1077" s="21"/>
      <c r="N1077" s="21"/>
      <c r="O1077" s="21"/>
      <c r="P1077" s="21"/>
    </row>
    <row r="1078" spans="9:16" x14ac:dyDescent="0.25">
      <c r="I1078" s="20"/>
      <c r="J1078" s="20"/>
      <c r="K1078" s="21"/>
      <c r="L1078" s="21"/>
      <c r="M1078" s="21"/>
      <c r="N1078" s="21"/>
      <c r="O1078" s="21"/>
      <c r="P1078" s="21"/>
    </row>
    <row r="1079" spans="9:16" x14ac:dyDescent="0.25">
      <c r="I1079" s="20"/>
      <c r="J1079" s="20"/>
      <c r="K1079" s="21"/>
      <c r="L1079" s="21"/>
      <c r="M1079" s="21"/>
      <c r="N1079" s="21"/>
      <c r="O1079" s="21"/>
      <c r="P1079" s="21"/>
    </row>
    <row r="1080" spans="9:16" x14ac:dyDescent="0.25">
      <c r="I1080" s="20"/>
      <c r="J1080" s="20"/>
      <c r="K1080" s="21"/>
      <c r="L1080" s="21"/>
      <c r="M1080" s="21"/>
      <c r="N1080" s="21"/>
      <c r="O1080" s="21"/>
      <c r="P1080" s="21"/>
    </row>
    <row r="1081" spans="9:16" x14ac:dyDescent="0.25">
      <c r="I1081" s="20"/>
      <c r="J1081" s="20"/>
      <c r="K1081" s="21"/>
      <c r="L1081" s="21"/>
      <c r="M1081" s="21"/>
      <c r="N1081" s="21"/>
      <c r="O1081" s="21"/>
      <c r="P1081" s="21"/>
    </row>
    <row r="1082" spans="9:16" x14ac:dyDescent="0.25">
      <c r="I1082" s="20"/>
      <c r="J1082" s="20"/>
      <c r="K1082" s="21"/>
      <c r="L1082" s="21"/>
      <c r="M1082" s="21"/>
      <c r="N1082" s="21"/>
      <c r="O1082" s="21"/>
      <c r="P1082" s="21"/>
    </row>
    <row r="1083" spans="9:16" x14ac:dyDescent="0.25">
      <c r="I1083" s="20"/>
      <c r="J1083" s="20"/>
      <c r="K1083" s="21"/>
      <c r="L1083" s="21"/>
      <c r="M1083" s="21"/>
      <c r="N1083" s="21"/>
      <c r="O1083" s="21"/>
      <c r="P1083" s="21"/>
    </row>
    <row r="1084" spans="9:16" x14ac:dyDescent="0.25">
      <c r="I1084" s="20"/>
      <c r="J1084" s="20"/>
      <c r="K1084" s="21"/>
      <c r="L1084" s="21"/>
      <c r="M1084" s="21"/>
      <c r="N1084" s="21"/>
      <c r="O1084" s="21"/>
      <c r="P1084" s="21"/>
    </row>
    <row r="1085" spans="9:16" x14ac:dyDescent="0.25">
      <c r="I1085" s="20"/>
      <c r="J1085" s="20"/>
      <c r="K1085" s="21"/>
      <c r="L1085" s="21"/>
      <c r="M1085" s="21"/>
      <c r="N1085" s="21"/>
      <c r="O1085" s="21"/>
      <c r="P1085" s="21"/>
    </row>
    <row r="1086" spans="9:16" x14ac:dyDescent="0.25">
      <c r="I1086" s="20"/>
      <c r="J1086" s="20"/>
      <c r="K1086" s="21"/>
      <c r="L1086" s="21"/>
      <c r="M1086" s="21"/>
      <c r="N1086" s="21"/>
      <c r="O1086" s="21"/>
      <c r="P1086" s="21"/>
    </row>
    <row r="1087" spans="9:16" x14ac:dyDescent="0.25">
      <c r="I1087" s="20"/>
      <c r="J1087" s="20"/>
      <c r="K1087" s="21"/>
      <c r="L1087" s="21"/>
      <c r="M1087" s="21"/>
      <c r="N1087" s="21"/>
      <c r="O1087" s="21"/>
      <c r="P1087" s="21"/>
    </row>
    <row r="1088" spans="9:16" x14ac:dyDescent="0.25">
      <c r="I1088" s="20"/>
      <c r="J1088" s="20"/>
      <c r="K1088" s="21"/>
      <c r="L1088" s="21"/>
      <c r="M1088" s="21"/>
      <c r="N1088" s="21"/>
      <c r="O1088" s="21"/>
      <c r="P1088" s="21"/>
    </row>
    <row r="1089" spans="9:16" x14ac:dyDescent="0.25">
      <c r="I1089" s="20"/>
      <c r="J1089" s="20"/>
      <c r="K1089" s="21"/>
      <c r="L1089" s="21"/>
      <c r="M1089" s="21"/>
      <c r="N1089" s="21"/>
      <c r="O1089" s="21"/>
      <c r="P1089" s="21"/>
    </row>
    <row r="1090" spans="9:16" x14ac:dyDescent="0.25">
      <c r="I1090" s="20"/>
      <c r="J1090" s="20"/>
      <c r="K1090" s="21"/>
      <c r="L1090" s="21"/>
      <c r="M1090" s="21"/>
      <c r="N1090" s="21"/>
      <c r="O1090" s="21"/>
      <c r="P1090" s="21"/>
    </row>
    <row r="1091" spans="9:16" x14ac:dyDescent="0.25">
      <c r="I1091" s="20"/>
      <c r="J1091" s="20"/>
      <c r="K1091" s="21"/>
      <c r="L1091" s="21"/>
      <c r="M1091" s="21"/>
      <c r="N1091" s="21"/>
      <c r="O1091" s="21"/>
      <c r="P1091" s="21"/>
    </row>
    <row r="1092" spans="9:16" x14ac:dyDescent="0.25">
      <c r="I1092" s="20"/>
      <c r="J1092" s="20"/>
      <c r="K1092" s="21"/>
      <c r="L1092" s="21"/>
      <c r="M1092" s="21"/>
      <c r="N1092" s="21"/>
      <c r="O1092" s="21"/>
      <c r="P1092" s="21"/>
    </row>
    <row r="1093" spans="9:16" x14ac:dyDescent="0.25">
      <c r="I1093" s="20"/>
      <c r="J1093" s="20"/>
      <c r="K1093" s="21"/>
      <c r="L1093" s="21"/>
      <c r="M1093" s="21"/>
      <c r="N1093" s="21"/>
      <c r="O1093" s="21"/>
      <c r="P1093" s="21"/>
    </row>
    <row r="1094" spans="9:16" x14ac:dyDescent="0.25">
      <c r="I1094" s="20"/>
      <c r="J1094" s="20"/>
      <c r="K1094" s="21"/>
      <c r="L1094" s="21"/>
      <c r="M1094" s="21"/>
      <c r="N1094" s="21"/>
      <c r="O1094" s="21"/>
      <c r="P1094" s="21"/>
    </row>
    <row r="1095" spans="9:16" x14ac:dyDescent="0.25">
      <c r="I1095" s="20"/>
      <c r="J1095" s="20"/>
      <c r="K1095" s="21"/>
      <c r="L1095" s="21"/>
      <c r="M1095" s="21"/>
      <c r="N1095" s="21"/>
      <c r="O1095" s="21"/>
      <c r="P1095" s="21"/>
    </row>
    <row r="1096" spans="9:16" x14ac:dyDescent="0.25">
      <c r="I1096" s="20"/>
      <c r="J1096" s="20"/>
      <c r="K1096" s="21"/>
      <c r="L1096" s="21"/>
      <c r="M1096" s="21"/>
      <c r="N1096" s="21"/>
      <c r="O1096" s="21"/>
      <c r="P1096" s="21"/>
    </row>
    <row r="1097" spans="9:16" x14ac:dyDescent="0.25">
      <c r="I1097" s="20"/>
      <c r="J1097" s="20"/>
      <c r="K1097" s="21"/>
      <c r="L1097" s="21"/>
      <c r="M1097" s="21"/>
      <c r="N1097" s="21"/>
      <c r="O1097" s="21"/>
      <c r="P1097" s="21"/>
    </row>
    <row r="1098" spans="9:16" x14ac:dyDescent="0.25">
      <c r="I1098" s="20"/>
      <c r="J1098" s="20"/>
      <c r="K1098" s="21"/>
      <c r="L1098" s="21"/>
      <c r="M1098" s="21"/>
      <c r="N1098" s="21"/>
      <c r="O1098" s="21"/>
      <c r="P1098" s="21"/>
    </row>
    <row r="1099" spans="9:16" x14ac:dyDescent="0.25">
      <c r="I1099" s="20"/>
      <c r="J1099" s="20"/>
      <c r="K1099" s="21"/>
      <c r="L1099" s="21"/>
      <c r="M1099" s="21"/>
      <c r="N1099" s="21"/>
      <c r="O1099" s="21"/>
      <c r="P1099" s="21"/>
    </row>
    <row r="1100" spans="9:16" x14ac:dyDescent="0.25">
      <c r="I1100" s="20"/>
      <c r="J1100" s="20"/>
      <c r="K1100" s="21"/>
      <c r="L1100" s="21"/>
      <c r="M1100" s="21"/>
      <c r="N1100" s="21"/>
      <c r="O1100" s="21"/>
      <c r="P1100" s="21"/>
    </row>
    <row r="1101" spans="9:16" x14ac:dyDescent="0.25">
      <c r="I1101" s="20"/>
      <c r="J1101" s="20"/>
      <c r="K1101" s="21"/>
      <c r="L1101" s="21"/>
      <c r="M1101" s="21"/>
      <c r="N1101" s="21"/>
      <c r="O1101" s="21"/>
      <c r="P1101" s="21"/>
    </row>
    <row r="1102" spans="9:16" x14ac:dyDescent="0.25">
      <c r="I1102" s="20"/>
      <c r="J1102" s="20"/>
      <c r="K1102" s="21"/>
      <c r="L1102" s="21"/>
      <c r="M1102" s="21"/>
      <c r="N1102" s="21"/>
      <c r="O1102" s="21"/>
      <c r="P1102" s="21"/>
    </row>
    <row r="1103" spans="9:16" x14ac:dyDescent="0.25">
      <c r="I1103" s="20"/>
      <c r="J1103" s="20"/>
      <c r="K1103" s="21"/>
      <c r="L1103" s="21"/>
      <c r="M1103" s="21"/>
      <c r="N1103" s="21"/>
      <c r="O1103" s="21"/>
      <c r="P1103" s="21"/>
    </row>
    <row r="1104" spans="9:16" x14ac:dyDescent="0.25">
      <c r="I1104" s="20"/>
      <c r="J1104" s="20"/>
      <c r="K1104" s="21"/>
      <c r="L1104" s="21"/>
      <c r="M1104" s="21"/>
      <c r="N1104" s="21"/>
      <c r="O1104" s="21"/>
      <c r="P1104" s="21"/>
    </row>
    <row r="1105" spans="9:16" x14ac:dyDescent="0.25">
      <c r="I1105" s="20"/>
      <c r="J1105" s="20"/>
      <c r="K1105" s="21"/>
      <c r="L1105" s="21"/>
      <c r="M1105" s="21"/>
      <c r="N1105" s="21"/>
      <c r="O1105" s="21"/>
      <c r="P1105" s="21"/>
    </row>
    <row r="1106" spans="9:16" x14ac:dyDescent="0.25">
      <c r="I1106" s="20"/>
      <c r="J1106" s="20"/>
      <c r="K1106" s="21"/>
      <c r="L1106" s="21"/>
      <c r="M1106" s="21"/>
      <c r="N1106" s="21"/>
      <c r="O1106" s="21"/>
      <c r="P1106" s="21"/>
    </row>
    <row r="1107" spans="9:16" x14ac:dyDescent="0.25">
      <c r="I1107" s="20"/>
      <c r="J1107" s="20"/>
      <c r="K1107" s="21"/>
      <c r="L1107" s="21"/>
      <c r="M1107" s="21"/>
      <c r="N1107" s="21"/>
      <c r="O1107" s="21"/>
      <c r="P1107" s="21"/>
    </row>
    <row r="1108" spans="9:16" x14ac:dyDescent="0.25">
      <c r="I1108" s="20"/>
      <c r="J1108" s="20"/>
      <c r="K1108" s="21"/>
      <c r="L1108" s="21"/>
      <c r="M1108" s="21"/>
      <c r="N1108" s="21"/>
      <c r="O1108" s="21"/>
      <c r="P1108" s="21"/>
    </row>
    <row r="1109" spans="9:16" x14ac:dyDescent="0.25">
      <c r="I1109" s="20"/>
      <c r="J1109" s="20"/>
      <c r="K1109" s="21"/>
      <c r="L1109" s="21"/>
      <c r="M1109" s="21"/>
      <c r="N1109" s="21"/>
      <c r="O1109" s="21"/>
      <c r="P1109" s="21"/>
    </row>
    <row r="1110" spans="9:16" x14ac:dyDescent="0.25">
      <c r="I1110" s="20"/>
      <c r="J1110" s="20"/>
      <c r="K1110" s="21"/>
      <c r="L1110" s="21"/>
      <c r="M1110" s="21"/>
      <c r="N1110" s="21"/>
      <c r="O1110" s="21"/>
      <c r="P1110" s="21"/>
    </row>
    <row r="1111" spans="9:16" x14ac:dyDescent="0.25">
      <c r="I1111" s="20"/>
      <c r="J1111" s="20"/>
      <c r="K1111" s="21"/>
      <c r="L1111" s="21"/>
      <c r="M1111" s="21"/>
      <c r="N1111" s="21"/>
      <c r="O1111" s="21"/>
      <c r="P1111" s="21"/>
    </row>
    <row r="1112" spans="9:16" x14ac:dyDescent="0.25">
      <c r="I1112" s="20"/>
      <c r="J1112" s="20"/>
      <c r="K1112" s="21"/>
      <c r="L1112" s="21"/>
      <c r="M1112" s="21"/>
      <c r="N1112" s="21"/>
      <c r="O1112" s="21"/>
      <c r="P1112" s="21"/>
    </row>
    <row r="1113" spans="9:16" x14ac:dyDescent="0.25">
      <c r="I1113" s="20"/>
      <c r="J1113" s="20"/>
      <c r="K1113" s="21"/>
      <c r="L1113" s="21"/>
      <c r="M1113" s="21"/>
      <c r="N1113" s="21"/>
      <c r="O1113" s="21"/>
      <c r="P1113" s="21"/>
    </row>
    <row r="1114" spans="9:16" x14ac:dyDescent="0.25">
      <c r="I1114" s="20"/>
      <c r="J1114" s="20"/>
      <c r="K1114" s="21"/>
      <c r="L1114" s="21"/>
      <c r="M1114" s="21"/>
      <c r="N1114" s="21"/>
      <c r="O1114" s="21"/>
      <c r="P1114" s="21"/>
    </row>
    <row r="1115" spans="9:16" x14ac:dyDescent="0.25">
      <c r="I1115" s="20"/>
      <c r="J1115" s="20"/>
      <c r="K1115" s="21"/>
      <c r="L1115" s="21"/>
      <c r="M1115" s="21"/>
      <c r="N1115" s="21"/>
      <c r="O1115" s="21"/>
      <c r="P1115" s="21"/>
    </row>
    <row r="1116" spans="9:16" x14ac:dyDescent="0.25">
      <c r="I1116" s="20"/>
      <c r="J1116" s="20"/>
      <c r="K1116" s="21"/>
      <c r="L1116" s="21"/>
      <c r="M1116" s="21"/>
      <c r="N1116" s="21"/>
      <c r="O1116" s="21"/>
      <c r="P1116" s="21"/>
    </row>
    <row r="1117" spans="9:16" x14ac:dyDescent="0.25">
      <c r="I1117" s="20"/>
      <c r="J1117" s="20"/>
      <c r="K1117" s="21"/>
      <c r="L1117" s="21"/>
      <c r="M1117" s="21"/>
      <c r="N1117" s="21"/>
      <c r="O1117" s="21"/>
      <c r="P1117" s="21"/>
    </row>
    <row r="1118" spans="9:16" x14ac:dyDescent="0.25">
      <c r="I1118" s="20"/>
      <c r="J1118" s="20"/>
      <c r="K1118" s="21"/>
      <c r="L1118" s="21"/>
      <c r="M1118" s="21"/>
      <c r="N1118" s="21"/>
      <c r="O1118" s="21"/>
      <c r="P1118" s="21"/>
    </row>
    <row r="1119" spans="9:16" x14ac:dyDescent="0.25">
      <c r="I1119" s="20"/>
      <c r="J1119" s="20"/>
      <c r="K1119" s="21"/>
      <c r="L1119" s="21"/>
      <c r="M1119" s="21"/>
      <c r="N1119" s="21"/>
      <c r="O1119" s="21"/>
      <c r="P1119" s="21"/>
    </row>
    <row r="1120" spans="9:16" x14ac:dyDescent="0.25">
      <c r="I1120" s="20"/>
      <c r="J1120" s="20"/>
      <c r="K1120" s="21"/>
      <c r="L1120" s="21"/>
      <c r="M1120" s="21"/>
      <c r="N1120" s="21"/>
      <c r="O1120" s="21"/>
      <c r="P1120" s="21"/>
    </row>
    <row r="1121" spans="9:16" x14ac:dyDescent="0.25">
      <c r="I1121" s="20"/>
      <c r="J1121" s="20"/>
      <c r="K1121" s="21"/>
      <c r="L1121" s="21"/>
      <c r="M1121" s="21"/>
      <c r="N1121" s="21"/>
      <c r="O1121" s="21"/>
      <c r="P1121" s="21"/>
    </row>
    <row r="1122" spans="9:16" x14ac:dyDescent="0.25">
      <c r="I1122" s="20"/>
      <c r="J1122" s="20"/>
      <c r="K1122" s="21"/>
      <c r="L1122" s="21"/>
      <c r="M1122" s="21"/>
      <c r="N1122" s="21"/>
      <c r="O1122" s="21"/>
      <c r="P1122" s="21"/>
    </row>
    <row r="1123" spans="9:16" x14ac:dyDescent="0.25">
      <c r="I1123" s="20"/>
      <c r="J1123" s="20"/>
      <c r="K1123" s="21"/>
      <c r="L1123" s="21"/>
      <c r="M1123" s="21"/>
      <c r="N1123" s="21"/>
      <c r="O1123" s="21"/>
      <c r="P1123" s="21"/>
    </row>
    <row r="1124" spans="9:16" x14ac:dyDescent="0.25">
      <c r="I1124" s="20"/>
      <c r="J1124" s="20"/>
      <c r="K1124" s="21"/>
      <c r="L1124" s="21"/>
      <c r="M1124" s="21"/>
      <c r="N1124" s="21"/>
      <c r="O1124" s="21"/>
      <c r="P1124" s="21"/>
    </row>
    <row r="1125" spans="9:16" x14ac:dyDescent="0.25">
      <c r="I1125" s="20"/>
      <c r="J1125" s="20"/>
      <c r="K1125" s="21"/>
      <c r="L1125" s="21"/>
      <c r="M1125" s="21"/>
      <c r="N1125" s="21"/>
      <c r="O1125" s="21"/>
      <c r="P1125" s="21"/>
    </row>
    <row r="1126" spans="9:16" x14ac:dyDescent="0.25">
      <c r="I1126" s="20"/>
      <c r="J1126" s="20"/>
      <c r="K1126" s="21"/>
      <c r="L1126" s="21"/>
      <c r="M1126" s="21"/>
      <c r="N1126" s="21"/>
      <c r="O1126" s="21"/>
      <c r="P1126" s="21"/>
    </row>
    <row r="1127" spans="9:16" x14ac:dyDescent="0.25">
      <c r="I1127" s="20"/>
      <c r="J1127" s="20"/>
      <c r="K1127" s="21"/>
      <c r="L1127" s="21"/>
      <c r="M1127" s="21"/>
      <c r="N1127" s="21"/>
      <c r="O1127" s="21"/>
      <c r="P1127" s="21"/>
    </row>
    <row r="1128" spans="9:16" x14ac:dyDescent="0.25">
      <c r="I1128" s="20"/>
      <c r="J1128" s="20"/>
      <c r="K1128" s="21"/>
      <c r="L1128" s="21"/>
      <c r="M1128" s="21"/>
      <c r="N1128" s="21"/>
      <c r="O1128" s="21"/>
      <c r="P1128" s="21"/>
    </row>
    <row r="1129" spans="9:16" x14ac:dyDescent="0.25">
      <c r="I1129" s="20"/>
      <c r="J1129" s="20"/>
      <c r="K1129" s="21"/>
      <c r="L1129" s="21"/>
      <c r="M1129" s="21"/>
      <c r="N1129" s="21"/>
      <c r="O1129" s="21"/>
      <c r="P1129" s="21"/>
    </row>
    <row r="1130" spans="9:16" x14ac:dyDescent="0.25">
      <c r="I1130" s="20"/>
      <c r="J1130" s="20"/>
      <c r="K1130" s="21"/>
      <c r="L1130" s="21"/>
      <c r="M1130" s="21"/>
      <c r="N1130" s="21"/>
      <c r="O1130" s="21"/>
      <c r="P1130" s="21"/>
    </row>
    <row r="1131" spans="9:16" x14ac:dyDescent="0.25">
      <c r="I1131" s="20"/>
      <c r="J1131" s="20"/>
      <c r="K1131" s="21"/>
      <c r="L1131" s="21"/>
      <c r="M1131" s="21"/>
      <c r="N1131" s="21"/>
      <c r="O1131" s="21"/>
      <c r="P1131" s="21"/>
    </row>
    <row r="1132" spans="9:16" x14ac:dyDescent="0.25">
      <c r="I1132" s="20"/>
      <c r="J1132" s="20"/>
      <c r="K1132" s="21"/>
      <c r="L1132" s="21"/>
      <c r="M1132" s="21"/>
      <c r="N1132" s="21"/>
      <c r="O1132" s="21"/>
      <c r="P1132" s="21"/>
    </row>
    <row r="1133" spans="9:16" x14ac:dyDescent="0.25">
      <c r="I1133" s="20"/>
      <c r="J1133" s="20"/>
      <c r="K1133" s="21"/>
      <c r="L1133" s="21"/>
      <c r="M1133" s="21"/>
      <c r="N1133" s="21"/>
      <c r="O1133" s="21"/>
      <c r="P1133" s="21"/>
    </row>
    <row r="1134" spans="9:16" x14ac:dyDescent="0.25">
      <c r="I1134" s="20"/>
      <c r="J1134" s="20"/>
      <c r="K1134" s="21"/>
      <c r="L1134" s="21"/>
      <c r="M1134" s="21"/>
      <c r="N1134" s="21"/>
      <c r="O1134" s="21"/>
      <c r="P1134" s="21"/>
    </row>
    <row r="1135" spans="9:16" x14ac:dyDescent="0.25">
      <c r="I1135" s="20"/>
      <c r="J1135" s="20"/>
      <c r="K1135" s="21"/>
      <c r="L1135" s="21"/>
      <c r="M1135" s="21"/>
      <c r="N1135" s="21"/>
      <c r="O1135" s="21"/>
      <c r="P1135" s="21"/>
    </row>
    <row r="1136" spans="9:16" x14ac:dyDescent="0.25">
      <c r="I1136" s="20"/>
      <c r="J1136" s="20"/>
      <c r="K1136" s="21"/>
      <c r="L1136" s="21"/>
      <c r="M1136" s="21"/>
      <c r="N1136" s="21"/>
      <c r="O1136" s="21"/>
      <c r="P1136" s="21"/>
    </row>
    <row r="1137" spans="9:16" x14ac:dyDescent="0.25">
      <c r="I1137" s="20"/>
      <c r="J1137" s="20"/>
      <c r="K1137" s="21"/>
      <c r="L1137" s="21"/>
      <c r="M1137" s="21"/>
      <c r="N1137" s="21"/>
      <c r="O1137" s="21"/>
      <c r="P1137" s="21"/>
    </row>
    <row r="1138" spans="9:16" x14ac:dyDescent="0.25">
      <c r="I1138" s="20"/>
      <c r="J1138" s="20"/>
      <c r="K1138" s="21"/>
      <c r="L1138" s="21"/>
      <c r="M1138" s="21"/>
      <c r="N1138" s="21"/>
      <c r="O1138" s="21"/>
      <c r="P1138" s="21"/>
    </row>
    <row r="1139" spans="9:16" x14ac:dyDescent="0.25">
      <c r="I1139" s="20"/>
      <c r="J1139" s="20"/>
      <c r="K1139" s="21"/>
      <c r="L1139" s="21"/>
      <c r="M1139" s="21"/>
      <c r="N1139" s="21"/>
      <c r="O1139" s="21"/>
      <c r="P1139" s="21"/>
    </row>
    <row r="1140" spans="9:16" x14ac:dyDescent="0.25">
      <c r="I1140" s="20"/>
      <c r="J1140" s="20"/>
      <c r="K1140" s="21"/>
      <c r="L1140" s="21"/>
      <c r="M1140" s="21"/>
      <c r="N1140" s="21"/>
      <c r="O1140" s="21"/>
      <c r="P1140" s="21"/>
    </row>
    <row r="1141" spans="9:16" x14ac:dyDescent="0.25">
      <c r="I1141" s="20"/>
      <c r="J1141" s="20"/>
      <c r="K1141" s="21"/>
      <c r="L1141" s="21"/>
      <c r="M1141" s="21"/>
      <c r="N1141" s="21"/>
      <c r="O1141" s="21"/>
      <c r="P1141" s="21"/>
    </row>
    <row r="1142" spans="9:16" x14ac:dyDescent="0.25">
      <c r="I1142" s="20"/>
      <c r="J1142" s="20"/>
      <c r="K1142" s="21"/>
      <c r="L1142" s="21"/>
      <c r="M1142" s="21"/>
      <c r="N1142" s="21"/>
      <c r="O1142" s="21"/>
      <c r="P1142" s="21"/>
    </row>
    <row r="1143" spans="9:16" x14ac:dyDescent="0.25">
      <c r="I1143" s="20"/>
      <c r="J1143" s="20"/>
      <c r="K1143" s="21"/>
      <c r="L1143" s="21"/>
      <c r="M1143" s="21"/>
      <c r="N1143" s="21"/>
      <c r="O1143" s="21"/>
      <c r="P1143" s="21"/>
    </row>
    <row r="1144" spans="9:16" x14ac:dyDescent="0.25">
      <c r="I1144" s="20"/>
      <c r="J1144" s="20"/>
      <c r="K1144" s="21"/>
      <c r="L1144" s="21"/>
      <c r="M1144" s="21"/>
      <c r="N1144" s="21"/>
      <c r="O1144" s="21"/>
      <c r="P1144" s="21"/>
    </row>
    <row r="1145" spans="9:16" x14ac:dyDescent="0.25">
      <c r="I1145" s="20"/>
      <c r="J1145" s="20"/>
      <c r="K1145" s="21"/>
      <c r="L1145" s="21"/>
      <c r="M1145" s="21"/>
      <c r="N1145" s="21"/>
      <c r="O1145" s="21"/>
      <c r="P1145" s="21"/>
    </row>
    <row r="1146" spans="9:16" x14ac:dyDescent="0.25">
      <c r="I1146" s="20"/>
      <c r="J1146" s="20"/>
      <c r="K1146" s="21"/>
      <c r="L1146" s="21"/>
      <c r="M1146" s="21"/>
      <c r="N1146" s="21"/>
      <c r="O1146" s="21"/>
      <c r="P1146" s="21"/>
    </row>
    <row r="1147" spans="9:16" x14ac:dyDescent="0.25">
      <c r="I1147" s="20"/>
      <c r="J1147" s="20"/>
      <c r="K1147" s="21"/>
      <c r="L1147" s="21"/>
      <c r="M1147" s="21"/>
      <c r="N1147" s="21"/>
      <c r="O1147" s="21"/>
      <c r="P1147" s="21"/>
    </row>
    <row r="1148" spans="9:16" x14ac:dyDescent="0.25">
      <c r="I1148" s="20"/>
      <c r="J1148" s="20"/>
      <c r="K1148" s="21"/>
      <c r="L1148" s="21"/>
      <c r="M1148" s="21"/>
      <c r="N1148" s="21"/>
      <c r="O1148" s="21"/>
      <c r="P1148" s="21"/>
    </row>
    <row r="1149" spans="9:16" x14ac:dyDescent="0.25">
      <c r="I1149" s="20"/>
      <c r="J1149" s="20"/>
      <c r="K1149" s="21"/>
      <c r="L1149" s="21"/>
      <c r="M1149" s="21"/>
      <c r="N1149" s="21"/>
      <c r="O1149" s="21"/>
      <c r="P1149" s="21"/>
    </row>
    <row r="1150" spans="9:16" x14ac:dyDescent="0.25">
      <c r="I1150" s="20"/>
      <c r="J1150" s="20"/>
      <c r="K1150" s="21"/>
      <c r="L1150" s="21"/>
      <c r="M1150" s="21"/>
      <c r="N1150" s="21"/>
      <c r="O1150" s="21"/>
      <c r="P1150" s="21"/>
    </row>
    <row r="1151" spans="9:16" x14ac:dyDescent="0.25">
      <c r="I1151" s="20"/>
      <c r="J1151" s="20"/>
      <c r="K1151" s="21"/>
      <c r="L1151" s="21"/>
      <c r="M1151" s="21"/>
      <c r="N1151" s="21"/>
      <c r="O1151" s="21"/>
      <c r="P1151" s="21"/>
    </row>
    <row r="1152" spans="9:16" x14ac:dyDescent="0.25">
      <c r="I1152" s="20"/>
      <c r="J1152" s="20"/>
      <c r="K1152" s="21"/>
      <c r="L1152" s="21"/>
      <c r="M1152" s="21"/>
      <c r="N1152" s="21"/>
      <c r="O1152" s="21"/>
      <c r="P1152" s="21"/>
    </row>
    <row r="1153" spans="9:16" x14ac:dyDescent="0.25">
      <c r="I1153" s="20"/>
      <c r="J1153" s="20"/>
      <c r="K1153" s="21"/>
      <c r="L1153" s="21"/>
      <c r="M1153" s="21"/>
      <c r="N1153" s="21"/>
      <c r="O1153" s="21"/>
      <c r="P1153" s="21"/>
    </row>
    <row r="1154" spans="9:16" x14ac:dyDescent="0.25">
      <c r="I1154" s="20"/>
      <c r="J1154" s="20"/>
      <c r="K1154" s="21"/>
      <c r="L1154" s="21"/>
      <c r="M1154" s="21"/>
      <c r="N1154" s="21"/>
      <c r="O1154" s="21"/>
      <c r="P1154" s="21"/>
    </row>
    <row r="1155" spans="9:16" x14ac:dyDescent="0.25">
      <c r="I1155" s="20"/>
      <c r="J1155" s="20"/>
      <c r="K1155" s="21"/>
      <c r="L1155" s="21"/>
      <c r="M1155" s="21"/>
      <c r="N1155" s="21"/>
      <c r="O1155" s="21"/>
      <c r="P1155" s="21"/>
    </row>
    <row r="1156" spans="9:16" x14ac:dyDescent="0.25">
      <c r="I1156" s="20"/>
      <c r="J1156" s="20"/>
      <c r="K1156" s="21"/>
      <c r="L1156" s="21"/>
      <c r="M1156" s="21"/>
      <c r="N1156" s="21"/>
      <c r="O1156" s="21"/>
      <c r="P1156" s="21"/>
    </row>
    <row r="1157" spans="9:16" x14ac:dyDescent="0.25">
      <c r="I1157" s="20"/>
      <c r="J1157" s="20"/>
      <c r="K1157" s="21"/>
      <c r="L1157" s="21"/>
      <c r="M1157" s="21"/>
      <c r="N1157" s="21"/>
      <c r="O1157" s="21"/>
      <c r="P1157" s="21"/>
    </row>
    <row r="1158" spans="9:16" x14ac:dyDescent="0.25">
      <c r="I1158" s="20"/>
      <c r="J1158" s="20"/>
      <c r="K1158" s="21"/>
      <c r="L1158" s="21"/>
      <c r="M1158" s="21"/>
      <c r="N1158" s="21"/>
      <c r="O1158" s="21"/>
      <c r="P1158" s="21"/>
    </row>
    <row r="1159" spans="9:16" x14ac:dyDescent="0.25">
      <c r="I1159" s="20"/>
      <c r="J1159" s="20"/>
      <c r="K1159" s="21"/>
      <c r="L1159" s="21"/>
      <c r="M1159" s="21"/>
      <c r="N1159" s="21"/>
      <c r="O1159" s="21"/>
      <c r="P1159" s="21"/>
    </row>
    <row r="1160" spans="9:16" x14ac:dyDescent="0.25">
      <c r="I1160" s="20"/>
      <c r="J1160" s="20"/>
      <c r="K1160" s="21"/>
      <c r="L1160" s="21"/>
      <c r="M1160" s="21"/>
      <c r="N1160" s="21"/>
      <c r="O1160" s="21"/>
      <c r="P1160" s="21"/>
    </row>
    <row r="1161" spans="9:16" x14ac:dyDescent="0.25">
      <c r="I1161" s="20"/>
      <c r="J1161" s="20"/>
      <c r="K1161" s="21"/>
      <c r="L1161" s="21"/>
      <c r="M1161" s="21"/>
      <c r="N1161" s="21"/>
      <c r="O1161" s="21"/>
      <c r="P1161" s="21"/>
    </row>
    <row r="1162" spans="9:16" x14ac:dyDescent="0.25">
      <c r="I1162" s="20"/>
      <c r="J1162" s="20"/>
      <c r="K1162" s="21"/>
      <c r="L1162" s="21"/>
      <c r="M1162" s="21"/>
      <c r="N1162" s="21"/>
      <c r="O1162" s="21"/>
      <c r="P1162" s="21"/>
    </row>
    <row r="1163" spans="9:16" x14ac:dyDescent="0.25">
      <c r="I1163" s="20"/>
      <c r="J1163" s="20"/>
      <c r="K1163" s="21"/>
      <c r="L1163" s="21"/>
      <c r="M1163" s="21"/>
      <c r="N1163" s="21"/>
      <c r="O1163" s="21"/>
      <c r="P1163" s="21"/>
    </row>
    <row r="1164" spans="9:16" x14ac:dyDescent="0.25">
      <c r="I1164" s="20"/>
      <c r="J1164" s="20"/>
      <c r="K1164" s="21"/>
      <c r="L1164" s="21"/>
      <c r="M1164" s="21"/>
      <c r="N1164" s="21"/>
      <c r="O1164" s="21"/>
      <c r="P1164" s="21"/>
    </row>
    <row r="1165" spans="9:16" x14ac:dyDescent="0.25">
      <c r="I1165" s="20"/>
      <c r="J1165" s="20"/>
      <c r="K1165" s="21"/>
      <c r="L1165" s="21"/>
      <c r="M1165" s="21"/>
      <c r="N1165" s="21"/>
      <c r="O1165" s="21"/>
      <c r="P1165" s="21"/>
    </row>
    <row r="1166" spans="9:16" x14ac:dyDescent="0.25">
      <c r="I1166" s="20"/>
      <c r="J1166" s="20"/>
      <c r="K1166" s="21"/>
      <c r="L1166" s="21"/>
      <c r="M1166" s="21"/>
      <c r="N1166" s="21"/>
      <c r="O1166" s="21"/>
      <c r="P1166" s="21"/>
    </row>
    <row r="1167" spans="9:16" x14ac:dyDescent="0.25">
      <c r="I1167" s="20"/>
      <c r="J1167" s="20"/>
      <c r="K1167" s="21"/>
      <c r="L1167" s="21"/>
      <c r="M1167" s="21"/>
      <c r="N1167" s="21"/>
      <c r="O1167" s="21"/>
      <c r="P1167" s="21"/>
    </row>
    <row r="1168" spans="9:16" x14ac:dyDescent="0.25">
      <c r="I1168" s="20"/>
      <c r="J1168" s="20"/>
      <c r="K1168" s="21"/>
      <c r="L1168" s="21"/>
      <c r="M1168" s="21"/>
      <c r="N1168" s="21"/>
      <c r="O1168" s="21"/>
      <c r="P1168" s="21"/>
    </row>
    <row r="1169" spans="9:16" x14ac:dyDescent="0.25">
      <c r="I1169" s="20"/>
      <c r="J1169" s="20"/>
      <c r="K1169" s="21"/>
      <c r="L1169" s="21"/>
      <c r="M1169" s="21"/>
      <c r="N1169" s="21"/>
      <c r="O1169" s="21"/>
      <c r="P1169" s="21"/>
    </row>
    <row r="1170" spans="9:16" x14ac:dyDescent="0.25">
      <c r="I1170" s="20"/>
      <c r="J1170" s="20"/>
      <c r="K1170" s="21"/>
      <c r="L1170" s="21"/>
      <c r="M1170" s="21"/>
      <c r="N1170" s="21"/>
      <c r="O1170" s="21"/>
      <c r="P1170" s="21"/>
    </row>
    <row r="1171" spans="9:16" x14ac:dyDescent="0.25">
      <c r="I1171" s="20"/>
      <c r="J1171" s="20"/>
      <c r="K1171" s="21"/>
      <c r="L1171" s="21"/>
      <c r="M1171" s="21"/>
      <c r="N1171" s="21"/>
      <c r="O1171" s="21"/>
      <c r="P1171" s="21"/>
    </row>
    <row r="1172" spans="9:16" x14ac:dyDescent="0.25">
      <c r="I1172" s="20"/>
      <c r="J1172" s="20"/>
      <c r="K1172" s="21"/>
      <c r="L1172" s="21"/>
      <c r="M1172" s="21"/>
      <c r="N1172" s="21"/>
      <c r="O1172" s="21"/>
      <c r="P1172" s="21"/>
    </row>
    <row r="1173" spans="9:16" x14ac:dyDescent="0.25">
      <c r="I1173" s="20"/>
      <c r="J1173" s="20"/>
      <c r="K1173" s="21"/>
      <c r="L1173" s="21"/>
      <c r="M1173" s="21"/>
      <c r="N1173" s="21"/>
      <c r="O1173" s="21"/>
      <c r="P1173" s="21"/>
    </row>
    <row r="1174" spans="9:16" x14ac:dyDescent="0.25">
      <c r="I1174" s="20"/>
      <c r="J1174" s="20"/>
      <c r="K1174" s="21"/>
      <c r="L1174" s="21"/>
      <c r="M1174" s="21"/>
      <c r="N1174" s="21"/>
      <c r="O1174" s="21"/>
      <c r="P1174" s="21"/>
    </row>
    <row r="1175" spans="9:16" x14ac:dyDescent="0.25">
      <c r="I1175" s="20"/>
      <c r="J1175" s="20"/>
      <c r="K1175" s="21"/>
      <c r="L1175" s="21"/>
      <c r="M1175" s="21"/>
      <c r="N1175" s="21"/>
      <c r="O1175" s="21"/>
      <c r="P1175" s="21"/>
    </row>
    <row r="1176" spans="9:16" x14ac:dyDescent="0.25">
      <c r="I1176" s="20"/>
      <c r="J1176" s="20"/>
      <c r="K1176" s="21"/>
      <c r="L1176" s="21"/>
      <c r="M1176" s="21"/>
      <c r="N1176" s="21"/>
      <c r="O1176" s="21"/>
      <c r="P1176" s="21"/>
    </row>
    <row r="1177" spans="9:16" x14ac:dyDescent="0.25">
      <c r="I1177" s="20"/>
      <c r="J1177" s="20"/>
      <c r="K1177" s="21"/>
      <c r="L1177" s="21"/>
      <c r="M1177" s="21"/>
      <c r="N1177" s="21"/>
      <c r="O1177" s="21"/>
      <c r="P1177" s="21"/>
    </row>
    <row r="1178" spans="9:16" x14ac:dyDescent="0.25">
      <c r="I1178" s="20"/>
      <c r="J1178" s="20"/>
      <c r="K1178" s="21"/>
      <c r="L1178" s="21"/>
      <c r="M1178" s="21"/>
      <c r="N1178" s="21"/>
      <c r="O1178" s="21"/>
      <c r="P1178" s="21"/>
    </row>
    <row r="1179" spans="9:16" x14ac:dyDescent="0.25">
      <c r="I1179" s="20"/>
      <c r="J1179" s="20"/>
      <c r="K1179" s="21"/>
      <c r="L1179" s="21"/>
      <c r="M1179" s="21"/>
      <c r="N1179" s="21"/>
      <c r="O1179" s="21"/>
      <c r="P1179" s="21"/>
    </row>
    <row r="1180" spans="9:16" x14ac:dyDescent="0.25">
      <c r="I1180" s="20"/>
      <c r="J1180" s="20"/>
      <c r="K1180" s="21"/>
      <c r="L1180" s="21"/>
      <c r="M1180" s="21"/>
      <c r="N1180" s="21"/>
      <c r="O1180" s="21"/>
      <c r="P1180" s="21"/>
    </row>
    <row r="1181" spans="9:16" x14ac:dyDescent="0.25">
      <c r="I1181" s="20"/>
      <c r="J1181" s="20"/>
      <c r="K1181" s="21"/>
      <c r="L1181" s="21"/>
      <c r="M1181" s="21"/>
      <c r="N1181" s="21"/>
      <c r="O1181" s="21"/>
      <c r="P1181" s="21"/>
    </row>
    <row r="1182" spans="9:16" x14ac:dyDescent="0.25">
      <c r="I1182" s="20"/>
      <c r="J1182" s="20"/>
      <c r="K1182" s="21"/>
      <c r="L1182" s="21"/>
      <c r="M1182" s="21"/>
      <c r="N1182" s="21"/>
      <c r="O1182" s="21"/>
      <c r="P1182" s="21"/>
    </row>
    <row r="1183" spans="9:16" x14ac:dyDescent="0.25">
      <c r="I1183" s="20"/>
      <c r="J1183" s="20"/>
      <c r="K1183" s="21"/>
      <c r="L1183" s="21"/>
      <c r="M1183" s="21"/>
      <c r="N1183" s="21"/>
      <c r="O1183" s="21"/>
      <c r="P1183" s="21"/>
    </row>
    <row r="1184" spans="9:16" x14ac:dyDescent="0.25">
      <c r="I1184" s="20"/>
      <c r="J1184" s="20"/>
      <c r="K1184" s="21"/>
      <c r="L1184" s="21"/>
      <c r="M1184" s="21"/>
      <c r="N1184" s="21"/>
      <c r="O1184" s="21"/>
      <c r="P1184" s="21"/>
    </row>
    <row r="1185" spans="9:16" x14ac:dyDescent="0.25">
      <c r="I1185" s="20"/>
      <c r="J1185" s="20"/>
      <c r="K1185" s="21"/>
      <c r="L1185" s="21"/>
      <c r="M1185" s="21"/>
      <c r="N1185" s="21"/>
      <c r="O1185" s="21"/>
      <c r="P1185" s="21"/>
    </row>
    <row r="1186" spans="9:16" x14ac:dyDescent="0.25">
      <c r="I1186" s="20"/>
      <c r="J1186" s="20"/>
      <c r="K1186" s="21"/>
      <c r="L1186" s="21"/>
      <c r="M1186" s="21"/>
      <c r="N1186" s="21"/>
      <c r="O1186" s="21"/>
      <c r="P1186" s="21"/>
    </row>
    <row r="1187" spans="9:16" x14ac:dyDescent="0.25">
      <c r="I1187" s="20"/>
      <c r="J1187" s="20"/>
      <c r="K1187" s="21"/>
      <c r="L1187" s="21"/>
      <c r="M1187" s="21"/>
      <c r="N1187" s="21"/>
      <c r="O1187" s="21"/>
      <c r="P1187" s="21"/>
    </row>
    <row r="1188" spans="9:16" x14ac:dyDescent="0.25">
      <c r="I1188" s="20"/>
      <c r="J1188" s="20"/>
      <c r="K1188" s="21"/>
      <c r="L1188" s="21"/>
      <c r="M1188" s="21"/>
      <c r="N1188" s="21"/>
      <c r="O1188" s="21"/>
      <c r="P1188" s="21"/>
    </row>
    <row r="1189" spans="9:16" x14ac:dyDescent="0.25">
      <c r="I1189" s="20"/>
      <c r="J1189" s="20"/>
      <c r="K1189" s="21"/>
      <c r="L1189" s="21"/>
      <c r="M1189" s="21"/>
      <c r="N1189" s="21"/>
      <c r="O1189" s="21"/>
      <c r="P1189" s="21"/>
    </row>
    <row r="1190" spans="9:16" x14ac:dyDescent="0.25">
      <c r="I1190" s="20"/>
      <c r="J1190" s="20"/>
      <c r="K1190" s="21"/>
      <c r="L1190" s="21"/>
      <c r="M1190" s="21"/>
      <c r="N1190" s="21"/>
      <c r="O1190" s="21"/>
      <c r="P1190" s="21"/>
    </row>
    <row r="1191" spans="9:16" x14ac:dyDescent="0.25">
      <c r="I1191" s="20"/>
      <c r="J1191" s="20"/>
      <c r="K1191" s="21"/>
      <c r="L1191" s="21"/>
      <c r="M1191" s="21"/>
      <c r="N1191" s="21"/>
      <c r="O1191" s="21"/>
      <c r="P1191" s="21"/>
    </row>
    <row r="1192" spans="9:16" x14ac:dyDescent="0.25">
      <c r="I1192" s="20"/>
      <c r="J1192" s="20"/>
      <c r="K1192" s="21"/>
      <c r="L1192" s="21"/>
      <c r="M1192" s="21"/>
      <c r="N1192" s="21"/>
      <c r="O1192" s="21"/>
      <c r="P1192" s="21"/>
    </row>
    <row r="1193" spans="9:16" x14ac:dyDescent="0.25">
      <c r="I1193" s="20"/>
      <c r="J1193" s="20"/>
      <c r="K1193" s="21"/>
      <c r="L1193" s="21"/>
      <c r="M1193" s="21"/>
      <c r="N1193" s="21"/>
      <c r="O1193" s="21"/>
      <c r="P1193" s="21"/>
    </row>
    <row r="1194" spans="9:16" x14ac:dyDescent="0.25">
      <c r="I1194" s="20"/>
      <c r="J1194" s="20"/>
      <c r="K1194" s="21"/>
      <c r="L1194" s="21"/>
      <c r="M1194" s="21"/>
      <c r="N1194" s="21"/>
      <c r="O1194" s="21"/>
      <c r="P1194" s="21"/>
    </row>
    <row r="1195" spans="9:16" x14ac:dyDescent="0.25">
      <c r="I1195" s="20"/>
      <c r="J1195" s="20"/>
      <c r="K1195" s="21"/>
      <c r="L1195" s="21"/>
      <c r="M1195" s="21"/>
      <c r="N1195" s="21"/>
      <c r="O1195" s="21"/>
      <c r="P1195" s="21"/>
    </row>
    <row r="1196" spans="9:16" x14ac:dyDescent="0.25">
      <c r="I1196" s="20"/>
      <c r="J1196" s="20"/>
      <c r="K1196" s="21"/>
      <c r="L1196" s="21"/>
      <c r="M1196" s="21"/>
      <c r="N1196" s="21"/>
      <c r="O1196" s="21"/>
      <c r="P1196" s="21"/>
    </row>
    <row r="1197" spans="9:16" x14ac:dyDescent="0.25">
      <c r="I1197" s="20"/>
      <c r="J1197" s="20"/>
      <c r="K1197" s="21"/>
      <c r="L1197" s="21"/>
      <c r="M1197" s="21"/>
      <c r="N1197" s="21"/>
      <c r="O1197" s="21"/>
      <c r="P1197" s="21"/>
    </row>
    <row r="1198" spans="9:16" x14ac:dyDescent="0.25">
      <c r="I1198" s="20"/>
      <c r="J1198" s="20"/>
      <c r="K1198" s="21"/>
      <c r="L1198" s="21"/>
      <c r="M1198" s="21"/>
      <c r="N1198" s="21"/>
      <c r="O1198" s="21"/>
      <c r="P1198" s="21"/>
    </row>
    <row r="1199" spans="9:16" x14ac:dyDescent="0.25">
      <c r="I1199" s="20"/>
      <c r="J1199" s="20"/>
      <c r="K1199" s="21"/>
      <c r="L1199" s="21"/>
      <c r="M1199" s="21"/>
      <c r="N1199" s="21"/>
      <c r="O1199" s="21"/>
      <c r="P1199" s="21"/>
    </row>
    <row r="1200" spans="9:16" x14ac:dyDescent="0.25">
      <c r="I1200" s="20"/>
      <c r="J1200" s="20"/>
      <c r="K1200" s="21"/>
      <c r="L1200" s="21"/>
      <c r="M1200" s="21"/>
      <c r="N1200" s="21"/>
      <c r="O1200" s="21"/>
      <c r="P1200" s="21"/>
    </row>
    <row r="1201" spans="9:16" x14ac:dyDescent="0.25">
      <c r="I1201" s="20"/>
      <c r="J1201" s="20"/>
      <c r="K1201" s="21"/>
      <c r="L1201" s="21"/>
      <c r="M1201" s="21"/>
      <c r="N1201" s="21"/>
      <c r="O1201" s="21"/>
      <c r="P1201" s="21"/>
    </row>
    <row r="1202" spans="9:16" x14ac:dyDescent="0.25">
      <c r="I1202" s="20"/>
      <c r="J1202" s="20"/>
      <c r="K1202" s="21"/>
      <c r="L1202" s="21"/>
      <c r="M1202" s="21"/>
      <c r="N1202" s="21"/>
      <c r="O1202" s="21"/>
      <c r="P1202" s="21"/>
    </row>
    <row r="1203" spans="9:16" x14ac:dyDescent="0.25">
      <c r="I1203" s="20"/>
      <c r="J1203" s="20"/>
      <c r="K1203" s="21"/>
      <c r="L1203" s="21"/>
      <c r="M1203" s="21"/>
      <c r="N1203" s="21"/>
      <c r="O1203" s="21"/>
      <c r="P1203" s="21"/>
    </row>
    <row r="1204" spans="9:16" x14ac:dyDescent="0.25">
      <c r="I1204" s="20"/>
      <c r="J1204" s="20"/>
      <c r="K1204" s="21"/>
      <c r="L1204" s="21"/>
      <c r="M1204" s="21"/>
      <c r="N1204" s="21"/>
      <c r="O1204" s="21"/>
      <c r="P1204" s="21"/>
    </row>
    <row r="1205" spans="9:16" x14ac:dyDescent="0.25">
      <c r="I1205" s="20"/>
      <c r="J1205" s="20"/>
      <c r="K1205" s="21"/>
      <c r="L1205" s="21"/>
      <c r="M1205" s="21"/>
      <c r="N1205" s="21"/>
      <c r="O1205" s="21"/>
      <c r="P1205" s="21"/>
    </row>
    <row r="1206" spans="9:16" x14ac:dyDescent="0.25">
      <c r="I1206" s="20"/>
      <c r="J1206" s="20"/>
      <c r="K1206" s="21"/>
      <c r="L1206" s="21"/>
      <c r="M1206" s="21"/>
      <c r="N1206" s="21"/>
      <c r="O1206" s="21"/>
      <c r="P1206" s="21"/>
    </row>
    <row r="1207" spans="9:16" x14ac:dyDescent="0.25">
      <c r="I1207" s="20"/>
      <c r="J1207" s="20"/>
      <c r="K1207" s="21"/>
      <c r="L1207" s="21"/>
      <c r="M1207" s="21"/>
      <c r="N1207" s="21"/>
      <c r="O1207" s="21"/>
      <c r="P1207" s="21"/>
    </row>
    <row r="1208" spans="9:16" x14ac:dyDescent="0.25">
      <c r="I1208" s="20"/>
      <c r="J1208" s="20"/>
      <c r="K1208" s="21"/>
      <c r="L1208" s="21"/>
      <c r="M1208" s="21"/>
      <c r="N1208" s="21"/>
      <c r="O1208" s="21"/>
      <c r="P1208" s="21"/>
    </row>
    <row r="1209" spans="9:16" x14ac:dyDescent="0.25">
      <c r="I1209" s="20"/>
      <c r="J1209" s="20"/>
      <c r="K1209" s="21"/>
      <c r="L1209" s="21"/>
      <c r="M1209" s="21"/>
      <c r="N1209" s="21"/>
      <c r="O1209" s="21"/>
      <c r="P1209" s="21"/>
    </row>
    <row r="1210" spans="9:16" x14ac:dyDescent="0.25">
      <c r="I1210" s="20"/>
      <c r="J1210" s="20"/>
      <c r="K1210" s="21"/>
      <c r="L1210" s="21"/>
      <c r="M1210" s="21"/>
      <c r="N1210" s="21"/>
      <c r="O1210" s="21"/>
      <c r="P1210" s="21"/>
    </row>
    <row r="1211" spans="9:16" x14ac:dyDescent="0.25">
      <c r="I1211" s="20"/>
      <c r="J1211" s="20"/>
      <c r="K1211" s="21"/>
      <c r="L1211" s="21"/>
      <c r="M1211" s="21"/>
      <c r="N1211" s="21"/>
      <c r="O1211" s="21"/>
      <c r="P1211" s="21"/>
    </row>
    <row r="1212" spans="9:16" x14ac:dyDescent="0.25">
      <c r="I1212" s="20"/>
      <c r="J1212" s="20"/>
      <c r="K1212" s="21"/>
      <c r="L1212" s="21"/>
      <c r="M1212" s="21"/>
      <c r="N1212" s="21"/>
      <c r="O1212" s="21"/>
      <c r="P1212" s="21"/>
    </row>
    <row r="1213" spans="9:16" x14ac:dyDescent="0.25">
      <c r="I1213" s="20"/>
      <c r="J1213" s="20"/>
      <c r="K1213" s="21"/>
      <c r="L1213" s="21"/>
      <c r="M1213" s="21"/>
      <c r="N1213" s="21"/>
      <c r="O1213" s="21"/>
      <c r="P1213" s="21"/>
    </row>
    <row r="1214" spans="9:16" x14ac:dyDescent="0.25">
      <c r="I1214" s="20"/>
      <c r="J1214" s="20"/>
      <c r="K1214" s="21"/>
      <c r="L1214" s="21"/>
      <c r="M1214" s="21"/>
      <c r="N1214" s="21"/>
      <c r="O1214" s="21"/>
      <c r="P1214" s="21"/>
    </row>
    <row r="1215" spans="9:16" x14ac:dyDescent="0.25">
      <c r="I1215" s="20"/>
      <c r="J1215" s="20"/>
      <c r="K1215" s="21"/>
      <c r="L1215" s="21"/>
      <c r="M1215" s="21"/>
      <c r="N1215" s="21"/>
      <c r="O1215" s="21"/>
      <c r="P1215" s="21"/>
    </row>
    <row r="1216" spans="9:16" x14ac:dyDescent="0.25">
      <c r="I1216" s="20"/>
      <c r="J1216" s="20"/>
      <c r="K1216" s="21"/>
      <c r="L1216" s="21"/>
      <c r="M1216" s="21"/>
      <c r="N1216" s="21"/>
      <c r="O1216" s="21"/>
      <c r="P1216" s="21"/>
    </row>
    <row r="1217" spans="9:16" x14ac:dyDescent="0.25">
      <c r="I1217" s="20"/>
      <c r="J1217" s="20"/>
      <c r="K1217" s="21"/>
      <c r="L1217" s="21"/>
      <c r="M1217" s="21"/>
      <c r="N1217" s="21"/>
      <c r="O1217" s="21"/>
      <c r="P1217" s="21"/>
    </row>
    <row r="1218" spans="9:16" x14ac:dyDescent="0.25">
      <c r="I1218" s="20"/>
      <c r="J1218" s="20"/>
      <c r="K1218" s="21"/>
      <c r="L1218" s="21"/>
      <c r="M1218" s="21"/>
      <c r="N1218" s="21"/>
      <c r="O1218" s="21"/>
      <c r="P1218" s="21"/>
    </row>
    <row r="1219" spans="9:16" x14ac:dyDescent="0.25">
      <c r="I1219" s="20"/>
      <c r="J1219" s="20"/>
      <c r="K1219" s="21"/>
      <c r="L1219" s="21"/>
      <c r="M1219" s="21"/>
      <c r="N1219" s="21"/>
      <c r="O1219" s="21"/>
      <c r="P1219" s="21"/>
    </row>
    <row r="1220" spans="9:16" x14ac:dyDescent="0.25">
      <c r="I1220" s="20"/>
      <c r="J1220" s="20"/>
      <c r="K1220" s="21"/>
      <c r="L1220" s="21"/>
      <c r="M1220" s="21"/>
      <c r="N1220" s="21"/>
      <c r="O1220" s="21"/>
      <c r="P1220" s="21"/>
    </row>
    <row r="1221" spans="9:16" x14ac:dyDescent="0.25">
      <c r="I1221" s="20"/>
      <c r="J1221" s="20"/>
      <c r="K1221" s="21"/>
      <c r="L1221" s="21"/>
      <c r="M1221" s="21"/>
      <c r="N1221" s="21"/>
      <c r="O1221" s="21"/>
      <c r="P1221" s="21"/>
    </row>
    <row r="1222" spans="9:16" x14ac:dyDescent="0.25">
      <c r="I1222" s="20"/>
      <c r="J1222" s="20"/>
      <c r="K1222" s="21"/>
      <c r="L1222" s="21"/>
      <c r="M1222" s="21"/>
      <c r="N1222" s="21"/>
      <c r="O1222" s="21"/>
      <c r="P1222" s="21"/>
    </row>
    <row r="1223" spans="9:16" x14ac:dyDescent="0.25">
      <c r="I1223" s="20"/>
      <c r="J1223" s="20"/>
      <c r="K1223" s="21"/>
      <c r="L1223" s="21"/>
      <c r="M1223" s="21"/>
      <c r="N1223" s="21"/>
      <c r="O1223" s="21"/>
      <c r="P1223" s="21"/>
    </row>
    <row r="1224" spans="9:16" x14ac:dyDescent="0.25">
      <c r="I1224" s="20"/>
      <c r="J1224" s="20"/>
      <c r="K1224" s="21"/>
      <c r="L1224" s="21"/>
      <c r="M1224" s="21"/>
      <c r="N1224" s="21"/>
      <c r="O1224" s="21"/>
      <c r="P1224" s="21"/>
    </row>
    <row r="1225" spans="9:16" x14ac:dyDescent="0.25">
      <c r="I1225" s="20"/>
      <c r="J1225" s="20"/>
      <c r="K1225" s="21"/>
      <c r="L1225" s="21"/>
      <c r="M1225" s="21"/>
      <c r="N1225" s="21"/>
      <c r="O1225" s="21"/>
      <c r="P1225" s="21"/>
    </row>
    <row r="1226" spans="9:16" x14ac:dyDescent="0.25">
      <c r="I1226" s="20"/>
      <c r="J1226" s="20"/>
      <c r="K1226" s="21"/>
      <c r="L1226" s="21"/>
      <c r="M1226" s="21"/>
      <c r="N1226" s="21"/>
      <c r="O1226" s="21"/>
      <c r="P1226" s="21"/>
    </row>
    <row r="1227" spans="9:16" x14ac:dyDescent="0.25">
      <c r="I1227" s="20"/>
      <c r="J1227" s="20"/>
      <c r="K1227" s="21"/>
      <c r="L1227" s="21"/>
      <c r="M1227" s="21"/>
      <c r="N1227" s="21"/>
      <c r="O1227" s="21"/>
      <c r="P1227" s="21"/>
    </row>
    <row r="1228" spans="9:16" x14ac:dyDescent="0.25">
      <c r="I1228" s="20"/>
      <c r="J1228" s="20"/>
      <c r="K1228" s="21"/>
      <c r="L1228" s="21"/>
      <c r="M1228" s="21"/>
      <c r="N1228" s="21"/>
      <c r="O1228" s="21"/>
      <c r="P1228" s="21"/>
    </row>
    <row r="1229" spans="9:16" x14ac:dyDescent="0.25">
      <c r="I1229" s="20"/>
      <c r="J1229" s="20"/>
      <c r="K1229" s="21"/>
      <c r="L1229" s="21"/>
      <c r="M1229" s="21"/>
      <c r="N1229" s="21"/>
      <c r="O1229" s="21"/>
      <c r="P1229" s="21"/>
    </row>
    <row r="1230" spans="9:16" x14ac:dyDescent="0.25">
      <c r="I1230" s="20"/>
      <c r="J1230" s="20"/>
      <c r="K1230" s="21"/>
      <c r="L1230" s="21"/>
      <c r="M1230" s="21"/>
      <c r="N1230" s="21"/>
      <c r="O1230" s="21"/>
      <c r="P1230" s="21"/>
    </row>
    <row r="1231" spans="9:16" x14ac:dyDescent="0.25">
      <c r="I1231" s="20"/>
      <c r="J1231" s="20"/>
      <c r="K1231" s="21"/>
      <c r="L1231" s="21"/>
      <c r="M1231" s="21"/>
      <c r="N1231" s="21"/>
      <c r="O1231" s="21"/>
      <c r="P1231" s="21"/>
    </row>
    <row r="1232" spans="9:16" x14ac:dyDescent="0.25">
      <c r="I1232" s="20"/>
      <c r="J1232" s="20"/>
      <c r="K1232" s="21"/>
      <c r="L1232" s="21"/>
      <c r="M1232" s="21"/>
      <c r="N1232" s="21"/>
      <c r="O1232" s="21"/>
      <c r="P1232" s="21"/>
    </row>
    <row r="1233" spans="9:16" x14ac:dyDescent="0.25">
      <c r="I1233" s="20"/>
      <c r="J1233" s="20"/>
      <c r="K1233" s="21"/>
      <c r="L1233" s="21"/>
      <c r="M1233" s="21"/>
      <c r="N1233" s="21"/>
      <c r="O1233" s="21"/>
      <c r="P1233" s="21"/>
    </row>
    <row r="1234" spans="9:16" x14ac:dyDescent="0.25">
      <c r="I1234" s="20"/>
      <c r="J1234" s="20"/>
      <c r="K1234" s="21"/>
      <c r="L1234" s="21"/>
      <c r="M1234" s="21"/>
      <c r="N1234" s="21"/>
      <c r="O1234" s="21"/>
      <c r="P1234" s="21"/>
    </row>
    <row r="1235" spans="9:16" x14ac:dyDescent="0.25">
      <c r="I1235" s="20"/>
      <c r="J1235" s="20"/>
      <c r="K1235" s="21"/>
      <c r="L1235" s="21"/>
      <c r="M1235" s="21"/>
      <c r="N1235" s="21"/>
      <c r="O1235" s="21"/>
      <c r="P1235" s="21"/>
    </row>
    <row r="1236" spans="9:16" x14ac:dyDescent="0.25">
      <c r="I1236" s="20"/>
      <c r="J1236" s="20"/>
      <c r="K1236" s="21"/>
      <c r="L1236" s="21"/>
      <c r="M1236" s="21"/>
      <c r="N1236" s="21"/>
      <c r="O1236" s="21"/>
      <c r="P1236" s="21"/>
    </row>
    <row r="1237" spans="9:16" x14ac:dyDescent="0.25">
      <c r="I1237" s="20"/>
      <c r="J1237" s="20"/>
      <c r="K1237" s="21"/>
      <c r="L1237" s="21"/>
      <c r="M1237" s="21"/>
      <c r="N1237" s="21"/>
      <c r="O1237" s="21"/>
      <c r="P1237" s="21"/>
    </row>
    <row r="1238" spans="9:16" x14ac:dyDescent="0.25">
      <c r="I1238" s="20"/>
      <c r="J1238" s="20"/>
      <c r="K1238" s="21"/>
      <c r="L1238" s="21"/>
      <c r="M1238" s="21"/>
      <c r="N1238" s="21"/>
      <c r="O1238" s="21"/>
      <c r="P1238" s="21"/>
    </row>
    <row r="1239" spans="9:16" x14ac:dyDescent="0.25">
      <c r="I1239" s="20"/>
      <c r="J1239" s="20"/>
      <c r="K1239" s="21"/>
      <c r="L1239" s="21"/>
      <c r="M1239" s="21"/>
      <c r="N1239" s="21"/>
      <c r="O1239" s="21"/>
      <c r="P1239" s="21"/>
    </row>
    <row r="1240" spans="9:16" x14ac:dyDescent="0.25">
      <c r="I1240" s="20"/>
      <c r="J1240" s="20"/>
      <c r="K1240" s="21"/>
      <c r="L1240" s="21"/>
      <c r="M1240" s="21"/>
      <c r="N1240" s="21"/>
      <c r="O1240" s="21"/>
      <c r="P1240" s="21"/>
    </row>
    <row r="1241" spans="9:16" x14ac:dyDescent="0.25">
      <c r="I1241" s="20"/>
      <c r="J1241" s="20"/>
      <c r="K1241" s="21"/>
      <c r="L1241" s="21"/>
      <c r="M1241" s="21"/>
      <c r="N1241" s="21"/>
      <c r="O1241" s="21"/>
      <c r="P1241" s="21"/>
    </row>
    <row r="1242" spans="9:16" x14ac:dyDescent="0.25">
      <c r="I1242" s="20"/>
      <c r="J1242" s="20"/>
      <c r="K1242" s="21"/>
      <c r="L1242" s="21"/>
      <c r="M1242" s="21"/>
      <c r="N1242" s="21"/>
      <c r="O1242" s="21"/>
      <c r="P1242" s="21"/>
    </row>
    <row r="1243" spans="9:16" x14ac:dyDescent="0.25">
      <c r="I1243" s="20"/>
      <c r="J1243" s="20"/>
      <c r="K1243" s="21"/>
      <c r="L1243" s="21"/>
      <c r="M1243" s="21"/>
      <c r="N1243" s="21"/>
      <c r="O1243" s="21"/>
      <c r="P1243" s="21"/>
    </row>
    <row r="1244" spans="9:16" x14ac:dyDescent="0.25">
      <c r="I1244" s="20"/>
      <c r="J1244" s="20"/>
      <c r="K1244" s="21"/>
      <c r="L1244" s="21"/>
      <c r="M1244" s="21"/>
      <c r="N1244" s="21"/>
      <c r="O1244" s="21"/>
      <c r="P1244" s="21"/>
    </row>
    <row r="1245" spans="9:16" x14ac:dyDescent="0.25">
      <c r="I1245" s="20"/>
      <c r="J1245" s="20"/>
      <c r="K1245" s="21"/>
      <c r="L1245" s="21"/>
      <c r="M1245" s="21"/>
      <c r="N1245" s="21"/>
      <c r="O1245" s="21"/>
      <c r="P1245" s="21"/>
    </row>
    <row r="1246" spans="9:16" x14ac:dyDescent="0.25">
      <c r="I1246" s="20"/>
      <c r="J1246" s="20"/>
      <c r="K1246" s="21"/>
      <c r="L1246" s="21"/>
      <c r="M1246" s="21"/>
      <c r="N1246" s="21"/>
      <c r="O1246" s="21"/>
      <c r="P1246" s="21"/>
    </row>
    <row r="1247" spans="9:16" x14ac:dyDescent="0.25">
      <c r="I1247" s="20"/>
      <c r="J1247" s="20"/>
      <c r="K1247" s="21"/>
      <c r="L1247" s="21"/>
      <c r="M1247" s="21"/>
      <c r="N1247" s="21"/>
      <c r="O1247" s="21"/>
      <c r="P1247" s="21"/>
    </row>
    <row r="1248" spans="9:16" x14ac:dyDescent="0.25">
      <c r="I1248" s="20"/>
      <c r="J1248" s="20"/>
      <c r="K1248" s="21"/>
      <c r="L1248" s="21"/>
      <c r="M1248" s="21"/>
      <c r="N1248" s="21"/>
      <c r="O1248" s="21"/>
      <c r="P1248" s="21"/>
    </row>
    <row r="1249" spans="9:16" x14ac:dyDescent="0.25">
      <c r="I1249" s="20"/>
      <c r="J1249" s="20"/>
      <c r="K1249" s="21"/>
      <c r="L1249" s="21"/>
      <c r="M1249" s="21"/>
      <c r="N1249" s="21"/>
      <c r="O1249" s="21"/>
      <c r="P1249" s="21"/>
    </row>
    <row r="1250" spans="9:16" x14ac:dyDescent="0.25">
      <c r="I1250" s="20"/>
      <c r="J1250" s="20"/>
      <c r="K1250" s="21"/>
      <c r="L1250" s="21"/>
      <c r="M1250" s="21"/>
      <c r="N1250" s="21"/>
      <c r="O1250" s="21"/>
      <c r="P1250" s="21"/>
    </row>
    <row r="1251" spans="9:16" x14ac:dyDescent="0.25">
      <c r="I1251" s="20"/>
      <c r="J1251" s="20"/>
      <c r="K1251" s="21"/>
      <c r="L1251" s="21"/>
      <c r="M1251" s="21"/>
      <c r="N1251" s="21"/>
      <c r="O1251" s="21"/>
      <c r="P1251" s="21"/>
    </row>
    <row r="1252" spans="9:16" x14ac:dyDescent="0.25">
      <c r="I1252" s="20"/>
      <c r="J1252" s="20"/>
      <c r="K1252" s="21"/>
      <c r="L1252" s="21"/>
      <c r="M1252" s="21"/>
      <c r="N1252" s="21"/>
      <c r="O1252" s="21"/>
      <c r="P1252" s="21"/>
    </row>
    <row r="1253" spans="9:16" x14ac:dyDescent="0.25">
      <c r="I1253" s="20"/>
      <c r="J1253" s="20"/>
      <c r="K1253" s="21"/>
      <c r="L1253" s="21"/>
      <c r="M1253" s="21"/>
      <c r="N1253" s="21"/>
      <c r="O1253" s="21"/>
      <c r="P1253" s="21"/>
    </row>
    <row r="1254" spans="9:16" x14ac:dyDescent="0.25">
      <c r="I1254" s="20"/>
      <c r="J1254" s="20"/>
      <c r="K1254" s="21"/>
      <c r="L1254" s="21"/>
      <c r="M1254" s="21"/>
      <c r="N1254" s="21"/>
      <c r="O1254" s="21"/>
      <c r="P1254" s="21"/>
    </row>
    <row r="1255" spans="9:16" x14ac:dyDescent="0.25">
      <c r="I1255" s="20"/>
      <c r="J1255" s="20"/>
      <c r="K1255" s="21"/>
      <c r="L1255" s="21"/>
      <c r="M1255" s="21"/>
      <c r="N1255" s="21"/>
      <c r="O1255" s="21"/>
      <c r="P1255" s="21"/>
    </row>
    <row r="1256" spans="9:16" x14ac:dyDescent="0.25">
      <c r="I1256" s="20"/>
      <c r="J1256" s="20"/>
      <c r="K1256" s="21"/>
      <c r="L1256" s="21"/>
      <c r="M1256" s="21"/>
      <c r="N1256" s="21"/>
      <c r="O1256" s="21"/>
      <c r="P1256" s="21"/>
    </row>
    <row r="1257" spans="9:16" x14ac:dyDescent="0.25">
      <c r="I1257" s="20"/>
      <c r="J1257" s="20"/>
      <c r="K1257" s="21"/>
      <c r="L1257" s="21"/>
      <c r="M1257" s="21"/>
      <c r="N1257" s="21"/>
      <c r="O1257" s="21"/>
      <c r="P1257" s="21"/>
    </row>
    <row r="1258" spans="9:16" x14ac:dyDescent="0.25">
      <c r="I1258" s="20"/>
      <c r="J1258" s="20"/>
      <c r="K1258" s="21"/>
      <c r="L1258" s="21"/>
      <c r="M1258" s="21"/>
      <c r="N1258" s="21"/>
      <c r="O1258" s="21"/>
      <c r="P1258" s="21"/>
    </row>
    <row r="1259" spans="9:16" x14ac:dyDescent="0.25">
      <c r="I1259" s="20"/>
      <c r="J1259" s="20"/>
      <c r="K1259" s="21"/>
      <c r="L1259" s="21"/>
      <c r="M1259" s="21"/>
      <c r="N1259" s="21"/>
      <c r="O1259" s="21"/>
      <c r="P1259" s="21"/>
    </row>
    <row r="1260" spans="9:16" x14ac:dyDescent="0.25">
      <c r="I1260" s="20"/>
      <c r="J1260" s="20"/>
      <c r="K1260" s="21"/>
      <c r="L1260" s="21"/>
      <c r="M1260" s="21"/>
      <c r="N1260" s="21"/>
      <c r="O1260" s="21"/>
      <c r="P1260" s="21"/>
    </row>
    <row r="1261" spans="9:16" x14ac:dyDescent="0.25">
      <c r="I1261" s="20"/>
      <c r="J1261" s="20"/>
      <c r="K1261" s="21"/>
      <c r="L1261" s="21"/>
      <c r="M1261" s="21"/>
      <c r="N1261" s="21"/>
      <c r="O1261" s="21"/>
      <c r="P1261" s="21"/>
    </row>
    <row r="1262" spans="9:16" x14ac:dyDescent="0.25">
      <c r="I1262" s="20"/>
      <c r="J1262" s="20"/>
      <c r="K1262" s="21"/>
      <c r="L1262" s="21"/>
      <c r="M1262" s="21"/>
      <c r="N1262" s="21"/>
      <c r="O1262" s="21"/>
      <c r="P1262" s="21"/>
    </row>
    <row r="1263" spans="9:16" x14ac:dyDescent="0.25">
      <c r="I1263" s="20"/>
      <c r="J1263" s="20"/>
      <c r="K1263" s="21"/>
      <c r="L1263" s="21"/>
      <c r="M1263" s="21"/>
      <c r="N1263" s="21"/>
      <c r="O1263" s="21"/>
      <c r="P1263" s="21"/>
    </row>
    <row r="1264" spans="9:16" x14ac:dyDescent="0.25">
      <c r="I1264" s="20"/>
      <c r="J1264" s="20"/>
      <c r="K1264" s="21"/>
      <c r="L1264" s="21"/>
      <c r="M1264" s="21"/>
      <c r="N1264" s="21"/>
      <c r="O1264" s="21"/>
      <c r="P1264" s="21"/>
    </row>
    <row r="1265" spans="9:16" x14ac:dyDescent="0.25">
      <c r="I1265" s="20"/>
      <c r="J1265" s="20"/>
      <c r="K1265" s="21"/>
      <c r="L1265" s="21"/>
      <c r="M1265" s="21"/>
      <c r="N1265" s="21"/>
      <c r="O1265" s="21"/>
      <c r="P1265" s="21"/>
    </row>
    <row r="1266" spans="9:16" x14ac:dyDescent="0.25">
      <c r="I1266" s="20"/>
      <c r="J1266" s="20"/>
      <c r="K1266" s="21"/>
      <c r="L1266" s="21"/>
      <c r="M1266" s="21"/>
      <c r="N1266" s="21"/>
      <c r="O1266" s="21"/>
      <c r="P1266" s="21"/>
    </row>
    <row r="1267" spans="9:16" x14ac:dyDescent="0.25">
      <c r="I1267" s="20"/>
      <c r="J1267" s="20"/>
      <c r="K1267" s="21"/>
      <c r="L1267" s="21"/>
      <c r="M1267" s="21"/>
      <c r="N1267" s="21"/>
      <c r="O1267" s="21"/>
      <c r="P1267" s="21"/>
    </row>
    <row r="1268" spans="9:16" x14ac:dyDescent="0.25">
      <c r="I1268" s="20"/>
      <c r="J1268" s="20"/>
      <c r="K1268" s="21"/>
      <c r="L1268" s="21"/>
      <c r="M1268" s="21"/>
      <c r="N1268" s="21"/>
      <c r="O1268" s="21"/>
      <c r="P1268" s="21"/>
    </row>
    <row r="1269" spans="9:16" x14ac:dyDescent="0.25">
      <c r="I1269" s="20"/>
      <c r="J1269" s="20"/>
      <c r="K1269" s="21"/>
      <c r="L1269" s="21"/>
      <c r="M1269" s="21"/>
      <c r="N1269" s="21"/>
      <c r="O1269" s="21"/>
      <c r="P1269" s="21"/>
    </row>
    <row r="1270" spans="9:16" x14ac:dyDescent="0.25">
      <c r="I1270" s="20"/>
      <c r="J1270" s="20"/>
      <c r="K1270" s="21"/>
      <c r="L1270" s="21"/>
      <c r="M1270" s="21"/>
      <c r="N1270" s="21"/>
      <c r="O1270" s="21"/>
      <c r="P1270" s="21"/>
    </row>
    <row r="1271" spans="9:16" x14ac:dyDescent="0.25">
      <c r="I1271" s="20"/>
      <c r="J1271" s="20"/>
      <c r="K1271" s="21"/>
      <c r="L1271" s="21"/>
      <c r="M1271" s="21"/>
      <c r="N1271" s="21"/>
      <c r="O1271" s="21"/>
      <c r="P1271" s="21"/>
    </row>
    <row r="1272" spans="9:16" x14ac:dyDescent="0.25">
      <c r="I1272" s="20"/>
      <c r="J1272" s="20"/>
      <c r="K1272" s="21"/>
      <c r="L1272" s="21"/>
      <c r="M1272" s="21"/>
      <c r="N1272" s="21"/>
      <c r="O1272" s="21"/>
      <c r="P1272" s="21"/>
    </row>
    <row r="1273" spans="9:16" x14ac:dyDescent="0.25">
      <c r="I1273" s="20"/>
      <c r="J1273" s="20"/>
      <c r="K1273" s="21"/>
      <c r="L1273" s="21"/>
      <c r="M1273" s="21"/>
      <c r="N1273" s="21"/>
      <c r="O1273" s="21"/>
      <c r="P1273" s="21"/>
    </row>
    <row r="1274" spans="9:16" x14ac:dyDescent="0.25">
      <c r="I1274" s="20"/>
      <c r="J1274" s="20"/>
      <c r="K1274" s="21"/>
      <c r="L1274" s="21"/>
      <c r="M1274" s="21"/>
      <c r="N1274" s="21"/>
      <c r="O1274" s="21"/>
      <c r="P1274" s="21"/>
    </row>
    <row r="1275" spans="9:16" x14ac:dyDescent="0.25">
      <c r="I1275" s="20"/>
      <c r="J1275" s="20"/>
      <c r="K1275" s="21"/>
      <c r="L1275" s="21"/>
      <c r="M1275" s="21"/>
      <c r="N1275" s="21"/>
      <c r="O1275" s="21"/>
      <c r="P1275" s="21"/>
    </row>
    <row r="1276" spans="9:16" x14ac:dyDescent="0.25">
      <c r="I1276" s="20"/>
      <c r="J1276" s="20"/>
      <c r="K1276" s="21"/>
      <c r="L1276" s="21"/>
      <c r="M1276" s="21"/>
      <c r="N1276" s="21"/>
      <c r="O1276" s="21"/>
      <c r="P1276" s="21"/>
    </row>
    <row r="1277" spans="9:16" x14ac:dyDescent="0.25">
      <c r="I1277" s="20"/>
      <c r="J1277" s="20"/>
      <c r="K1277" s="21"/>
      <c r="L1277" s="21"/>
      <c r="M1277" s="21"/>
      <c r="N1277" s="21"/>
      <c r="O1277" s="21"/>
      <c r="P1277" s="21"/>
    </row>
    <row r="1278" spans="9:16" x14ac:dyDescent="0.25">
      <c r="I1278" s="20"/>
      <c r="J1278" s="20"/>
      <c r="K1278" s="21"/>
      <c r="L1278" s="21"/>
      <c r="M1278" s="21"/>
      <c r="N1278" s="21"/>
      <c r="O1278" s="21"/>
      <c r="P1278" s="21"/>
    </row>
    <row r="1279" spans="9:16" x14ac:dyDescent="0.25">
      <c r="I1279" s="20"/>
      <c r="J1279" s="20"/>
      <c r="K1279" s="21"/>
      <c r="L1279" s="21"/>
      <c r="M1279" s="21"/>
      <c r="N1279" s="21"/>
      <c r="O1279" s="21"/>
      <c r="P1279" s="21"/>
    </row>
    <row r="1280" spans="9:16" x14ac:dyDescent="0.25">
      <c r="I1280" s="20"/>
      <c r="J1280" s="20"/>
      <c r="K1280" s="21"/>
      <c r="L1280" s="21"/>
      <c r="M1280" s="21"/>
      <c r="N1280" s="21"/>
      <c r="O1280" s="21"/>
      <c r="P1280" s="21"/>
    </row>
    <row r="1281" spans="9:16" x14ac:dyDescent="0.25">
      <c r="I1281" s="20"/>
      <c r="J1281" s="20"/>
      <c r="K1281" s="21"/>
      <c r="L1281" s="21"/>
      <c r="M1281" s="21"/>
      <c r="N1281" s="21"/>
      <c r="O1281" s="21"/>
      <c r="P1281" s="21"/>
    </row>
    <row r="1282" spans="9:16" x14ac:dyDescent="0.25">
      <c r="I1282" s="20"/>
      <c r="J1282" s="20"/>
      <c r="K1282" s="21"/>
      <c r="L1282" s="21"/>
      <c r="M1282" s="21"/>
      <c r="N1282" s="21"/>
      <c r="O1282" s="21"/>
      <c r="P1282" s="21"/>
    </row>
    <row r="1283" spans="9:16" x14ac:dyDescent="0.25">
      <c r="I1283" s="20"/>
      <c r="J1283" s="20"/>
      <c r="K1283" s="21"/>
      <c r="L1283" s="21"/>
      <c r="M1283" s="21"/>
      <c r="N1283" s="21"/>
      <c r="O1283" s="21"/>
      <c r="P1283" s="21"/>
    </row>
    <row r="1284" spans="9:16" x14ac:dyDescent="0.25">
      <c r="I1284" s="20"/>
      <c r="J1284" s="20"/>
      <c r="K1284" s="21"/>
      <c r="L1284" s="21"/>
      <c r="M1284" s="21"/>
      <c r="N1284" s="21"/>
      <c r="O1284" s="21"/>
      <c r="P1284" s="21"/>
    </row>
    <row r="1285" spans="9:16" x14ac:dyDescent="0.25">
      <c r="I1285" s="20"/>
      <c r="J1285" s="20"/>
      <c r="K1285" s="21"/>
      <c r="L1285" s="21"/>
      <c r="M1285" s="21"/>
      <c r="N1285" s="21"/>
      <c r="O1285" s="21"/>
      <c r="P1285" s="21"/>
    </row>
    <row r="1286" spans="9:16" x14ac:dyDescent="0.25">
      <c r="I1286" s="20"/>
      <c r="J1286" s="20"/>
      <c r="K1286" s="21"/>
      <c r="L1286" s="21"/>
      <c r="M1286" s="21"/>
      <c r="N1286" s="21"/>
      <c r="O1286" s="21"/>
      <c r="P1286" s="21"/>
    </row>
    <row r="1287" spans="9:16" x14ac:dyDescent="0.25">
      <c r="I1287" s="20"/>
      <c r="J1287" s="20"/>
      <c r="K1287" s="21"/>
      <c r="L1287" s="21"/>
      <c r="M1287" s="21"/>
      <c r="N1287" s="21"/>
      <c r="O1287" s="21"/>
      <c r="P1287" s="21"/>
    </row>
    <row r="1288" spans="9:16" x14ac:dyDescent="0.25">
      <c r="I1288" s="20"/>
      <c r="J1288" s="20"/>
      <c r="K1288" s="21"/>
      <c r="L1288" s="21"/>
      <c r="M1288" s="21"/>
      <c r="N1288" s="21"/>
      <c r="O1288" s="21"/>
      <c r="P1288" s="21"/>
    </row>
    <row r="1289" spans="9:16" x14ac:dyDescent="0.25">
      <c r="I1289" s="20"/>
      <c r="J1289" s="20"/>
      <c r="K1289" s="21"/>
      <c r="L1289" s="21"/>
      <c r="M1289" s="21"/>
      <c r="N1289" s="21"/>
      <c r="O1289" s="21"/>
      <c r="P1289" s="21"/>
    </row>
    <row r="1290" spans="9:16" x14ac:dyDescent="0.25">
      <c r="I1290" s="20"/>
      <c r="J1290" s="20"/>
      <c r="K1290" s="21"/>
      <c r="L1290" s="21"/>
      <c r="M1290" s="21"/>
      <c r="N1290" s="21"/>
      <c r="O1290" s="21"/>
      <c r="P1290" s="21"/>
    </row>
    <row r="1291" spans="9:16" x14ac:dyDescent="0.25">
      <c r="I1291" s="20"/>
      <c r="J1291" s="20"/>
      <c r="K1291" s="21"/>
      <c r="L1291" s="21"/>
      <c r="M1291" s="21"/>
      <c r="N1291" s="21"/>
      <c r="O1291" s="21"/>
      <c r="P1291" s="21"/>
    </row>
    <row r="1292" spans="9:16" x14ac:dyDescent="0.25">
      <c r="I1292" s="20"/>
      <c r="J1292" s="20"/>
      <c r="K1292" s="21"/>
      <c r="L1292" s="21"/>
      <c r="M1292" s="21"/>
      <c r="N1292" s="21"/>
      <c r="O1292" s="21"/>
      <c r="P1292" s="21"/>
    </row>
    <row r="1293" spans="9:16" x14ac:dyDescent="0.25">
      <c r="I1293" s="20"/>
      <c r="J1293" s="20"/>
      <c r="K1293" s="21"/>
      <c r="L1293" s="21"/>
      <c r="M1293" s="21"/>
      <c r="N1293" s="21"/>
      <c r="O1293" s="21"/>
      <c r="P1293" s="21"/>
    </row>
    <row r="1294" spans="9:16" x14ac:dyDescent="0.25">
      <c r="I1294" s="20"/>
      <c r="J1294" s="20"/>
      <c r="K1294" s="21"/>
      <c r="L1294" s="21"/>
      <c r="M1294" s="21"/>
      <c r="N1294" s="21"/>
      <c r="O1294" s="21"/>
      <c r="P1294" s="21"/>
    </row>
    <row r="1295" spans="9:16" x14ac:dyDescent="0.25">
      <c r="I1295" s="20"/>
      <c r="J1295" s="20"/>
      <c r="K1295" s="21"/>
      <c r="L1295" s="21"/>
      <c r="M1295" s="21"/>
      <c r="N1295" s="21"/>
      <c r="O1295" s="21"/>
      <c r="P1295" s="21"/>
    </row>
    <row r="1296" spans="9:16" x14ac:dyDescent="0.25">
      <c r="I1296" s="20"/>
      <c r="J1296" s="20"/>
      <c r="K1296" s="21"/>
      <c r="L1296" s="21"/>
      <c r="M1296" s="21"/>
      <c r="N1296" s="21"/>
      <c r="O1296" s="21"/>
      <c r="P1296" s="21"/>
    </row>
    <row r="1297" spans="9:16" x14ac:dyDescent="0.25">
      <c r="I1297" s="20"/>
      <c r="J1297" s="20"/>
      <c r="K1297" s="21"/>
      <c r="L1297" s="21"/>
      <c r="M1297" s="21"/>
      <c r="N1297" s="21"/>
      <c r="O1297" s="21"/>
      <c r="P1297" s="21"/>
    </row>
    <row r="1298" spans="9:16" x14ac:dyDescent="0.25">
      <c r="I1298" s="20"/>
      <c r="J1298" s="20"/>
      <c r="K1298" s="21"/>
      <c r="L1298" s="21"/>
      <c r="M1298" s="21"/>
      <c r="N1298" s="21"/>
      <c r="O1298" s="21"/>
      <c r="P1298" s="21"/>
    </row>
    <row r="1299" spans="9:16" x14ac:dyDescent="0.25">
      <c r="I1299" s="20"/>
      <c r="J1299" s="20"/>
      <c r="K1299" s="21"/>
      <c r="L1299" s="21"/>
      <c r="M1299" s="21"/>
      <c r="N1299" s="21"/>
      <c r="O1299" s="21"/>
      <c r="P1299" s="21"/>
    </row>
    <row r="1300" spans="9:16" x14ac:dyDescent="0.25">
      <c r="I1300" s="20"/>
      <c r="J1300" s="20"/>
      <c r="K1300" s="21"/>
      <c r="L1300" s="21"/>
      <c r="M1300" s="21"/>
      <c r="N1300" s="21"/>
      <c r="O1300" s="21"/>
      <c r="P1300" s="21"/>
    </row>
    <row r="1301" spans="9:16" x14ac:dyDescent="0.25">
      <c r="I1301" s="20"/>
      <c r="J1301" s="20"/>
      <c r="K1301" s="21"/>
      <c r="L1301" s="21"/>
      <c r="M1301" s="21"/>
      <c r="N1301" s="21"/>
      <c r="O1301" s="21"/>
      <c r="P1301" s="21"/>
    </row>
    <row r="1302" spans="9:16" x14ac:dyDescent="0.25">
      <c r="I1302" s="20"/>
      <c r="J1302" s="20"/>
      <c r="K1302" s="21"/>
      <c r="L1302" s="21"/>
      <c r="M1302" s="21"/>
      <c r="N1302" s="21"/>
      <c r="O1302" s="21"/>
      <c r="P1302" s="21"/>
    </row>
    <row r="1303" spans="9:16" x14ac:dyDescent="0.25">
      <c r="I1303" s="20"/>
      <c r="J1303" s="20"/>
      <c r="K1303" s="21"/>
      <c r="L1303" s="21"/>
      <c r="M1303" s="21"/>
      <c r="N1303" s="21"/>
      <c r="O1303" s="21"/>
      <c r="P1303" s="21"/>
    </row>
    <row r="1304" spans="9:16" x14ac:dyDescent="0.25">
      <c r="I1304" s="20"/>
      <c r="J1304" s="20"/>
      <c r="K1304" s="21"/>
      <c r="L1304" s="21"/>
      <c r="M1304" s="21"/>
      <c r="N1304" s="21"/>
      <c r="O1304" s="21"/>
      <c r="P1304" s="21"/>
    </row>
    <row r="1305" spans="9:16" x14ac:dyDescent="0.25">
      <c r="I1305" s="20"/>
      <c r="J1305" s="20"/>
      <c r="K1305" s="21"/>
      <c r="L1305" s="21"/>
      <c r="M1305" s="21"/>
      <c r="N1305" s="21"/>
      <c r="O1305" s="21"/>
      <c r="P1305" s="21"/>
    </row>
    <row r="1306" spans="9:16" x14ac:dyDescent="0.25">
      <c r="I1306" s="20"/>
      <c r="J1306" s="20"/>
      <c r="K1306" s="21"/>
      <c r="L1306" s="21"/>
      <c r="M1306" s="21"/>
      <c r="N1306" s="21"/>
      <c r="O1306" s="21"/>
      <c r="P1306" s="21"/>
    </row>
    <row r="1307" spans="9:16" x14ac:dyDescent="0.25">
      <c r="I1307" s="20"/>
      <c r="J1307" s="20"/>
      <c r="K1307" s="21"/>
      <c r="L1307" s="21"/>
      <c r="M1307" s="21"/>
      <c r="N1307" s="21"/>
      <c r="O1307" s="21"/>
      <c r="P1307" s="21"/>
    </row>
    <row r="1308" spans="9:16" x14ac:dyDescent="0.25">
      <c r="I1308" s="20"/>
      <c r="J1308" s="20"/>
      <c r="K1308" s="21"/>
      <c r="L1308" s="21"/>
      <c r="M1308" s="21"/>
      <c r="N1308" s="21"/>
      <c r="O1308" s="21"/>
      <c r="P1308" s="21"/>
    </row>
    <row r="1309" spans="9:16" x14ac:dyDescent="0.25">
      <c r="I1309" s="20"/>
      <c r="J1309" s="20"/>
      <c r="K1309" s="21"/>
      <c r="L1309" s="21"/>
      <c r="M1309" s="21"/>
      <c r="N1309" s="21"/>
      <c r="O1309" s="21"/>
      <c r="P1309" s="21"/>
    </row>
    <row r="1310" spans="9:16" x14ac:dyDescent="0.25">
      <c r="I1310" s="20"/>
      <c r="J1310" s="20"/>
      <c r="K1310" s="21"/>
      <c r="L1310" s="21"/>
      <c r="M1310" s="21"/>
      <c r="N1310" s="21"/>
      <c r="O1310" s="21"/>
      <c r="P1310" s="21"/>
    </row>
    <row r="1311" spans="9:16" x14ac:dyDescent="0.25">
      <c r="I1311" s="20"/>
      <c r="J1311" s="20"/>
      <c r="K1311" s="21"/>
      <c r="L1311" s="21"/>
      <c r="M1311" s="21"/>
      <c r="N1311" s="21"/>
      <c r="O1311" s="21"/>
      <c r="P1311" s="21"/>
    </row>
    <row r="1312" spans="9:16" x14ac:dyDescent="0.25">
      <c r="I1312" s="20"/>
      <c r="J1312" s="20"/>
      <c r="K1312" s="21"/>
      <c r="L1312" s="21"/>
      <c r="M1312" s="21"/>
      <c r="N1312" s="21"/>
      <c r="O1312" s="21"/>
      <c r="P1312" s="21"/>
    </row>
    <row r="1313" spans="9:16" x14ac:dyDescent="0.25">
      <c r="I1313" s="20"/>
      <c r="J1313" s="20"/>
      <c r="K1313" s="21"/>
      <c r="L1313" s="21"/>
      <c r="M1313" s="21"/>
      <c r="N1313" s="21"/>
      <c r="O1313" s="21"/>
      <c r="P1313" s="21"/>
    </row>
    <row r="1314" spans="9:16" x14ac:dyDescent="0.25">
      <c r="I1314" s="20"/>
      <c r="J1314" s="20"/>
      <c r="K1314" s="21"/>
      <c r="L1314" s="21"/>
      <c r="M1314" s="21"/>
      <c r="N1314" s="21"/>
      <c r="O1314" s="21"/>
      <c r="P1314" s="21"/>
    </row>
    <row r="1315" spans="9:16" x14ac:dyDescent="0.25">
      <c r="I1315" s="20"/>
      <c r="J1315" s="20"/>
      <c r="K1315" s="21"/>
      <c r="L1315" s="21"/>
      <c r="M1315" s="21"/>
      <c r="N1315" s="21"/>
      <c r="O1315" s="21"/>
      <c r="P1315" s="21"/>
    </row>
    <row r="1316" spans="9:16" x14ac:dyDescent="0.25">
      <c r="I1316" s="20"/>
      <c r="J1316" s="20"/>
      <c r="K1316" s="21"/>
      <c r="L1316" s="21"/>
      <c r="M1316" s="21"/>
      <c r="N1316" s="21"/>
      <c r="O1316" s="21"/>
      <c r="P1316" s="21"/>
    </row>
    <row r="1317" spans="9:16" x14ac:dyDescent="0.25">
      <c r="I1317" s="20"/>
      <c r="J1317" s="20"/>
      <c r="K1317" s="21"/>
      <c r="L1317" s="21"/>
      <c r="M1317" s="21"/>
      <c r="N1317" s="21"/>
      <c r="O1317" s="21"/>
      <c r="P1317" s="21"/>
    </row>
    <row r="1318" spans="9:16" x14ac:dyDescent="0.25">
      <c r="I1318" s="20"/>
      <c r="J1318" s="20"/>
      <c r="K1318" s="21"/>
      <c r="L1318" s="21"/>
      <c r="M1318" s="21"/>
      <c r="N1318" s="21"/>
      <c r="O1318" s="21"/>
      <c r="P1318" s="21"/>
    </row>
    <row r="1319" spans="9:16" x14ac:dyDescent="0.25">
      <c r="I1319" s="20"/>
      <c r="J1319" s="20"/>
      <c r="K1319" s="21"/>
      <c r="L1319" s="21"/>
      <c r="M1319" s="21"/>
      <c r="N1319" s="21"/>
      <c r="O1319" s="21"/>
      <c r="P1319" s="21"/>
    </row>
    <row r="1320" spans="9:16" x14ac:dyDescent="0.25">
      <c r="I1320" s="20"/>
      <c r="J1320" s="20"/>
      <c r="K1320" s="21"/>
      <c r="L1320" s="21"/>
      <c r="M1320" s="21"/>
      <c r="N1320" s="21"/>
      <c r="O1320" s="21"/>
      <c r="P1320" s="21"/>
    </row>
    <row r="1321" spans="9:16" x14ac:dyDescent="0.25">
      <c r="I1321" s="20"/>
      <c r="J1321" s="20"/>
      <c r="K1321" s="21"/>
      <c r="L1321" s="21"/>
      <c r="M1321" s="21"/>
      <c r="N1321" s="21"/>
      <c r="O1321" s="21"/>
      <c r="P1321" s="21"/>
    </row>
    <row r="1322" spans="9:16" x14ac:dyDescent="0.25">
      <c r="I1322" s="20"/>
      <c r="J1322" s="20"/>
      <c r="K1322" s="21"/>
      <c r="L1322" s="21"/>
      <c r="M1322" s="21"/>
      <c r="N1322" s="21"/>
      <c r="O1322" s="21"/>
      <c r="P1322" s="21"/>
    </row>
    <row r="1323" spans="9:16" x14ac:dyDescent="0.25">
      <c r="I1323" s="20"/>
      <c r="J1323" s="20"/>
      <c r="K1323" s="21"/>
      <c r="L1323" s="21"/>
      <c r="M1323" s="21"/>
      <c r="N1323" s="21"/>
      <c r="O1323" s="21"/>
      <c r="P1323" s="21"/>
    </row>
    <row r="1324" spans="9:16" x14ac:dyDescent="0.25">
      <c r="I1324" s="20"/>
      <c r="J1324" s="20"/>
      <c r="K1324" s="21"/>
      <c r="L1324" s="21"/>
      <c r="M1324" s="21"/>
      <c r="N1324" s="21"/>
      <c r="O1324" s="21"/>
      <c r="P1324" s="21"/>
    </row>
    <row r="1325" spans="9:16" x14ac:dyDescent="0.25">
      <c r="I1325" s="20"/>
      <c r="J1325" s="20"/>
      <c r="K1325" s="21"/>
      <c r="L1325" s="21"/>
      <c r="M1325" s="21"/>
      <c r="N1325" s="21"/>
      <c r="O1325" s="21"/>
      <c r="P1325" s="21"/>
    </row>
    <row r="1326" spans="9:16" x14ac:dyDescent="0.25">
      <c r="I1326" s="20"/>
      <c r="J1326" s="20"/>
      <c r="K1326" s="21"/>
      <c r="L1326" s="21"/>
      <c r="M1326" s="21"/>
      <c r="N1326" s="21"/>
      <c r="O1326" s="21"/>
      <c r="P1326" s="21"/>
    </row>
    <row r="1327" spans="9:16" x14ac:dyDescent="0.25">
      <c r="I1327" s="20"/>
      <c r="J1327" s="20"/>
      <c r="K1327" s="21"/>
      <c r="L1327" s="21"/>
      <c r="M1327" s="21"/>
      <c r="N1327" s="21"/>
      <c r="O1327" s="21"/>
      <c r="P1327" s="21"/>
    </row>
    <row r="1328" spans="9:16" x14ac:dyDescent="0.25">
      <c r="I1328" s="20"/>
      <c r="J1328" s="20"/>
      <c r="K1328" s="21"/>
      <c r="L1328" s="21"/>
      <c r="M1328" s="21"/>
      <c r="N1328" s="21"/>
      <c r="O1328" s="21"/>
      <c r="P1328" s="21"/>
    </row>
    <row r="1329" spans="9:16" x14ac:dyDescent="0.25">
      <c r="I1329" s="20"/>
      <c r="J1329" s="20"/>
      <c r="K1329" s="21"/>
      <c r="L1329" s="21"/>
      <c r="M1329" s="21"/>
      <c r="N1329" s="21"/>
      <c r="O1329" s="21"/>
      <c r="P1329" s="21"/>
    </row>
    <row r="1330" spans="9:16" x14ac:dyDescent="0.25">
      <c r="I1330" s="20"/>
      <c r="J1330" s="20"/>
      <c r="K1330" s="21"/>
      <c r="L1330" s="21"/>
      <c r="M1330" s="21"/>
      <c r="N1330" s="21"/>
      <c r="O1330" s="21"/>
      <c r="P1330" s="21"/>
    </row>
    <row r="1331" spans="9:16" x14ac:dyDescent="0.25">
      <c r="I1331" s="20"/>
      <c r="J1331" s="20"/>
      <c r="K1331" s="21"/>
      <c r="L1331" s="21"/>
      <c r="M1331" s="21"/>
      <c r="N1331" s="21"/>
      <c r="O1331" s="21"/>
      <c r="P1331" s="21"/>
    </row>
    <row r="1332" spans="9:16" x14ac:dyDescent="0.25">
      <c r="I1332" s="20"/>
      <c r="J1332" s="20"/>
      <c r="K1332" s="21"/>
      <c r="L1332" s="21"/>
      <c r="M1332" s="21"/>
      <c r="N1332" s="21"/>
      <c r="O1332" s="21"/>
      <c r="P1332" s="21"/>
    </row>
    <row r="1333" spans="9:16" x14ac:dyDescent="0.25">
      <c r="I1333" s="20"/>
      <c r="J1333" s="20"/>
      <c r="K1333" s="21"/>
      <c r="L1333" s="21"/>
      <c r="M1333" s="21"/>
      <c r="N1333" s="21"/>
      <c r="O1333" s="21"/>
      <c r="P1333" s="21"/>
    </row>
    <row r="1334" spans="9:16" x14ac:dyDescent="0.25">
      <c r="I1334" s="20"/>
      <c r="J1334" s="20"/>
      <c r="K1334" s="21"/>
      <c r="L1334" s="21"/>
      <c r="M1334" s="21"/>
      <c r="N1334" s="21"/>
      <c r="O1334" s="21"/>
      <c r="P1334" s="21"/>
    </row>
    <row r="1335" spans="9:16" x14ac:dyDescent="0.25">
      <c r="I1335" s="20"/>
      <c r="J1335" s="20"/>
      <c r="K1335" s="21"/>
      <c r="L1335" s="21"/>
      <c r="M1335" s="21"/>
      <c r="N1335" s="21"/>
      <c r="O1335" s="21"/>
      <c r="P1335" s="21"/>
    </row>
    <row r="1336" spans="9:16" x14ac:dyDescent="0.25">
      <c r="I1336" s="20"/>
      <c r="J1336" s="20"/>
      <c r="K1336" s="21"/>
      <c r="L1336" s="21"/>
      <c r="M1336" s="21"/>
      <c r="N1336" s="21"/>
      <c r="O1336" s="21"/>
      <c r="P1336" s="21"/>
    </row>
    <row r="1337" spans="9:16" x14ac:dyDescent="0.25">
      <c r="I1337" s="20"/>
      <c r="J1337" s="20"/>
      <c r="K1337" s="21"/>
      <c r="L1337" s="21"/>
      <c r="M1337" s="21"/>
      <c r="N1337" s="21"/>
      <c r="O1337" s="21"/>
      <c r="P1337" s="21"/>
    </row>
    <row r="1338" spans="9:16" x14ac:dyDescent="0.25">
      <c r="I1338" s="20"/>
      <c r="J1338" s="20"/>
      <c r="K1338" s="21"/>
      <c r="L1338" s="21"/>
      <c r="M1338" s="21"/>
      <c r="N1338" s="21"/>
      <c r="O1338" s="21"/>
      <c r="P1338" s="21"/>
    </row>
    <row r="1339" spans="9:16" x14ac:dyDescent="0.25">
      <c r="I1339" s="20"/>
      <c r="J1339" s="20"/>
      <c r="K1339" s="21"/>
      <c r="L1339" s="21"/>
      <c r="M1339" s="21"/>
      <c r="N1339" s="21"/>
      <c r="O1339" s="21"/>
      <c r="P1339" s="21"/>
    </row>
    <row r="1340" spans="9:16" x14ac:dyDescent="0.25">
      <c r="I1340" s="20"/>
      <c r="J1340" s="20"/>
      <c r="K1340" s="21"/>
      <c r="L1340" s="21"/>
      <c r="M1340" s="21"/>
      <c r="N1340" s="21"/>
      <c r="O1340" s="21"/>
      <c r="P1340" s="21"/>
    </row>
    <row r="1341" spans="9:16" x14ac:dyDescent="0.25">
      <c r="I1341" s="20"/>
      <c r="J1341" s="20"/>
      <c r="K1341" s="21"/>
      <c r="L1341" s="21"/>
      <c r="M1341" s="21"/>
      <c r="N1341" s="21"/>
      <c r="O1341" s="21"/>
      <c r="P1341" s="21"/>
    </row>
    <row r="1342" spans="9:16" x14ac:dyDescent="0.25">
      <c r="I1342" s="20"/>
      <c r="J1342" s="20"/>
      <c r="K1342" s="21"/>
      <c r="L1342" s="21"/>
      <c r="M1342" s="21"/>
      <c r="N1342" s="21"/>
      <c r="O1342" s="21"/>
      <c r="P1342" s="21"/>
    </row>
    <row r="1343" spans="9:16" x14ac:dyDescent="0.25">
      <c r="I1343" s="20"/>
      <c r="J1343" s="20"/>
      <c r="K1343" s="21"/>
      <c r="L1343" s="21"/>
      <c r="M1343" s="21"/>
      <c r="N1343" s="21"/>
      <c r="O1343" s="21"/>
      <c r="P1343" s="21"/>
    </row>
    <row r="1344" spans="9:16" x14ac:dyDescent="0.25">
      <c r="I1344" s="20"/>
      <c r="J1344" s="20"/>
      <c r="K1344" s="21"/>
      <c r="L1344" s="21"/>
      <c r="M1344" s="21"/>
      <c r="N1344" s="21"/>
      <c r="O1344" s="21"/>
      <c r="P1344" s="21"/>
    </row>
    <row r="1345" spans="9:16" x14ac:dyDescent="0.25">
      <c r="I1345" s="20"/>
      <c r="J1345" s="20"/>
      <c r="K1345" s="21"/>
      <c r="L1345" s="21"/>
      <c r="M1345" s="21"/>
      <c r="N1345" s="21"/>
      <c r="O1345" s="21"/>
      <c r="P1345" s="21"/>
    </row>
    <row r="1346" spans="9:16" x14ac:dyDescent="0.25">
      <c r="I1346" s="20"/>
      <c r="J1346" s="20"/>
      <c r="K1346" s="21"/>
      <c r="L1346" s="21"/>
      <c r="M1346" s="21"/>
      <c r="N1346" s="21"/>
      <c r="O1346" s="21"/>
      <c r="P1346" s="21"/>
    </row>
    <row r="1347" spans="9:16" x14ac:dyDescent="0.25">
      <c r="I1347" s="20"/>
      <c r="J1347" s="20"/>
      <c r="K1347" s="21"/>
      <c r="L1347" s="21"/>
      <c r="M1347" s="21"/>
      <c r="N1347" s="21"/>
      <c r="O1347" s="21"/>
      <c r="P1347" s="21"/>
    </row>
    <row r="1348" spans="9:16" x14ac:dyDescent="0.25">
      <c r="I1348" s="20"/>
      <c r="J1348" s="20"/>
      <c r="K1348" s="21"/>
      <c r="L1348" s="21"/>
      <c r="M1348" s="21"/>
      <c r="N1348" s="21"/>
      <c r="O1348" s="21"/>
      <c r="P1348" s="21"/>
    </row>
    <row r="1349" spans="9:16" x14ac:dyDescent="0.25">
      <c r="I1349" s="20"/>
      <c r="J1349" s="20"/>
      <c r="K1349" s="21"/>
      <c r="L1349" s="21"/>
      <c r="M1349" s="21"/>
      <c r="N1349" s="21"/>
      <c r="O1349" s="21"/>
      <c r="P1349" s="21"/>
    </row>
    <row r="1350" spans="9:16" x14ac:dyDescent="0.25">
      <c r="I1350" s="20"/>
      <c r="J1350" s="20"/>
      <c r="K1350" s="21"/>
      <c r="L1350" s="21"/>
      <c r="M1350" s="21"/>
      <c r="N1350" s="21"/>
      <c r="O1350" s="21"/>
      <c r="P1350" s="21"/>
    </row>
    <row r="1351" spans="9:16" x14ac:dyDescent="0.25">
      <c r="I1351" s="20"/>
      <c r="J1351" s="20"/>
      <c r="K1351" s="21"/>
      <c r="L1351" s="21"/>
      <c r="M1351" s="21"/>
      <c r="N1351" s="21"/>
      <c r="O1351" s="21"/>
      <c r="P1351" s="21"/>
    </row>
    <row r="1352" spans="9:16" x14ac:dyDescent="0.25">
      <c r="I1352" s="20"/>
      <c r="J1352" s="20"/>
      <c r="K1352" s="21"/>
      <c r="L1352" s="21"/>
      <c r="M1352" s="21"/>
      <c r="N1352" s="21"/>
      <c r="O1352" s="21"/>
      <c r="P1352" s="21"/>
    </row>
    <row r="1353" spans="9:16" x14ac:dyDescent="0.25">
      <c r="I1353" s="20"/>
      <c r="J1353" s="20"/>
      <c r="K1353" s="21"/>
      <c r="L1353" s="21"/>
      <c r="M1353" s="21"/>
      <c r="N1353" s="21"/>
      <c r="O1353" s="21"/>
      <c r="P1353" s="21"/>
    </row>
    <row r="1354" spans="9:16" x14ac:dyDescent="0.25">
      <c r="I1354" s="20"/>
      <c r="J1354" s="20"/>
      <c r="K1354" s="21"/>
      <c r="L1354" s="21"/>
      <c r="M1354" s="21"/>
      <c r="N1354" s="21"/>
      <c r="O1354" s="21"/>
      <c r="P1354" s="21"/>
    </row>
    <row r="1355" spans="9:16" x14ac:dyDescent="0.25">
      <c r="I1355" s="20"/>
      <c r="J1355" s="20"/>
      <c r="K1355" s="21"/>
      <c r="L1355" s="21"/>
      <c r="M1355" s="21"/>
      <c r="N1355" s="21"/>
      <c r="O1355" s="21"/>
      <c r="P1355" s="21"/>
    </row>
    <row r="1356" spans="9:16" x14ac:dyDescent="0.25">
      <c r="I1356" s="20"/>
      <c r="J1356" s="20"/>
      <c r="K1356" s="21"/>
      <c r="L1356" s="21"/>
      <c r="M1356" s="21"/>
      <c r="N1356" s="21"/>
      <c r="O1356" s="21"/>
      <c r="P1356" s="21"/>
    </row>
    <row r="1357" spans="9:16" x14ac:dyDescent="0.25">
      <c r="I1357" s="20"/>
      <c r="J1357" s="20"/>
      <c r="K1357" s="21"/>
      <c r="L1357" s="21"/>
      <c r="M1357" s="21"/>
      <c r="N1357" s="21"/>
      <c r="O1357" s="21"/>
      <c r="P1357" s="21"/>
    </row>
    <row r="1358" spans="9:16" x14ac:dyDescent="0.25">
      <c r="I1358" s="20"/>
      <c r="J1358" s="20"/>
      <c r="K1358" s="21"/>
      <c r="L1358" s="21"/>
      <c r="M1358" s="21"/>
      <c r="N1358" s="21"/>
      <c r="O1358" s="21"/>
      <c r="P1358" s="21"/>
    </row>
    <row r="1359" spans="9:16" x14ac:dyDescent="0.25">
      <c r="I1359" s="20"/>
      <c r="J1359" s="20"/>
      <c r="K1359" s="21"/>
      <c r="L1359" s="21"/>
      <c r="M1359" s="21"/>
      <c r="N1359" s="21"/>
      <c r="O1359" s="21"/>
      <c r="P1359" s="21"/>
    </row>
    <row r="1360" spans="9:16" x14ac:dyDescent="0.25">
      <c r="I1360" s="20"/>
      <c r="J1360" s="20"/>
      <c r="K1360" s="21"/>
      <c r="L1360" s="21"/>
      <c r="M1360" s="21"/>
      <c r="N1360" s="21"/>
      <c r="O1360" s="21"/>
      <c r="P1360" s="21"/>
    </row>
    <row r="1361" spans="9:16" x14ac:dyDescent="0.25">
      <c r="I1361" s="20"/>
      <c r="J1361" s="20"/>
      <c r="K1361" s="21"/>
      <c r="L1361" s="21"/>
      <c r="M1361" s="21"/>
      <c r="N1361" s="21"/>
      <c r="O1361" s="21"/>
      <c r="P1361" s="21"/>
    </row>
    <row r="1362" spans="9:16" x14ac:dyDescent="0.25">
      <c r="I1362" s="20"/>
      <c r="J1362" s="20"/>
      <c r="K1362" s="21"/>
      <c r="L1362" s="21"/>
      <c r="M1362" s="21"/>
      <c r="N1362" s="21"/>
      <c r="O1362" s="21"/>
      <c r="P1362" s="21"/>
    </row>
    <row r="1363" spans="9:16" x14ac:dyDescent="0.25">
      <c r="I1363" s="20"/>
      <c r="J1363" s="20"/>
      <c r="K1363" s="21"/>
      <c r="L1363" s="21"/>
      <c r="M1363" s="21"/>
      <c r="N1363" s="21"/>
      <c r="O1363" s="21"/>
      <c r="P1363" s="21"/>
    </row>
    <row r="1364" spans="9:16" x14ac:dyDescent="0.25">
      <c r="I1364" s="20"/>
      <c r="J1364" s="20"/>
      <c r="K1364" s="21"/>
      <c r="L1364" s="21"/>
      <c r="M1364" s="21"/>
      <c r="N1364" s="21"/>
      <c r="O1364" s="21"/>
      <c r="P1364" s="21"/>
    </row>
    <row r="1365" spans="9:16" x14ac:dyDescent="0.25">
      <c r="I1365" s="20"/>
      <c r="J1365" s="20"/>
      <c r="K1365" s="21"/>
      <c r="L1365" s="21"/>
      <c r="M1365" s="21"/>
      <c r="N1365" s="21"/>
      <c r="O1365" s="21"/>
      <c r="P1365" s="21"/>
    </row>
    <row r="1366" spans="9:16" x14ac:dyDescent="0.25">
      <c r="I1366" s="20"/>
      <c r="J1366" s="20"/>
      <c r="K1366" s="21"/>
      <c r="L1366" s="21"/>
      <c r="M1366" s="21"/>
      <c r="N1366" s="21"/>
      <c r="O1366" s="21"/>
      <c r="P1366" s="21"/>
    </row>
    <row r="1367" spans="9:16" x14ac:dyDescent="0.25">
      <c r="I1367" s="20"/>
      <c r="J1367" s="20"/>
      <c r="K1367" s="21"/>
      <c r="L1367" s="21"/>
      <c r="M1367" s="21"/>
      <c r="N1367" s="21"/>
      <c r="O1367" s="21"/>
      <c r="P1367" s="21"/>
    </row>
    <row r="1368" spans="9:16" x14ac:dyDescent="0.25">
      <c r="I1368" s="20"/>
      <c r="J1368" s="20"/>
      <c r="K1368" s="21"/>
      <c r="L1368" s="21"/>
      <c r="M1368" s="21"/>
      <c r="N1368" s="21"/>
      <c r="O1368" s="21"/>
      <c r="P1368" s="21"/>
    </row>
    <row r="1369" spans="9:16" x14ac:dyDescent="0.25">
      <c r="I1369" s="20"/>
      <c r="J1369" s="20"/>
      <c r="K1369" s="21"/>
      <c r="L1369" s="21"/>
      <c r="M1369" s="21"/>
      <c r="N1369" s="21"/>
      <c r="O1369" s="21"/>
      <c r="P1369" s="21"/>
    </row>
    <row r="1370" spans="9:16" x14ac:dyDescent="0.25">
      <c r="I1370" s="20"/>
      <c r="J1370" s="20"/>
      <c r="K1370" s="21"/>
      <c r="L1370" s="21"/>
      <c r="M1370" s="21"/>
      <c r="N1370" s="21"/>
      <c r="O1370" s="21"/>
      <c r="P1370" s="21"/>
    </row>
    <row r="1371" spans="9:16" x14ac:dyDescent="0.25">
      <c r="I1371" s="20"/>
      <c r="J1371" s="20"/>
      <c r="K1371" s="21"/>
      <c r="L1371" s="21"/>
      <c r="M1371" s="21"/>
      <c r="N1371" s="21"/>
      <c r="O1371" s="21"/>
      <c r="P1371" s="21"/>
    </row>
    <row r="1372" spans="9:16" x14ac:dyDescent="0.25">
      <c r="I1372" s="20"/>
      <c r="J1372" s="20"/>
      <c r="K1372" s="21"/>
      <c r="L1372" s="21"/>
      <c r="M1372" s="21"/>
      <c r="N1372" s="21"/>
      <c r="O1372" s="21"/>
      <c r="P1372" s="21"/>
    </row>
    <row r="1373" spans="9:16" x14ac:dyDescent="0.25">
      <c r="I1373" s="20"/>
      <c r="J1373" s="20"/>
      <c r="K1373" s="21"/>
      <c r="L1373" s="21"/>
      <c r="M1373" s="21"/>
      <c r="N1373" s="21"/>
      <c r="O1373" s="21"/>
      <c r="P1373" s="21"/>
    </row>
    <row r="1374" spans="9:16" x14ac:dyDescent="0.25">
      <c r="I1374" s="20"/>
      <c r="J1374" s="20"/>
      <c r="K1374" s="21"/>
      <c r="L1374" s="21"/>
      <c r="M1374" s="21"/>
      <c r="N1374" s="21"/>
      <c r="O1374" s="21"/>
      <c r="P1374" s="21"/>
    </row>
    <row r="1375" spans="9:16" x14ac:dyDescent="0.25">
      <c r="I1375" s="20"/>
      <c r="J1375" s="20"/>
      <c r="K1375" s="21"/>
      <c r="L1375" s="21"/>
      <c r="M1375" s="21"/>
      <c r="N1375" s="21"/>
      <c r="O1375" s="21"/>
      <c r="P1375" s="21"/>
    </row>
    <row r="1376" spans="9:16" x14ac:dyDescent="0.25">
      <c r="I1376" s="20"/>
      <c r="J1376" s="20"/>
      <c r="K1376" s="21"/>
      <c r="L1376" s="21"/>
      <c r="M1376" s="21"/>
      <c r="N1376" s="21"/>
      <c r="O1376" s="21"/>
      <c r="P1376" s="21"/>
    </row>
    <row r="1377" spans="9:16" x14ac:dyDescent="0.25">
      <c r="I1377" s="20"/>
      <c r="J1377" s="20"/>
      <c r="K1377" s="21"/>
      <c r="L1377" s="21"/>
      <c r="M1377" s="21"/>
      <c r="N1377" s="21"/>
      <c r="O1377" s="21"/>
      <c r="P1377" s="21"/>
    </row>
    <row r="1378" spans="9:16" x14ac:dyDescent="0.25">
      <c r="I1378" s="20"/>
      <c r="J1378" s="20"/>
      <c r="K1378" s="21"/>
      <c r="L1378" s="21"/>
      <c r="M1378" s="21"/>
      <c r="N1378" s="21"/>
      <c r="O1378" s="21"/>
      <c r="P1378" s="21"/>
    </row>
    <row r="1379" spans="9:16" x14ac:dyDescent="0.25">
      <c r="I1379" s="20"/>
      <c r="J1379" s="20"/>
      <c r="K1379" s="21"/>
      <c r="L1379" s="21"/>
      <c r="M1379" s="21"/>
      <c r="N1379" s="21"/>
      <c r="O1379" s="21"/>
      <c r="P1379" s="21"/>
    </row>
    <row r="1380" spans="9:16" x14ac:dyDescent="0.25">
      <c r="I1380" s="20"/>
      <c r="J1380" s="20"/>
      <c r="K1380" s="21"/>
      <c r="L1380" s="21"/>
      <c r="M1380" s="21"/>
      <c r="N1380" s="21"/>
      <c r="O1380" s="21"/>
      <c r="P1380" s="21"/>
    </row>
    <row r="1381" spans="9:16" x14ac:dyDescent="0.25">
      <c r="I1381" s="20"/>
      <c r="J1381" s="20"/>
      <c r="K1381" s="21"/>
      <c r="L1381" s="21"/>
      <c r="M1381" s="21"/>
      <c r="N1381" s="21"/>
      <c r="O1381" s="21"/>
      <c r="P1381" s="21"/>
    </row>
    <row r="1382" spans="9:16" x14ac:dyDescent="0.25">
      <c r="I1382" s="20"/>
      <c r="J1382" s="20"/>
      <c r="K1382" s="21"/>
      <c r="L1382" s="21"/>
      <c r="M1382" s="21"/>
      <c r="N1382" s="21"/>
      <c r="O1382" s="21"/>
      <c r="P1382" s="21"/>
    </row>
    <row r="1383" spans="9:16" x14ac:dyDescent="0.25">
      <c r="I1383" s="20"/>
      <c r="J1383" s="20"/>
      <c r="K1383" s="21"/>
      <c r="L1383" s="21"/>
      <c r="M1383" s="21"/>
      <c r="N1383" s="21"/>
      <c r="O1383" s="21"/>
      <c r="P1383" s="21"/>
    </row>
    <row r="1384" spans="9:16" x14ac:dyDescent="0.25">
      <c r="I1384" s="20"/>
      <c r="J1384" s="20"/>
      <c r="K1384" s="21"/>
      <c r="L1384" s="21"/>
      <c r="M1384" s="21"/>
      <c r="N1384" s="21"/>
      <c r="O1384" s="21"/>
      <c r="P1384" s="21"/>
    </row>
    <row r="1385" spans="9:16" x14ac:dyDescent="0.25">
      <c r="I1385" s="20"/>
      <c r="J1385" s="20"/>
      <c r="K1385" s="21"/>
      <c r="L1385" s="21"/>
      <c r="M1385" s="21"/>
      <c r="N1385" s="21"/>
      <c r="O1385" s="21"/>
      <c r="P1385" s="21"/>
    </row>
    <row r="1386" spans="9:16" x14ac:dyDescent="0.25">
      <c r="I1386" s="20"/>
      <c r="J1386" s="20"/>
      <c r="K1386" s="21"/>
      <c r="L1386" s="21"/>
      <c r="M1386" s="21"/>
      <c r="N1386" s="21"/>
      <c r="O1386" s="21"/>
      <c r="P1386" s="21"/>
    </row>
    <row r="1387" spans="9:16" x14ac:dyDescent="0.25">
      <c r="I1387" s="20"/>
      <c r="J1387" s="20"/>
      <c r="K1387" s="21"/>
      <c r="L1387" s="21"/>
      <c r="M1387" s="21"/>
      <c r="N1387" s="21"/>
      <c r="O1387" s="21"/>
      <c r="P1387" s="21"/>
    </row>
    <row r="1388" spans="9:16" x14ac:dyDescent="0.25">
      <c r="I1388" s="20"/>
      <c r="J1388" s="20"/>
      <c r="K1388" s="21"/>
      <c r="L1388" s="21"/>
      <c r="M1388" s="21"/>
      <c r="N1388" s="21"/>
      <c r="O1388" s="21"/>
      <c r="P1388" s="21"/>
    </row>
    <row r="1389" spans="9:16" x14ac:dyDescent="0.25">
      <c r="I1389" s="20"/>
      <c r="J1389" s="20"/>
      <c r="K1389" s="21"/>
      <c r="L1389" s="21"/>
      <c r="M1389" s="21"/>
      <c r="N1389" s="21"/>
      <c r="O1389" s="21"/>
      <c r="P1389" s="21"/>
    </row>
    <row r="1390" spans="9:16" x14ac:dyDescent="0.25">
      <c r="I1390" s="20"/>
      <c r="J1390" s="20"/>
      <c r="K1390" s="21"/>
      <c r="L1390" s="21"/>
      <c r="M1390" s="21"/>
      <c r="N1390" s="21"/>
      <c r="O1390" s="21"/>
      <c r="P1390" s="21"/>
    </row>
    <row r="1391" spans="9:16" x14ac:dyDescent="0.25">
      <c r="I1391" s="20"/>
      <c r="J1391" s="20"/>
      <c r="K1391" s="21"/>
      <c r="L1391" s="21"/>
      <c r="M1391" s="21"/>
      <c r="N1391" s="21"/>
      <c r="O1391" s="21"/>
      <c r="P1391" s="21"/>
    </row>
    <row r="1392" spans="9:16" x14ac:dyDescent="0.25">
      <c r="I1392" s="20"/>
      <c r="J1392" s="20"/>
      <c r="K1392" s="21"/>
      <c r="L1392" s="21"/>
      <c r="M1392" s="21"/>
      <c r="N1392" s="21"/>
      <c r="O1392" s="21"/>
      <c r="P1392" s="21"/>
    </row>
    <row r="1393" spans="9:16" x14ac:dyDescent="0.25">
      <c r="I1393" s="20"/>
      <c r="J1393" s="20"/>
      <c r="K1393" s="21"/>
      <c r="L1393" s="21"/>
      <c r="M1393" s="21"/>
      <c r="N1393" s="21"/>
      <c r="O1393" s="21"/>
      <c r="P1393" s="21"/>
    </row>
    <row r="1394" spans="9:16" x14ac:dyDescent="0.25">
      <c r="I1394" s="20"/>
      <c r="J1394" s="20"/>
      <c r="K1394" s="21"/>
      <c r="L1394" s="21"/>
      <c r="M1394" s="21"/>
      <c r="N1394" s="21"/>
      <c r="O1394" s="21"/>
      <c r="P1394" s="21"/>
    </row>
    <row r="1395" spans="9:16" x14ac:dyDescent="0.25">
      <c r="I1395" s="20"/>
      <c r="J1395" s="20"/>
      <c r="K1395" s="21"/>
      <c r="L1395" s="21"/>
      <c r="M1395" s="21"/>
      <c r="N1395" s="21"/>
      <c r="O1395" s="21"/>
      <c r="P1395" s="21"/>
    </row>
    <row r="1396" spans="9:16" x14ac:dyDescent="0.25">
      <c r="I1396" s="20"/>
      <c r="J1396" s="20"/>
      <c r="K1396" s="21"/>
      <c r="L1396" s="21"/>
      <c r="M1396" s="21"/>
      <c r="N1396" s="21"/>
      <c r="O1396" s="21"/>
      <c r="P1396" s="21"/>
    </row>
    <row r="1397" spans="9:16" x14ac:dyDescent="0.25">
      <c r="I1397" s="20"/>
      <c r="J1397" s="20"/>
      <c r="K1397" s="21"/>
      <c r="L1397" s="21"/>
      <c r="M1397" s="21"/>
      <c r="N1397" s="21"/>
      <c r="O1397" s="21"/>
      <c r="P1397" s="21"/>
    </row>
    <row r="1398" spans="9:16" x14ac:dyDescent="0.25">
      <c r="I1398" s="20"/>
      <c r="J1398" s="20"/>
      <c r="K1398" s="21"/>
      <c r="L1398" s="21"/>
      <c r="M1398" s="21"/>
      <c r="N1398" s="21"/>
      <c r="O1398" s="21"/>
      <c r="P1398" s="21"/>
    </row>
    <row r="1399" spans="9:16" x14ac:dyDescent="0.25">
      <c r="I1399" s="20"/>
      <c r="J1399" s="20"/>
      <c r="K1399" s="21"/>
      <c r="L1399" s="21"/>
      <c r="M1399" s="21"/>
      <c r="N1399" s="21"/>
      <c r="O1399" s="21"/>
      <c r="P1399" s="21"/>
    </row>
    <row r="1400" spans="9:16" x14ac:dyDescent="0.25">
      <c r="I1400" s="20"/>
      <c r="J1400" s="20"/>
      <c r="K1400" s="21"/>
      <c r="L1400" s="21"/>
      <c r="M1400" s="21"/>
      <c r="N1400" s="21"/>
      <c r="O1400" s="21"/>
      <c r="P1400" s="21"/>
    </row>
    <row r="1401" spans="9:16" x14ac:dyDescent="0.25">
      <c r="I1401" s="20"/>
      <c r="J1401" s="20"/>
      <c r="K1401" s="21"/>
      <c r="L1401" s="21"/>
      <c r="M1401" s="21"/>
      <c r="N1401" s="21"/>
      <c r="O1401" s="21"/>
      <c r="P1401" s="21"/>
    </row>
    <row r="1402" spans="9:16" x14ac:dyDescent="0.25">
      <c r="I1402" s="20"/>
      <c r="J1402" s="20"/>
      <c r="K1402" s="21"/>
      <c r="L1402" s="21"/>
      <c r="M1402" s="21"/>
      <c r="N1402" s="21"/>
      <c r="O1402" s="21"/>
      <c r="P1402" s="21"/>
    </row>
    <row r="1403" spans="9:16" x14ac:dyDescent="0.25">
      <c r="I1403" s="20"/>
      <c r="J1403" s="20"/>
      <c r="K1403" s="21"/>
      <c r="L1403" s="21"/>
      <c r="M1403" s="21"/>
      <c r="N1403" s="21"/>
      <c r="O1403" s="21"/>
      <c r="P1403" s="21"/>
    </row>
    <row r="1404" spans="9:16" x14ac:dyDescent="0.25">
      <c r="I1404" s="20"/>
      <c r="J1404" s="20"/>
      <c r="K1404" s="21"/>
      <c r="L1404" s="21"/>
      <c r="M1404" s="21"/>
      <c r="N1404" s="21"/>
      <c r="O1404" s="21"/>
      <c r="P1404" s="21"/>
    </row>
    <row r="1405" spans="9:16" x14ac:dyDescent="0.25">
      <c r="I1405" s="20"/>
      <c r="J1405" s="20"/>
      <c r="K1405" s="21"/>
      <c r="L1405" s="21"/>
      <c r="M1405" s="21"/>
      <c r="N1405" s="21"/>
      <c r="O1405" s="21"/>
      <c r="P1405" s="21"/>
    </row>
    <row r="1406" spans="9:16" x14ac:dyDescent="0.25">
      <c r="I1406" s="20"/>
      <c r="J1406" s="20"/>
      <c r="K1406" s="21"/>
      <c r="L1406" s="21"/>
      <c r="M1406" s="21"/>
      <c r="N1406" s="21"/>
      <c r="O1406" s="21"/>
      <c r="P1406" s="21"/>
    </row>
    <row r="1407" spans="9:16" x14ac:dyDescent="0.25">
      <c r="I1407" s="20"/>
      <c r="J1407" s="20"/>
      <c r="K1407" s="21"/>
      <c r="L1407" s="21"/>
      <c r="M1407" s="21"/>
      <c r="N1407" s="21"/>
      <c r="O1407" s="21"/>
      <c r="P1407" s="21"/>
    </row>
    <row r="1408" spans="9:16" x14ac:dyDescent="0.25">
      <c r="I1408" s="20"/>
      <c r="J1408" s="20"/>
      <c r="K1408" s="21"/>
      <c r="L1408" s="21"/>
      <c r="M1408" s="21"/>
      <c r="N1408" s="21"/>
      <c r="O1408" s="21"/>
      <c r="P1408" s="21"/>
    </row>
    <row r="1409" spans="9:16" x14ac:dyDescent="0.25">
      <c r="I1409" s="20"/>
      <c r="J1409" s="20"/>
      <c r="K1409" s="21"/>
      <c r="L1409" s="21"/>
      <c r="M1409" s="21"/>
      <c r="N1409" s="21"/>
      <c r="O1409" s="21"/>
      <c r="P1409" s="21"/>
    </row>
    <row r="1410" spans="9:16" x14ac:dyDescent="0.25">
      <c r="I1410" s="20"/>
      <c r="J1410" s="20"/>
      <c r="K1410" s="21"/>
      <c r="L1410" s="21"/>
      <c r="M1410" s="21"/>
      <c r="N1410" s="21"/>
      <c r="O1410" s="21"/>
      <c r="P1410" s="21"/>
    </row>
    <row r="1411" spans="9:16" x14ac:dyDescent="0.25">
      <c r="I1411" s="20"/>
      <c r="J1411" s="20"/>
      <c r="K1411" s="21"/>
      <c r="L1411" s="21"/>
      <c r="M1411" s="21"/>
      <c r="N1411" s="21"/>
      <c r="O1411" s="21"/>
      <c r="P1411" s="21"/>
    </row>
    <row r="1412" spans="9:16" x14ac:dyDescent="0.25">
      <c r="I1412" s="20"/>
      <c r="J1412" s="20"/>
      <c r="K1412" s="21"/>
      <c r="L1412" s="21"/>
      <c r="M1412" s="21"/>
      <c r="N1412" s="21"/>
      <c r="O1412" s="21"/>
      <c r="P1412" s="21"/>
    </row>
    <row r="1413" spans="9:16" x14ac:dyDescent="0.25">
      <c r="I1413" s="20"/>
      <c r="J1413" s="20"/>
      <c r="K1413" s="21"/>
      <c r="L1413" s="21"/>
      <c r="M1413" s="21"/>
      <c r="N1413" s="21"/>
      <c r="O1413" s="21"/>
      <c r="P1413" s="21"/>
    </row>
    <row r="1414" spans="9:16" x14ac:dyDescent="0.25">
      <c r="I1414" s="20"/>
      <c r="J1414" s="20"/>
      <c r="K1414" s="21"/>
      <c r="L1414" s="21"/>
      <c r="M1414" s="21"/>
      <c r="N1414" s="21"/>
      <c r="O1414" s="21"/>
      <c r="P1414" s="21"/>
    </row>
    <row r="1415" spans="9:16" x14ac:dyDescent="0.25">
      <c r="I1415" s="20"/>
      <c r="J1415" s="20"/>
      <c r="K1415" s="21"/>
      <c r="L1415" s="21"/>
      <c r="M1415" s="21"/>
      <c r="N1415" s="21"/>
      <c r="O1415" s="21"/>
      <c r="P1415" s="21"/>
    </row>
    <row r="1416" spans="9:16" x14ac:dyDescent="0.25">
      <c r="I1416" s="20"/>
      <c r="J1416" s="20"/>
      <c r="K1416" s="21"/>
      <c r="L1416" s="21"/>
      <c r="M1416" s="21"/>
      <c r="N1416" s="21"/>
      <c r="O1416" s="21"/>
      <c r="P1416" s="21"/>
    </row>
    <row r="1417" spans="9:16" x14ac:dyDescent="0.25">
      <c r="I1417" s="20"/>
      <c r="J1417" s="20"/>
      <c r="K1417" s="21"/>
      <c r="L1417" s="21"/>
      <c r="M1417" s="21"/>
      <c r="N1417" s="21"/>
      <c r="O1417" s="21"/>
      <c r="P1417" s="21"/>
    </row>
    <row r="1418" spans="9:16" x14ac:dyDescent="0.25">
      <c r="I1418" s="20"/>
      <c r="J1418" s="20"/>
      <c r="K1418" s="21"/>
      <c r="L1418" s="21"/>
      <c r="M1418" s="21"/>
      <c r="N1418" s="21"/>
      <c r="O1418" s="21"/>
      <c r="P1418" s="21"/>
    </row>
    <row r="1419" spans="9:16" x14ac:dyDescent="0.25">
      <c r="I1419" s="20"/>
      <c r="J1419" s="20"/>
      <c r="K1419" s="21"/>
      <c r="L1419" s="21"/>
      <c r="M1419" s="21"/>
      <c r="N1419" s="21"/>
      <c r="O1419" s="21"/>
      <c r="P1419" s="21"/>
    </row>
    <row r="1420" spans="9:16" x14ac:dyDescent="0.25">
      <c r="I1420" s="20"/>
      <c r="J1420" s="20"/>
      <c r="K1420" s="21"/>
      <c r="L1420" s="21"/>
      <c r="M1420" s="21"/>
      <c r="N1420" s="21"/>
      <c r="O1420" s="21"/>
      <c r="P1420" s="21"/>
    </row>
    <row r="1421" spans="9:16" x14ac:dyDescent="0.25">
      <c r="I1421" s="20"/>
      <c r="J1421" s="20"/>
      <c r="K1421" s="21"/>
      <c r="L1421" s="21"/>
      <c r="M1421" s="21"/>
      <c r="N1421" s="21"/>
      <c r="O1421" s="21"/>
      <c r="P1421" s="21"/>
    </row>
    <row r="1422" spans="9:16" x14ac:dyDescent="0.25">
      <c r="I1422" s="20"/>
      <c r="J1422" s="20"/>
      <c r="K1422" s="21"/>
      <c r="L1422" s="21"/>
      <c r="M1422" s="21"/>
      <c r="N1422" s="21"/>
      <c r="O1422" s="21"/>
      <c r="P1422" s="21"/>
    </row>
  </sheetData>
  <mergeCells count="704">
    <mergeCell ref="D258:D259"/>
    <mergeCell ref="D268:D269"/>
    <mergeCell ref="N1:Q1"/>
    <mergeCell ref="D683:D688"/>
    <mergeCell ref="D694:D697"/>
    <mergeCell ref="D667:D673"/>
    <mergeCell ref="D555:D556"/>
    <mergeCell ref="D571:D573"/>
    <mergeCell ref="D579:D584"/>
    <mergeCell ref="D634:D637"/>
    <mergeCell ref="M8:N8"/>
    <mergeCell ref="G8:G9"/>
    <mergeCell ref="H8:H9"/>
    <mergeCell ref="K8:L8"/>
    <mergeCell ref="D72:D76"/>
    <mergeCell ref="D299:D302"/>
    <mergeCell ref="D58:D61"/>
    <mergeCell ref="D64:D66"/>
    <mergeCell ref="D91:D95"/>
    <mergeCell ref="A739:C745"/>
    <mergeCell ref="A720:A722"/>
    <mergeCell ref="B720:B722"/>
    <mergeCell ref="C720:C722"/>
    <mergeCell ref="A723:A725"/>
    <mergeCell ref="B723:B725"/>
    <mergeCell ref="C723:C725"/>
    <mergeCell ref="A713:A715"/>
    <mergeCell ref="B713:B715"/>
    <mergeCell ref="C713:C715"/>
    <mergeCell ref="A716:A719"/>
    <mergeCell ref="B716:B719"/>
    <mergeCell ref="C716:C719"/>
    <mergeCell ref="A736:A738"/>
    <mergeCell ref="B736:B738"/>
    <mergeCell ref="C736:C738"/>
    <mergeCell ref="A726:A730"/>
    <mergeCell ref="B726:B730"/>
    <mergeCell ref="C726:C730"/>
    <mergeCell ref="A731:A735"/>
    <mergeCell ref="B731:B735"/>
    <mergeCell ref="C731:C735"/>
    <mergeCell ref="A707:A709"/>
    <mergeCell ref="B707:B709"/>
    <mergeCell ref="C707:C709"/>
    <mergeCell ref="A710:A712"/>
    <mergeCell ref="B710:B712"/>
    <mergeCell ref="C710:C712"/>
    <mergeCell ref="A701:A703"/>
    <mergeCell ref="B701:B703"/>
    <mergeCell ref="C701:C703"/>
    <mergeCell ref="A704:A706"/>
    <mergeCell ref="B704:B706"/>
    <mergeCell ref="C704:C706"/>
    <mergeCell ref="A692:A697"/>
    <mergeCell ref="B692:B697"/>
    <mergeCell ref="C692:C697"/>
    <mergeCell ref="A698:A700"/>
    <mergeCell ref="B698:B700"/>
    <mergeCell ref="C698:C700"/>
    <mergeCell ref="A681:A688"/>
    <mergeCell ref="B681:B688"/>
    <mergeCell ref="C681:C688"/>
    <mergeCell ref="A689:A691"/>
    <mergeCell ref="B689:B691"/>
    <mergeCell ref="C689:C691"/>
    <mergeCell ref="A674:A677"/>
    <mergeCell ref="B674:B677"/>
    <mergeCell ref="C674:C677"/>
    <mergeCell ref="A678:A680"/>
    <mergeCell ref="B678:B680"/>
    <mergeCell ref="C678:C680"/>
    <mergeCell ref="A662:A664"/>
    <mergeCell ref="B662:B664"/>
    <mergeCell ref="C662:C664"/>
    <mergeCell ref="A665:A673"/>
    <mergeCell ref="B665:B673"/>
    <mergeCell ref="C665:C673"/>
    <mergeCell ref="A656:A658"/>
    <mergeCell ref="B656:B658"/>
    <mergeCell ref="C656:C658"/>
    <mergeCell ref="A659:A661"/>
    <mergeCell ref="B659:B661"/>
    <mergeCell ref="C659:C661"/>
    <mergeCell ref="A650:A652"/>
    <mergeCell ref="B650:B652"/>
    <mergeCell ref="C650:C652"/>
    <mergeCell ref="A653:A655"/>
    <mergeCell ref="B653:B655"/>
    <mergeCell ref="C653:C655"/>
    <mergeCell ref="A644:A646"/>
    <mergeCell ref="B644:B646"/>
    <mergeCell ref="C644:C646"/>
    <mergeCell ref="A647:A649"/>
    <mergeCell ref="B647:B649"/>
    <mergeCell ref="C647:C649"/>
    <mergeCell ref="A638:A640"/>
    <mergeCell ref="B638:B640"/>
    <mergeCell ref="C638:C640"/>
    <mergeCell ref="A641:A643"/>
    <mergeCell ref="B641:B643"/>
    <mergeCell ref="C641:C643"/>
    <mergeCell ref="A629:A631"/>
    <mergeCell ref="B629:B631"/>
    <mergeCell ref="C629:C631"/>
    <mergeCell ref="A632:A637"/>
    <mergeCell ref="B632:B637"/>
    <mergeCell ref="C632:C637"/>
    <mergeCell ref="A623:A625"/>
    <mergeCell ref="B623:B625"/>
    <mergeCell ref="C623:C625"/>
    <mergeCell ref="A626:A628"/>
    <mergeCell ref="B626:B628"/>
    <mergeCell ref="C626:C628"/>
    <mergeCell ref="A617:A619"/>
    <mergeCell ref="B617:B619"/>
    <mergeCell ref="C617:C619"/>
    <mergeCell ref="A620:A622"/>
    <mergeCell ref="B620:B622"/>
    <mergeCell ref="C620:C622"/>
    <mergeCell ref="A611:A613"/>
    <mergeCell ref="B611:B613"/>
    <mergeCell ref="C611:C613"/>
    <mergeCell ref="A614:A616"/>
    <mergeCell ref="B614:B616"/>
    <mergeCell ref="C614:C616"/>
    <mergeCell ref="A605:A607"/>
    <mergeCell ref="B605:B607"/>
    <mergeCell ref="C605:C607"/>
    <mergeCell ref="A608:A610"/>
    <mergeCell ref="B608:B610"/>
    <mergeCell ref="C608:C610"/>
    <mergeCell ref="A599:A601"/>
    <mergeCell ref="B599:B601"/>
    <mergeCell ref="C599:C601"/>
    <mergeCell ref="A602:A604"/>
    <mergeCell ref="B602:B604"/>
    <mergeCell ref="C602:C604"/>
    <mergeCell ref="A593:A595"/>
    <mergeCell ref="B593:B595"/>
    <mergeCell ref="C593:C595"/>
    <mergeCell ref="A596:A598"/>
    <mergeCell ref="B596:B598"/>
    <mergeCell ref="C596:C598"/>
    <mergeCell ref="A585:A588"/>
    <mergeCell ref="B585:B588"/>
    <mergeCell ref="C585:C588"/>
    <mergeCell ref="A589:A592"/>
    <mergeCell ref="B589:B592"/>
    <mergeCell ref="C589:C592"/>
    <mergeCell ref="A574:A576"/>
    <mergeCell ref="B574:B576"/>
    <mergeCell ref="C574:C576"/>
    <mergeCell ref="A577:A584"/>
    <mergeCell ref="B577:B584"/>
    <mergeCell ref="C577:C584"/>
    <mergeCell ref="A566:A568"/>
    <mergeCell ref="B566:B568"/>
    <mergeCell ref="C566:C568"/>
    <mergeCell ref="A569:A573"/>
    <mergeCell ref="B569:B573"/>
    <mergeCell ref="C569:C573"/>
    <mergeCell ref="A560:A562"/>
    <mergeCell ref="B560:B562"/>
    <mergeCell ref="C560:C562"/>
    <mergeCell ref="A563:A565"/>
    <mergeCell ref="B563:B565"/>
    <mergeCell ref="C563:C565"/>
    <mergeCell ref="A553:A556"/>
    <mergeCell ref="B553:B556"/>
    <mergeCell ref="C553:C556"/>
    <mergeCell ref="A557:A559"/>
    <mergeCell ref="B557:B559"/>
    <mergeCell ref="C557:C559"/>
    <mergeCell ref="A547:A549"/>
    <mergeCell ref="B547:B549"/>
    <mergeCell ref="C547:C549"/>
    <mergeCell ref="A550:A552"/>
    <mergeCell ref="B550:B552"/>
    <mergeCell ref="C550:C552"/>
    <mergeCell ref="A541:A543"/>
    <mergeCell ref="B541:B543"/>
    <mergeCell ref="C541:C543"/>
    <mergeCell ref="A544:A546"/>
    <mergeCell ref="B544:B546"/>
    <mergeCell ref="C544:C546"/>
    <mergeCell ref="A535:A537"/>
    <mergeCell ref="B535:B537"/>
    <mergeCell ref="C535:C537"/>
    <mergeCell ref="A538:A540"/>
    <mergeCell ref="B538:B540"/>
    <mergeCell ref="C538:C540"/>
    <mergeCell ref="A529:A531"/>
    <mergeCell ref="B529:B531"/>
    <mergeCell ref="C529:C531"/>
    <mergeCell ref="A532:A534"/>
    <mergeCell ref="B532:B534"/>
    <mergeCell ref="C532:C534"/>
    <mergeCell ref="A523:A525"/>
    <mergeCell ref="B523:B525"/>
    <mergeCell ref="C523:C525"/>
    <mergeCell ref="A526:A528"/>
    <mergeCell ref="B526:B528"/>
    <mergeCell ref="C526:C528"/>
    <mergeCell ref="A517:A519"/>
    <mergeCell ref="B517:B519"/>
    <mergeCell ref="C517:C519"/>
    <mergeCell ref="A520:A522"/>
    <mergeCell ref="B520:B522"/>
    <mergeCell ref="C520:C522"/>
    <mergeCell ref="A511:A513"/>
    <mergeCell ref="B511:B513"/>
    <mergeCell ref="C511:C513"/>
    <mergeCell ref="A514:A516"/>
    <mergeCell ref="B514:B516"/>
    <mergeCell ref="C514:C516"/>
    <mergeCell ref="A505:A507"/>
    <mergeCell ref="B505:B507"/>
    <mergeCell ref="C505:C507"/>
    <mergeCell ref="A508:A510"/>
    <mergeCell ref="B508:B510"/>
    <mergeCell ref="C508:C510"/>
    <mergeCell ref="A499:A501"/>
    <mergeCell ref="B499:B501"/>
    <mergeCell ref="C499:C501"/>
    <mergeCell ref="A502:A504"/>
    <mergeCell ref="B502:B504"/>
    <mergeCell ref="C502:C504"/>
    <mergeCell ref="A493:A495"/>
    <mergeCell ref="B493:B495"/>
    <mergeCell ref="C493:C495"/>
    <mergeCell ref="A496:A498"/>
    <mergeCell ref="B496:B498"/>
    <mergeCell ref="C496:C498"/>
    <mergeCell ref="A486:A488"/>
    <mergeCell ref="B486:B488"/>
    <mergeCell ref="C486:C488"/>
    <mergeCell ref="A489:A492"/>
    <mergeCell ref="B489:B492"/>
    <mergeCell ref="C489:C492"/>
    <mergeCell ref="A480:A482"/>
    <mergeCell ref="B480:B482"/>
    <mergeCell ref="C480:C482"/>
    <mergeCell ref="A483:A485"/>
    <mergeCell ref="B483:B485"/>
    <mergeCell ref="C483:C485"/>
    <mergeCell ref="A474:A476"/>
    <mergeCell ref="B474:B476"/>
    <mergeCell ref="C474:C476"/>
    <mergeCell ref="A477:A479"/>
    <mergeCell ref="B477:B479"/>
    <mergeCell ref="C477:C479"/>
    <mergeCell ref="A468:A470"/>
    <mergeCell ref="B468:B470"/>
    <mergeCell ref="C468:C470"/>
    <mergeCell ref="A471:A473"/>
    <mergeCell ref="B471:B473"/>
    <mergeCell ref="C471:C473"/>
    <mergeCell ref="A462:A464"/>
    <mergeCell ref="B462:B464"/>
    <mergeCell ref="C462:C464"/>
    <mergeCell ref="A465:A467"/>
    <mergeCell ref="B465:B467"/>
    <mergeCell ref="C465:C467"/>
    <mergeCell ref="A456:A458"/>
    <mergeCell ref="B456:B458"/>
    <mergeCell ref="C456:C458"/>
    <mergeCell ref="A459:A461"/>
    <mergeCell ref="B459:B461"/>
    <mergeCell ref="C459:C461"/>
    <mergeCell ref="A450:A452"/>
    <mergeCell ref="B450:B452"/>
    <mergeCell ref="C450:C452"/>
    <mergeCell ref="A453:A455"/>
    <mergeCell ref="B453:B455"/>
    <mergeCell ref="C453:C455"/>
    <mergeCell ref="A444:A446"/>
    <mergeCell ref="B444:B446"/>
    <mergeCell ref="C444:C446"/>
    <mergeCell ref="A447:A449"/>
    <mergeCell ref="B447:B449"/>
    <mergeCell ref="C447:C449"/>
    <mergeCell ref="A438:A440"/>
    <mergeCell ref="B438:B440"/>
    <mergeCell ref="C438:C440"/>
    <mergeCell ref="A441:A443"/>
    <mergeCell ref="B441:B443"/>
    <mergeCell ref="C441:C443"/>
    <mergeCell ref="A432:A434"/>
    <mergeCell ref="B432:B434"/>
    <mergeCell ref="C432:C434"/>
    <mergeCell ref="A435:A437"/>
    <mergeCell ref="B435:B437"/>
    <mergeCell ref="C435:C437"/>
    <mergeCell ref="A426:A428"/>
    <mergeCell ref="B426:B428"/>
    <mergeCell ref="C426:C428"/>
    <mergeCell ref="A429:A431"/>
    <mergeCell ref="B429:B431"/>
    <mergeCell ref="C429:C431"/>
    <mergeCell ref="A420:A422"/>
    <mergeCell ref="B420:B422"/>
    <mergeCell ref="C420:C422"/>
    <mergeCell ref="A423:A425"/>
    <mergeCell ref="B423:B425"/>
    <mergeCell ref="C423:C425"/>
    <mergeCell ref="A414:A416"/>
    <mergeCell ref="B414:B416"/>
    <mergeCell ref="C414:C416"/>
    <mergeCell ref="A417:A419"/>
    <mergeCell ref="B417:B419"/>
    <mergeCell ref="C417:C419"/>
    <mergeCell ref="A408:A410"/>
    <mergeCell ref="B408:B410"/>
    <mergeCell ref="C408:C410"/>
    <mergeCell ref="A411:A413"/>
    <mergeCell ref="B411:B413"/>
    <mergeCell ref="C411:C413"/>
    <mergeCell ref="A402:A404"/>
    <mergeCell ref="B402:B404"/>
    <mergeCell ref="C402:C404"/>
    <mergeCell ref="A405:A407"/>
    <mergeCell ref="B405:B407"/>
    <mergeCell ref="C405:C407"/>
    <mergeCell ref="A396:A398"/>
    <mergeCell ref="B396:B398"/>
    <mergeCell ref="C396:C398"/>
    <mergeCell ref="A399:A401"/>
    <mergeCell ref="B399:B401"/>
    <mergeCell ref="C399:C401"/>
    <mergeCell ref="A390:A392"/>
    <mergeCell ref="B390:B392"/>
    <mergeCell ref="C390:C392"/>
    <mergeCell ref="A393:A395"/>
    <mergeCell ref="B393:B395"/>
    <mergeCell ref="C393:C395"/>
    <mergeCell ref="A384:A386"/>
    <mergeCell ref="B384:B386"/>
    <mergeCell ref="C384:C386"/>
    <mergeCell ref="A387:A389"/>
    <mergeCell ref="B387:B389"/>
    <mergeCell ref="C387:C389"/>
    <mergeCell ref="A378:A380"/>
    <mergeCell ref="B378:B380"/>
    <mergeCell ref="C378:C380"/>
    <mergeCell ref="A381:A383"/>
    <mergeCell ref="B381:B383"/>
    <mergeCell ref="C381:C383"/>
    <mergeCell ref="A372:A374"/>
    <mergeCell ref="B372:B374"/>
    <mergeCell ref="C372:C374"/>
    <mergeCell ref="A375:A377"/>
    <mergeCell ref="B375:B377"/>
    <mergeCell ref="C375:C377"/>
    <mergeCell ref="A366:A368"/>
    <mergeCell ref="B366:B368"/>
    <mergeCell ref="C366:C368"/>
    <mergeCell ref="A369:A371"/>
    <mergeCell ref="B369:B371"/>
    <mergeCell ref="C369:C371"/>
    <mergeCell ref="A360:A362"/>
    <mergeCell ref="B360:B362"/>
    <mergeCell ref="C360:C362"/>
    <mergeCell ref="A363:A365"/>
    <mergeCell ref="B363:B365"/>
    <mergeCell ref="C363:C365"/>
    <mergeCell ref="A354:A356"/>
    <mergeCell ref="B354:B356"/>
    <mergeCell ref="C354:C356"/>
    <mergeCell ref="A357:A359"/>
    <mergeCell ref="B357:B359"/>
    <mergeCell ref="C357:C359"/>
    <mergeCell ref="A348:A350"/>
    <mergeCell ref="B348:B350"/>
    <mergeCell ref="C348:C350"/>
    <mergeCell ref="A351:A353"/>
    <mergeCell ref="B351:B353"/>
    <mergeCell ref="C351:C353"/>
    <mergeCell ref="A342:A344"/>
    <mergeCell ref="B342:B344"/>
    <mergeCell ref="C342:C344"/>
    <mergeCell ref="A345:A347"/>
    <mergeCell ref="B345:B347"/>
    <mergeCell ref="C345:C347"/>
    <mergeCell ref="A336:A338"/>
    <mergeCell ref="B336:B338"/>
    <mergeCell ref="C336:C338"/>
    <mergeCell ref="A339:A341"/>
    <mergeCell ref="B339:B341"/>
    <mergeCell ref="C339:C341"/>
    <mergeCell ref="A330:A332"/>
    <mergeCell ref="B330:B332"/>
    <mergeCell ref="C330:C332"/>
    <mergeCell ref="A333:A335"/>
    <mergeCell ref="B333:B335"/>
    <mergeCell ref="C333:C335"/>
    <mergeCell ref="A324:A326"/>
    <mergeCell ref="B324:B326"/>
    <mergeCell ref="C324:C326"/>
    <mergeCell ref="A327:A329"/>
    <mergeCell ref="B327:B329"/>
    <mergeCell ref="C327:C329"/>
    <mergeCell ref="A318:A320"/>
    <mergeCell ref="B318:B320"/>
    <mergeCell ref="C318:C320"/>
    <mergeCell ref="A321:A323"/>
    <mergeCell ref="B321:B323"/>
    <mergeCell ref="C321:C323"/>
    <mergeCell ref="A312:A314"/>
    <mergeCell ref="B312:B314"/>
    <mergeCell ref="C312:C314"/>
    <mergeCell ref="A315:A317"/>
    <mergeCell ref="B315:B317"/>
    <mergeCell ref="C315:C317"/>
    <mergeCell ref="A306:A308"/>
    <mergeCell ref="B306:B308"/>
    <mergeCell ref="C306:C308"/>
    <mergeCell ref="A309:A311"/>
    <mergeCell ref="B309:B311"/>
    <mergeCell ref="C309:C311"/>
    <mergeCell ref="A297:A302"/>
    <mergeCell ref="B297:B302"/>
    <mergeCell ref="C297:C302"/>
    <mergeCell ref="A303:A305"/>
    <mergeCell ref="B303:B305"/>
    <mergeCell ref="C303:C305"/>
    <mergeCell ref="A291:A293"/>
    <mergeCell ref="B291:B293"/>
    <mergeCell ref="C291:C293"/>
    <mergeCell ref="A294:A296"/>
    <mergeCell ref="B294:B296"/>
    <mergeCell ref="C294:C296"/>
    <mergeCell ref="A285:A287"/>
    <mergeCell ref="B285:B287"/>
    <mergeCell ref="C285:C287"/>
    <mergeCell ref="A288:A290"/>
    <mergeCell ref="B288:B290"/>
    <mergeCell ref="C288:C290"/>
    <mergeCell ref="A279:A281"/>
    <mergeCell ref="B279:B281"/>
    <mergeCell ref="C279:C281"/>
    <mergeCell ref="A282:A284"/>
    <mergeCell ref="B282:B284"/>
    <mergeCell ref="C282:C284"/>
    <mergeCell ref="A273:A275"/>
    <mergeCell ref="B273:B275"/>
    <mergeCell ref="C273:C275"/>
    <mergeCell ref="A276:A278"/>
    <mergeCell ref="B276:B278"/>
    <mergeCell ref="C276:C278"/>
    <mergeCell ref="A270:A272"/>
    <mergeCell ref="B270:B272"/>
    <mergeCell ref="C270:C272"/>
    <mergeCell ref="A266:A269"/>
    <mergeCell ref="B266:B269"/>
    <mergeCell ref="C266:C269"/>
    <mergeCell ref="A260:A262"/>
    <mergeCell ref="B260:B262"/>
    <mergeCell ref="C260:C262"/>
    <mergeCell ref="A263:A265"/>
    <mergeCell ref="B263:B265"/>
    <mergeCell ref="C263:C265"/>
    <mergeCell ref="A253:A255"/>
    <mergeCell ref="B253:B255"/>
    <mergeCell ref="C253:C255"/>
    <mergeCell ref="A256:A259"/>
    <mergeCell ref="B256:B259"/>
    <mergeCell ref="C256:C259"/>
    <mergeCell ref="A247:A249"/>
    <mergeCell ref="B247:B249"/>
    <mergeCell ref="C247:C249"/>
    <mergeCell ref="A250:A252"/>
    <mergeCell ref="B250:B252"/>
    <mergeCell ref="C250:C252"/>
    <mergeCell ref="A241:A243"/>
    <mergeCell ref="B241:B243"/>
    <mergeCell ref="C241:C243"/>
    <mergeCell ref="A244:A246"/>
    <mergeCell ref="B244:B246"/>
    <mergeCell ref="C244:C246"/>
    <mergeCell ref="A235:A237"/>
    <mergeCell ref="B235:B237"/>
    <mergeCell ref="C235:C237"/>
    <mergeCell ref="A238:A240"/>
    <mergeCell ref="B238:B240"/>
    <mergeCell ref="C238:C240"/>
    <mergeCell ref="B211:B213"/>
    <mergeCell ref="C211:C213"/>
    <mergeCell ref="A229:A231"/>
    <mergeCell ref="B229:B231"/>
    <mergeCell ref="C229:C231"/>
    <mergeCell ref="A232:A234"/>
    <mergeCell ref="B232:B234"/>
    <mergeCell ref="C232:C234"/>
    <mergeCell ref="A220:A222"/>
    <mergeCell ref="B220:B222"/>
    <mergeCell ref="C220:C222"/>
    <mergeCell ref="A226:A228"/>
    <mergeCell ref="B226:B228"/>
    <mergeCell ref="C226:C228"/>
    <mergeCell ref="B223:B225"/>
    <mergeCell ref="C223:C225"/>
    <mergeCell ref="A96:A98"/>
    <mergeCell ref="B96:B98"/>
    <mergeCell ref="C96:C98"/>
    <mergeCell ref="A193:A195"/>
    <mergeCell ref="A83:A85"/>
    <mergeCell ref="B83:B85"/>
    <mergeCell ref="C83:C85"/>
    <mergeCell ref="A86:A88"/>
    <mergeCell ref="B86:B88"/>
    <mergeCell ref="C86:C88"/>
    <mergeCell ref="B193:B195"/>
    <mergeCell ref="C99:C103"/>
    <mergeCell ref="A99:A103"/>
    <mergeCell ref="B99:B103"/>
    <mergeCell ref="C104:C107"/>
    <mergeCell ref="B104:B107"/>
    <mergeCell ref="A104:A107"/>
    <mergeCell ref="A108:A110"/>
    <mergeCell ref="B108:B110"/>
    <mergeCell ref="C108:C110"/>
    <mergeCell ref="A111:A113"/>
    <mergeCell ref="B111:B113"/>
    <mergeCell ref="C111:C113"/>
    <mergeCell ref="A114:A116"/>
    <mergeCell ref="A196:A198"/>
    <mergeCell ref="B196:B198"/>
    <mergeCell ref="C196:C198"/>
    <mergeCell ref="A199:A201"/>
    <mergeCell ref="B199:B201"/>
    <mergeCell ref="C199:C201"/>
    <mergeCell ref="D718:D719"/>
    <mergeCell ref="D728:D730"/>
    <mergeCell ref="A202:A204"/>
    <mergeCell ref="B202:B204"/>
    <mergeCell ref="C202:C204"/>
    <mergeCell ref="A205:A207"/>
    <mergeCell ref="B205:B207"/>
    <mergeCell ref="C205:C207"/>
    <mergeCell ref="A214:A216"/>
    <mergeCell ref="B214:B216"/>
    <mergeCell ref="C214:C216"/>
    <mergeCell ref="A217:A219"/>
    <mergeCell ref="B217:B219"/>
    <mergeCell ref="C217:C219"/>
    <mergeCell ref="A208:A210"/>
    <mergeCell ref="B208:B210"/>
    <mergeCell ref="C208:C210"/>
    <mergeCell ref="A211:A213"/>
    <mergeCell ref="D733:D735"/>
    <mergeCell ref="D491:D492"/>
    <mergeCell ref="N2:Q2"/>
    <mergeCell ref="A4:Q4"/>
    <mergeCell ref="A6:A9"/>
    <mergeCell ref="B6:B9"/>
    <mergeCell ref="C6:C9"/>
    <mergeCell ref="D6:D9"/>
    <mergeCell ref="E6:H7"/>
    <mergeCell ref="I6:P6"/>
    <mergeCell ref="Q6:Q9"/>
    <mergeCell ref="I7:J8"/>
    <mergeCell ref="A77:A79"/>
    <mergeCell ref="B77:B79"/>
    <mergeCell ref="C77:C79"/>
    <mergeCell ref="A80:A82"/>
    <mergeCell ref="B80:B82"/>
    <mergeCell ref="C80:C82"/>
    <mergeCell ref="K7:N7"/>
    <mergeCell ref="O7:P8"/>
    <mergeCell ref="E8:E9"/>
    <mergeCell ref="F8:F9"/>
    <mergeCell ref="A223:A225"/>
    <mergeCell ref="C193:C195"/>
    <mergeCell ref="B114:B116"/>
    <mergeCell ref="C114:C116"/>
    <mergeCell ref="A117:A119"/>
    <mergeCell ref="B117:B119"/>
    <mergeCell ref="C117:C119"/>
    <mergeCell ref="A120:A122"/>
    <mergeCell ref="B120:B122"/>
    <mergeCell ref="C120:C122"/>
    <mergeCell ref="A123:A125"/>
    <mergeCell ref="B123:B125"/>
    <mergeCell ref="C123:C125"/>
    <mergeCell ref="A126:A128"/>
    <mergeCell ref="B126:B128"/>
    <mergeCell ref="C126:C128"/>
    <mergeCell ref="A129:A131"/>
    <mergeCell ref="B129:B131"/>
    <mergeCell ref="C129:C131"/>
    <mergeCell ref="A132:A135"/>
    <mergeCell ref="B132:B135"/>
    <mergeCell ref="C132:C135"/>
    <mergeCell ref="B157:B159"/>
    <mergeCell ref="A157:A159"/>
    <mergeCell ref="A136:A138"/>
    <mergeCell ref="B136:B138"/>
    <mergeCell ref="C136:C138"/>
    <mergeCell ref="A139:A142"/>
    <mergeCell ref="B139:B142"/>
    <mergeCell ref="C139:C142"/>
    <mergeCell ref="A143:A146"/>
    <mergeCell ref="B143:B146"/>
    <mergeCell ref="C143:C146"/>
    <mergeCell ref="A32:A34"/>
    <mergeCell ref="B32:B34"/>
    <mergeCell ref="C32:C34"/>
    <mergeCell ref="C184:C186"/>
    <mergeCell ref="A187:A189"/>
    <mergeCell ref="B187:B189"/>
    <mergeCell ref="C187:C189"/>
    <mergeCell ref="A172:A174"/>
    <mergeCell ref="B172:B174"/>
    <mergeCell ref="C172:C174"/>
    <mergeCell ref="A175:A177"/>
    <mergeCell ref="B175:B177"/>
    <mergeCell ref="C175:C177"/>
    <mergeCell ref="A178:A180"/>
    <mergeCell ref="B178:B180"/>
    <mergeCell ref="C178:C180"/>
    <mergeCell ref="A163:A165"/>
    <mergeCell ref="B163:B165"/>
    <mergeCell ref="C163:C165"/>
    <mergeCell ref="A166:A168"/>
    <mergeCell ref="B166:B168"/>
    <mergeCell ref="C166:C168"/>
    <mergeCell ref="A169:A171"/>
    <mergeCell ref="B169:B171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C50:C52"/>
    <mergeCell ref="A35:A37"/>
    <mergeCell ref="B35:B37"/>
    <mergeCell ref="C35:C37"/>
    <mergeCell ref="A38:A40"/>
    <mergeCell ref="B38:B40"/>
    <mergeCell ref="C38:C40"/>
    <mergeCell ref="A41:A43"/>
    <mergeCell ref="B41:B43"/>
    <mergeCell ref="C41:C43"/>
    <mergeCell ref="A67:A69"/>
    <mergeCell ref="B67:B69"/>
    <mergeCell ref="C67:C69"/>
    <mergeCell ref="A70:A76"/>
    <mergeCell ref="B70:B76"/>
    <mergeCell ref="C70:C76"/>
    <mergeCell ref="A62:A66"/>
    <mergeCell ref="A11:A13"/>
    <mergeCell ref="B11:B13"/>
    <mergeCell ref="C11:C13"/>
    <mergeCell ref="A53:A55"/>
    <mergeCell ref="B53:B55"/>
    <mergeCell ref="C53:C55"/>
    <mergeCell ref="A56:A61"/>
    <mergeCell ref="B56:B61"/>
    <mergeCell ref="C56:C61"/>
    <mergeCell ref="A44:A46"/>
    <mergeCell ref="B44:B46"/>
    <mergeCell ref="C44:C46"/>
    <mergeCell ref="A47:A49"/>
    <mergeCell ref="B47:B49"/>
    <mergeCell ref="C47:C49"/>
    <mergeCell ref="A50:A52"/>
    <mergeCell ref="B50:B52"/>
    <mergeCell ref="A190:A192"/>
    <mergeCell ref="B190:B192"/>
    <mergeCell ref="C190:C192"/>
    <mergeCell ref="A181:A183"/>
    <mergeCell ref="B181:B183"/>
    <mergeCell ref="C181:C183"/>
    <mergeCell ref="A184:A186"/>
    <mergeCell ref="B184:B186"/>
    <mergeCell ref="C62:C66"/>
    <mergeCell ref="B62:B66"/>
    <mergeCell ref="C89:C95"/>
    <mergeCell ref="B89:B95"/>
    <mergeCell ref="A89:A95"/>
    <mergeCell ref="C169:C171"/>
    <mergeCell ref="A147:A149"/>
    <mergeCell ref="B147:B149"/>
    <mergeCell ref="C147:C149"/>
    <mergeCell ref="A150:A156"/>
    <mergeCell ref="B150:B156"/>
    <mergeCell ref="C150:C156"/>
    <mergeCell ref="A160:A162"/>
    <mergeCell ref="B160:B162"/>
    <mergeCell ref="C160:C162"/>
    <mergeCell ref="C157:C159"/>
  </mergeCells>
  <phoneticPr fontId="6" type="noConversion"/>
  <pageMargins left="0.27559055118110237" right="0.27559055118110237" top="0.35433070866141736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kom3</dc:creator>
  <cp:lastModifiedBy>kom5</cp:lastModifiedBy>
  <cp:lastPrinted>2022-04-26T02:16:07Z</cp:lastPrinted>
  <dcterms:created xsi:type="dcterms:W3CDTF">2015-06-05T18:19:34Z</dcterms:created>
  <dcterms:modified xsi:type="dcterms:W3CDTF">2022-05-23T02:56:50Z</dcterms:modified>
</cp:coreProperties>
</file>