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30" windowWidth="17040" windowHeight="8685"/>
  </bookViews>
  <sheets>
    <sheet name="имеющ подвед. учрежд" sheetId="2" r:id="rId1"/>
    <sheet name="не имеющ подвед. учрежд " sheetId="4" r:id="rId2"/>
  </sheets>
  <definedNames>
    <definedName name="_xlnm.Print_Titles" localSheetId="0">'имеющ подвед. учрежд'!$4:$6</definedName>
    <definedName name="_xlnm.Print_Titles" localSheetId="1">'не имеющ подвед. учрежд '!$4:$6</definedName>
  </definedNames>
  <calcPr calcId="144525"/>
</workbook>
</file>

<file path=xl/calcChain.xml><?xml version="1.0" encoding="utf-8"?>
<calcChain xmlns="http://schemas.openxmlformats.org/spreadsheetml/2006/main">
  <c r="G41" i="4" l="1"/>
  <c r="H8" i="2" l="1"/>
  <c r="K43" i="2" l="1"/>
  <c r="E40" i="2"/>
  <c r="E31" i="2"/>
  <c r="E29" i="2"/>
  <c r="E25" i="2"/>
  <c r="E23" i="2"/>
  <c r="E7" i="2"/>
  <c r="H34" i="2"/>
  <c r="H33" i="2"/>
  <c r="H32" i="2"/>
  <c r="H14" i="2"/>
  <c r="E20" i="2"/>
  <c r="E10" i="2"/>
  <c r="J43" i="4"/>
  <c r="E40" i="4"/>
  <c r="E31" i="4"/>
  <c r="E29" i="4"/>
  <c r="E25" i="4"/>
  <c r="E23" i="4"/>
  <c r="E20" i="4"/>
  <c r="E10" i="4"/>
  <c r="E7" i="4"/>
  <c r="F43" i="4"/>
  <c r="F41" i="4"/>
  <c r="F40" i="4" s="1"/>
  <c r="F39" i="4"/>
  <c r="G39" i="4" s="1"/>
  <c r="F38" i="4"/>
  <c r="G38" i="4" s="1"/>
  <c r="F37" i="4"/>
  <c r="G37" i="4" s="1"/>
  <c r="F36" i="4"/>
  <c r="G36" i="4" s="1"/>
  <c r="F35" i="4"/>
  <c r="G35" i="4" s="1"/>
  <c r="F34" i="4"/>
  <c r="G34" i="4" s="1"/>
  <c r="F33" i="4"/>
  <c r="G33" i="4" s="1"/>
  <c r="F32" i="4"/>
  <c r="G32" i="4" s="1"/>
  <c r="F30" i="4"/>
  <c r="G30" i="4" s="1"/>
  <c r="F28" i="4"/>
  <c r="G28" i="4" s="1"/>
  <c r="F27" i="4"/>
  <c r="G27" i="4" s="1"/>
  <c r="F26" i="4"/>
  <c r="G26" i="4" s="1"/>
  <c r="F24" i="4"/>
  <c r="G24" i="4" s="1"/>
  <c r="F22" i="4"/>
  <c r="G22" i="4" s="1"/>
  <c r="F21" i="4"/>
  <c r="G21" i="4" s="1"/>
  <c r="F19" i="4"/>
  <c r="G19" i="4" s="1"/>
  <c r="F18" i="4"/>
  <c r="G18" i="4" s="1"/>
  <c r="F17" i="4"/>
  <c r="G17" i="4" s="1"/>
  <c r="F16" i="4"/>
  <c r="G16" i="4" s="1"/>
  <c r="F15" i="4"/>
  <c r="G15" i="4" s="1"/>
  <c r="F14" i="4"/>
  <c r="G14" i="4" s="1"/>
  <c r="F13" i="4"/>
  <c r="G13" i="4" s="1"/>
  <c r="F12" i="4"/>
  <c r="G12" i="4" s="1"/>
  <c r="F11" i="4"/>
  <c r="G11" i="4" s="1"/>
  <c r="F9" i="4"/>
  <c r="G9" i="4" s="1"/>
  <c r="F8" i="4"/>
  <c r="G8" i="4" s="1"/>
  <c r="D40" i="4"/>
  <c r="C40" i="4"/>
  <c r="D31" i="4"/>
  <c r="C31" i="4"/>
  <c r="D25" i="4"/>
  <c r="C25" i="4"/>
  <c r="D10" i="4"/>
  <c r="C10" i="4"/>
  <c r="F40" i="2"/>
  <c r="D40" i="2"/>
  <c r="C40" i="2"/>
  <c r="F31" i="2"/>
  <c r="D31" i="2"/>
  <c r="C31" i="2"/>
  <c r="G39" i="2"/>
  <c r="H39" i="2" s="1"/>
  <c r="G38" i="2"/>
  <c r="H38" i="2" s="1"/>
  <c r="G37" i="2"/>
  <c r="H37" i="2" s="1"/>
  <c r="G36" i="2"/>
  <c r="H36" i="2" s="1"/>
  <c r="G35" i="2"/>
  <c r="H35" i="2" s="1"/>
  <c r="G34" i="2"/>
  <c r="G33" i="2"/>
  <c r="G32" i="2"/>
  <c r="F25" i="2"/>
  <c r="D25" i="2"/>
  <c r="C25" i="2"/>
  <c r="G28" i="2"/>
  <c r="H28" i="2" s="1"/>
  <c r="G27" i="2"/>
  <c r="H27" i="2" s="1"/>
  <c r="G26" i="2"/>
  <c r="H26" i="2" s="1"/>
  <c r="F10" i="2"/>
  <c r="D10" i="2"/>
  <c r="C10" i="2"/>
  <c r="G19" i="2"/>
  <c r="H19" i="2" s="1"/>
  <c r="G18" i="2"/>
  <c r="H18" i="2" s="1"/>
  <c r="G17" i="2"/>
  <c r="H17" i="2" s="1"/>
  <c r="G16" i="2"/>
  <c r="H16" i="2" s="1"/>
  <c r="G15" i="2"/>
  <c r="H15" i="2" s="1"/>
  <c r="G14" i="2"/>
  <c r="G13" i="2"/>
  <c r="H13" i="2" s="1"/>
  <c r="H43" i="4"/>
  <c r="E42" i="2" l="1"/>
  <c r="E44" i="2" s="1"/>
  <c r="E45" i="2" s="1"/>
  <c r="E42" i="4"/>
  <c r="E44" i="4" s="1"/>
  <c r="E45" i="4" s="1"/>
  <c r="G25" i="2"/>
  <c r="F31" i="4"/>
  <c r="F25" i="4"/>
  <c r="F10" i="4"/>
  <c r="G31" i="2"/>
  <c r="G12" i="2"/>
  <c r="H12" i="2" s="1"/>
  <c r="G41" i="2"/>
  <c r="H41" i="2" s="1"/>
  <c r="L43" i="2"/>
  <c r="J43" i="2"/>
  <c r="I43" i="2"/>
  <c r="G40" i="2" l="1"/>
  <c r="G8" i="2"/>
  <c r="C20" i="2" l="1"/>
  <c r="D20" i="2"/>
  <c r="F20" i="2"/>
  <c r="I43" i="4" l="1"/>
  <c r="C7" i="2" l="1"/>
  <c r="D7" i="2"/>
  <c r="F7" i="2"/>
  <c r="D29" i="4" l="1"/>
  <c r="C29" i="4"/>
  <c r="D23" i="4"/>
  <c r="C23" i="4"/>
  <c r="D20" i="4"/>
  <c r="C20" i="4"/>
  <c r="D7" i="4"/>
  <c r="C7" i="4"/>
  <c r="D42" i="4" l="1"/>
  <c r="C42" i="4"/>
  <c r="C44" i="4" s="1"/>
  <c r="C45" i="4" s="1"/>
  <c r="F7" i="4"/>
  <c r="C29" i="2"/>
  <c r="D29" i="2"/>
  <c r="F29" i="2"/>
  <c r="C23" i="2"/>
  <c r="C42" i="2" s="1"/>
  <c r="D23" i="2"/>
  <c r="F23" i="2"/>
  <c r="G9" i="2"/>
  <c r="H9" i="2" s="1"/>
  <c r="D42" i="2" l="1"/>
  <c r="D44" i="2" s="1"/>
  <c r="D45" i="2" s="1"/>
  <c r="F42" i="2"/>
  <c r="F44" i="2" s="1"/>
  <c r="F45" i="2" s="1"/>
  <c r="G7" i="2"/>
  <c r="C44" i="2"/>
  <c r="C45" i="2" s="1"/>
  <c r="G45" i="2" l="1"/>
  <c r="H46" i="2" s="1"/>
  <c r="D44" i="4"/>
  <c r="D45" i="4" s="1"/>
  <c r="F45" i="4" s="1"/>
  <c r="G46" i="4" s="1"/>
  <c r="G11" i="2"/>
  <c r="H11" i="2" s="1"/>
  <c r="G10" i="2" l="1"/>
  <c r="F20" i="4"/>
  <c r="F23" i="4"/>
  <c r="F29" i="4"/>
  <c r="G43" i="2"/>
  <c r="G30" i="2"/>
  <c r="H30" i="2" s="1"/>
  <c r="G24" i="2"/>
  <c r="H24" i="2" s="1"/>
  <c r="G22" i="2"/>
  <c r="H22" i="2" s="1"/>
  <c r="G21" i="2"/>
  <c r="H21" i="2" s="1"/>
  <c r="F42" i="4" l="1"/>
  <c r="F44" i="4" s="1"/>
  <c r="G20" i="2"/>
  <c r="G29" i="2"/>
  <c r="G23" i="2"/>
  <c r="G42" i="2" l="1"/>
  <c r="G44" i="2" s="1"/>
</calcChain>
</file>

<file path=xl/sharedStrings.xml><?xml version="1.0" encoding="utf-8"?>
<sst xmlns="http://schemas.openxmlformats.org/spreadsheetml/2006/main" count="168" uniqueCount="86">
  <si>
    <t>№ п/п</t>
  </si>
  <si>
    <t>Наименование направлений оценки, показателей</t>
  </si>
  <si>
    <t>Итоговое значение SUM Bi</t>
  </si>
  <si>
    <t>Суммарное количество баллов (КФМ)</t>
  </si>
  <si>
    <t>Среднее значение оценки SPj</t>
  </si>
  <si>
    <t>Максимально возможное количество баллов (MAX)</t>
  </si>
  <si>
    <t>Оценка среднего уровня качества финансового менеджмента (MR)</t>
  </si>
  <si>
    <t>Рейтинговая оценка  ( R )</t>
  </si>
  <si>
    <t>РАСЧЕТ</t>
  </si>
  <si>
    <t>1.1.</t>
  </si>
  <si>
    <t>1.2.</t>
  </si>
  <si>
    <t>2.1.</t>
  </si>
  <si>
    <t>2.2.</t>
  </si>
  <si>
    <t>3.1.</t>
  </si>
  <si>
    <t>3.2.</t>
  </si>
  <si>
    <t>4.1.</t>
  </si>
  <si>
    <t>5.1.</t>
  </si>
  <si>
    <t>6.1.</t>
  </si>
  <si>
    <t>7.1.</t>
  </si>
  <si>
    <t>8.1.</t>
  </si>
  <si>
    <t>в баллах</t>
  </si>
  <si>
    <t>Р13 Наличие у Главного распорядителя и подведомственных ему учреждений просроченной кредиторской задолженности</t>
  </si>
  <si>
    <t>желтым - показатель не применяется</t>
  </si>
  <si>
    <t>Наименование главных распорядителей средств бюджета округа</t>
  </si>
  <si>
    <t>Шарыповский окружной Совет депутатов</t>
  </si>
  <si>
    <t>1. Оценка качества управления доходами бюджета округа</t>
  </si>
  <si>
    <t>Р1 Объем невыясненных поступлений, зачисленных в бюджет округа и не уточненных главным администратором доходов бюджета округа по состоянию на 31 декабря отчетного финансового года</t>
  </si>
  <si>
    <t xml:space="preserve">Р2 Взаимодействие с Государственной информационной системой о государственных и муниципальных платежах (далее – ГИС ГМП)
</t>
  </si>
  <si>
    <t>2. Оценка качества управления расходами бюджета округа</t>
  </si>
  <si>
    <t xml:space="preserve">Р3 Своевременность представления  уточненного фрагмента реестра расходных обязательств (далее - РРО) Главным распорядителем  </t>
  </si>
  <si>
    <t xml:space="preserve">Р4 Своевременность разработки нормативных правовых актов, договоров и соглашений Шарыповского муниципального округа, формирующих расходные обязательства Шарыповского муниципального округа </t>
  </si>
  <si>
    <t>Р5 Качество кассового планирования расходов бюджета округа Главными распорядителями</t>
  </si>
  <si>
    <t>Р6 Уровень исполнения расходов главного  распорядителя за счет средств бюджета округа (без учета межбюджетных трансфертов, имеющих целевое назначение)</t>
  </si>
  <si>
    <t xml:space="preserve">Р7 Доля кассовых расходов (без учета межбюджетных трансфертов, имеющих целевое назначение), произведенных главным распорядителем и подведомственными ему учреждениями в 4 квартале отчетного финансового года </t>
  </si>
  <si>
    <t>Р8 Оценка качества планирования бюджетных ассигнований</t>
  </si>
  <si>
    <t>Р9 Повышение энергетической эффективности</t>
  </si>
  <si>
    <t>Р10 Средневзвешенная доля остатков средств субвенций в общем объеме средств субвенций, поступившем в бюджет округа за отчетный год</t>
  </si>
  <si>
    <t>Р11 Соблюдение сроков представления Главным распорядителем фрагмента РРО, по форме утвержденной Министерством финансов Российской Федерации в целях осуществления мониторинга расходных обязательств муниципальных образований края</t>
  </si>
  <si>
    <t>2.3.</t>
  </si>
  <si>
    <t>2.4.</t>
  </si>
  <si>
    <t>2.5.</t>
  </si>
  <si>
    <t>2.6.</t>
  </si>
  <si>
    <t>2.7.</t>
  </si>
  <si>
    <t>2.8.</t>
  </si>
  <si>
    <t>2.9.</t>
  </si>
  <si>
    <t xml:space="preserve">3. Оценка качества управления обязательствами </t>
  </si>
  <si>
    <t>Р12 Наличие у Главного распорядителя и подведомственных ему учреждений просроченной дебиторской задолженности</t>
  </si>
  <si>
    <t>4. Оценка качества ведения учета и составления бюджетной отчетности</t>
  </si>
  <si>
    <t>Р14 Соблюдение сроков представления Главным распорядителем годовой 
бюджетной отчетности</t>
  </si>
  <si>
    <t>5. Оценка качества организации и осуществления внутреннего финансового аудита и финансового менеджмента</t>
  </si>
  <si>
    <t>5.2.</t>
  </si>
  <si>
    <t>5.3.</t>
  </si>
  <si>
    <t xml:space="preserve">Р15 Проведение главным распорядителем мониторинга результатов деятельности      
подведомственных учреждений (качества финансового менеджмента подведомственных учреждений)
</t>
  </si>
  <si>
    <t>Р16 Наличие нарушений бюджетного законодательства, выявленных в ходе проведения контрольных мероприятий органами  муниципального  финансового контроля в отчетном финансовом году</t>
  </si>
  <si>
    <t>Р17 Количество проведенных в рамках внутреннего финансового (ведомственного) контроля  мероприятий, в ходе которых выявлены финансовые нарушения в отчетном финансовом году</t>
  </si>
  <si>
    <t>6. Оценка качества исполнения судебных актов</t>
  </si>
  <si>
    <t xml:space="preserve">Р18 Исполнение судебных актов по денежным обязательствам главного распорядителя     </t>
  </si>
  <si>
    <t>7. Оценка финансово-экономической деятельности подведомственных главному распорядителю учреждений</t>
  </si>
  <si>
    <t>Р19 Своевременность утверждения муниципальных заданий подведомственным Главному распорядителю учреждениям за отчетный финансовый год и плановый период в  срок, установленный Постановлением администрации Шарыповского муниципального округа</t>
  </si>
  <si>
    <t>Р20 Своевременность утверждения планов финансово-хозяйственной деятельности (бюджетных смет) подведомственных Главному распорядителю муниципальных учреждений за отчетный финансовый год и плановый период в соответствии со сроками, утвержденными органами администрации Шарыповского муниципального округа (казенными учреждениями), осуществляющими функции и полномочия учредителя в отношении муниципальных учреждений</t>
  </si>
  <si>
    <t>Р21 Размещение в полном объеме подведомственными Главному распорядителю учреждениями на официальном сайте в сети Интернет www.bus.gov.ru (далее - официальный сайт) информации, предусмотренной  разделами I – VI,VIII приложения к Порядку предоставления информации государственным (муниципальным) учреждением, ее размещения на официальном сайте в сети Интернет и ведения указанного сайта, утвержденному Приказом Министерства финансов Российской Федерации от 21.07.2011 N 86н, по состоянию на 01 марта текущего года</t>
  </si>
  <si>
    <t>7.2.</t>
  </si>
  <si>
    <t>7.3.</t>
  </si>
  <si>
    <t>7.4.</t>
  </si>
  <si>
    <t>7.5.</t>
  </si>
  <si>
    <t>Р22 Доля остатков средств субсидий на иные цели, субсидий на осуществление капитальных вложений в объекты капитального строительства или приобретение объектов недвижимого имущества, предоставляемых бюджетным и автономным учреждениям, подведомственным Главному распорядителю, к общему объему бюджетных ассигнований на предоставление субсидий на иные цели и субсидий на осуществление капитальных вложений в объекты капитального строительства или приобретение объектов недвижимого имущества</t>
  </si>
  <si>
    <t>Р23 Оценка использования бюджетных средств подведомственными Главному распорядителю учреждениями на выполнение муниципального задания</t>
  </si>
  <si>
    <t>7.6.</t>
  </si>
  <si>
    <t>7.7.</t>
  </si>
  <si>
    <t>7.8.</t>
  </si>
  <si>
    <t>Р24 Доля отклонений фактических значений показателей муниципальных заданий в отчетном финансовом году от плановых значений</t>
  </si>
  <si>
    <t>Р25 Наличие утвержденных стандартов оказания муниципальных услуг (выполнения работ)</t>
  </si>
  <si>
    <t>Р26 Количество подведомственных учреждений</t>
  </si>
  <si>
    <t>8. Оценка качества осуществления закупок товаров, работ и услуг для обеспечения муниципальных нужд</t>
  </si>
  <si>
    <t>Р27 Доля поставленных на учет Главным распорядителем бюджетных обязательств на закупку товаров, работ и услуг для обеспечения муниципальных нужд в отчетном финансовом году к совокупному годовому объему закупок, утвержденному Главным распорядителем на отчетный финансовый год</t>
  </si>
  <si>
    <t>2.  Оценка качества управления расходами бюджета округа</t>
  </si>
  <si>
    <t>7.  Оценка финансово-экономической деятельности подведомственных главному распорядителю учреждений</t>
  </si>
  <si>
    <t>Уровень качества финансового менеджмента  по совокупности оценок полученных главным администратором по применимым к нему показателям (Q)</t>
  </si>
  <si>
    <t xml:space="preserve">МКУ «Управление культуры, молодежной политики и муниципального архива» Шарыповского муниципального округа </t>
  </si>
  <si>
    <t>МКУ «Управление образования Шарыповского муниципального округа»</t>
  </si>
  <si>
    <t>Администрация Шарыповского муниципального округа Красноярского края</t>
  </si>
  <si>
    <t>Финансово - экономическое управление администрации Шарыповского муниципального округа</t>
  </si>
  <si>
    <t>Контрольно-счетный орган</t>
  </si>
  <si>
    <t>Муниципальное казенное учреждение «Управление спорта и туризма Шарыповского муниципального округа»</t>
  </si>
  <si>
    <t>показателей мониторинга качества финансового менеджмента главных администраторов, имеющих подведомственые учреждения, за 2024 год</t>
  </si>
  <si>
    <t>показателей мониторинга качества финансового менеджмента главных администраторов, не имеющих подведомственных учреждений,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</si>
</sst>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6" fillId="2" borderId="1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vertical="top" wrapText="1"/>
    </xf>
    <xf numFmtId="0" fontId="6" fillId="2" borderId="1" xfId="0" applyFont="1" applyFill="1" applyBorder="1"/>
    <xf numFmtId="0" fontId="6" fillId="3" borderId="1" xfId="0" applyFont="1" applyFill="1" applyBorder="1"/>
    <xf numFmtId="165" fontId="6" fillId="3" borderId="1" xfId="0" applyNumberFormat="1" applyFont="1" applyFill="1" applyBorder="1"/>
    <xf numFmtId="0" fontId="7" fillId="3" borderId="1" xfId="0" applyFont="1" applyFill="1" applyBorder="1"/>
    <xf numFmtId="0" fontId="0" fillId="3" borderId="0" xfId="0" applyFill="1" applyBorder="1"/>
    <xf numFmtId="0" fontId="0" fillId="3" borderId="0" xfId="0" applyFill="1"/>
    <xf numFmtId="0" fontId="3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7" fillId="3" borderId="1" xfId="0" applyFont="1" applyFill="1" applyBorder="1" applyAlignment="1">
      <alignment vertical="top"/>
    </xf>
    <xf numFmtId="0" fontId="1" fillId="3" borderId="0" xfId="0" applyFont="1" applyFill="1" applyAlignment="1">
      <alignment wrapText="1"/>
    </xf>
    <xf numFmtId="165" fontId="6" fillId="3" borderId="1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horizontal="justify" vertical="top" wrapText="1"/>
    </xf>
    <xf numFmtId="0" fontId="0" fillId="3" borderId="0" xfId="0" applyFont="1" applyFill="1" applyBorder="1"/>
    <xf numFmtId="0" fontId="8" fillId="3" borderId="1" xfId="0" applyFont="1" applyFill="1" applyBorder="1"/>
    <xf numFmtId="0" fontId="5" fillId="3" borderId="1" xfId="0" applyFont="1" applyFill="1" applyBorder="1" applyAlignment="1">
      <alignment horizontal="justify" vertical="top" wrapText="1"/>
    </xf>
    <xf numFmtId="0" fontId="8" fillId="3" borderId="1" xfId="0" applyFont="1" applyFill="1" applyBorder="1" applyAlignment="1">
      <alignment vertical="top"/>
    </xf>
    <xf numFmtId="0" fontId="4" fillId="3" borderId="0" xfId="0" applyFont="1" applyFill="1" applyBorder="1"/>
    <xf numFmtId="164" fontId="10" fillId="3" borderId="1" xfId="0" applyNumberFormat="1" applyFont="1" applyFill="1" applyBorder="1" applyAlignment="1">
      <alignment vertical="top"/>
    </xf>
    <xf numFmtId="164" fontId="6" fillId="3" borderId="1" xfId="0" applyNumberFormat="1" applyFont="1" applyFill="1" applyBorder="1" applyAlignment="1">
      <alignment vertical="top"/>
    </xf>
    <xf numFmtId="2" fontId="6" fillId="3" borderId="1" xfId="0" applyNumberFormat="1" applyFont="1" applyFill="1" applyBorder="1" applyAlignment="1">
      <alignment vertical="top"/>
    </xf>
    <xf numFmtId="0" fontId="0" fillId="3" borderId="1" xfId="0" applyFill="1" applyBorder="1" applyAlignment="1">
      <alignment vertical="center"/>
    </xf>
    <xf numFmtId="164" fontId="6" fillId="3" borderId="1" xfId="0" applyNumberFormat="1" applyFont="1" applyFill="1" applyBorder="1"/>
    <xf numFmtId="0" fontId="0" fillId="2" borderId="0" xfId="0" applyFill="1" applyBorder="1"/>
    <xf numFmtId="0" fontId="11" fillId="3" borderId="1" xfId="0" applyFont="1" applyFill="1" applyBorder="1"/>
    <xf numFmtId="0" fontId="11" fillId="3" borderId="0" xfId="0" applyFont="1" applyFill="1" applyBorder="1"/>
    <xf numFmtId="0" fontId="10" fillId="3" borderId="1" xfId="0" applyFont="1" applyFill="1" applyBorder="1" applyAlignment="1">
      <alignment vertical="top"/>
    </xf>
    <xf numFmtId="0" fontId="6" fillId="0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16" fontId="1" fillId="3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/>
    </xf>
    <xf numFmtId="165" fontId="6" fillId="0" borderId="1" xfId="0" applyNumberFormat="1" applyFont="1" applyFill="1" applyBorder="1" applyAlignment="1">
      <alignment vertical="top"/>
    </xf>
    <xf numFmtId="0" fontId="6" fillId="0" borderId="1" xfId="0" applyFont="1" applyFill="1" applyBorder="1"/>
    <xf numFmtId="0" fontId="10" fillId="0" borderId="1" xfId="0" applyFont="1" applyFill="1" applyBorder="1"/>
    <xf numFmtId="0" fontId="10" fillId="3" borderId="1" xfId="0" applyFont="1" applyFill="1" applyBorder="1"/>
    <xf numFmtId="0" fontId="7" fillId="0" borderId="1" xfId="0" applyFont="1" applyFill="1" applyBorder="1"/>
    <xf numFmtId="0" fontId="10" fillId="2" borderId="1" xfId="0" applyFont="1" applyFill="1" applyBorder="1"/>
    <xf numFmtId="0" fontId="11" fillId="0" borderId="0" xfId="0" applyFont="1" applyFill="1" applyBorder="1"/>
    <xf numFmtId="0" fontId="11" fillId="0" borderId="1" xfId="0" applyFont="1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0" fontId="11" fillId="3" borderId="1" xfId="0" applyFont="1" applyFill="1" applyBorder="1" applyAlignment="1">
      <alignment vertical="top"/>
    </xf>
    <xf numFmtId="0" fontId="11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horizontal="center" vertical="center" wrapText="1"/>
    </xf>
    <xf numFmtId="165" fontId="6" fillId="0" borderId="1" xfId="0" applyNumberFormat="1" applyFont="1" applyFill="1" applyBorder="1"/>
    <xf numFmtId="0" fontId="3" fillId="3" borderId="0" xfId="0" applyFont="1" applyFill="1" applyBorder="1" applyAlignment="1">
      <alignment horizontal="center" vertical="center" wrapText="1"/>
    </xf>
    <xf numFmtId="0" fontId="11" fillId="0" borderId="1" xfId="0" applyFont="1" applyFill="1" applyBorder="1"/>
    <xf numFmtId="0" fontId="6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top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tabSelected="1" zoomScale="90" zoomScaleNormal="90" workbookViewId="0">
      <pane xSplit="2" ySplit="6" topLeftCell="C36" activePane="bottomRight" state="frozen"/>
      <selection pane="topRight" activeCell="C1" sqref="C1"/>
      <selection pane="bottomLeft" activeCell="A5" sqref="A5"/>
      <selection pane="bottomRight" activeCell="D45" sqref="D45"/>
    </sheetView>
  </sheetViews>
  <sheetFormatPr defaultColWidth="8.85546875" defaultRowHeight="15" x14ac:dyDescent="0.25"/>
  <cols>
    <col min="1" max="1" width="5.7109375" style="8" customWidth="1"/>
    <col min="2" max="2" width="80.28515625" style="8" customWidth="1"/>
    <col min="3" max="3" width="17" style="9" customWidth="1"/>
    <col min="4" max="5" width="15.85546875" style="9" customWidth="1"/>
    <col min="6" max="6" width="16.140625" style="9" customWidth="1"/>
    <col min="7" max="7" width="9" style="9" customWidth="1"/>
    <col min="8" max="8" width="10.85546875" style="9" customWidth="1"/>
    <col min="9" max="11" width="16.42578125" style="9" customWidth="1"/>
    <col min="12" max="12" width="16" style="9" customWidth="1"/>
    <col min="13" max="16384" width="8.85546875" style="9"/>
  </cols>
  <sheetData>
    <row r="1" spans="1:12" ht="18.75" x14ac:dyDescent="0.3">
      <c r="A1" s="61" t="s">
        <v>8</v>
      </c>
      <c r="B1" s="61"/>
      <c r="C1" s="61"/>
      <c r="D1" s="61"/>
      <c r="E1" s="61"/>
      <c r="F1" s="61"/>
      <c r="G1" s="61"/>
      <c r="H1" s="61"/>
    </row>
    <row r="2" spans="1:12" s="8" customFormat="1" ht="43.9" customHeight="1" x14ac:dyDescent="0.25">
      <c r="A2" s="62" t="s">
        <v>84</v>
      </c>
      <c r="B2" s="62"/>
      <c r="C2" s="62"/>
      <c r="D2" s="62"/>
      <c r="E2" s="62"/>
      <c r="F2" s="62"/>
      <c r="G2" s="62"/>
      <c r="H2" s="62"/>
    </row>
    <row r="3" spans="1:12" s="8" customFormat="1" ht="19.899999999999999" customHeight="1" x14ac:dyDescent="0.25">
      <c r="A3" s="10"/>
      <c r="B3" s="10"/>
      <c r="C3" s="10"/>
      <c r="D3" s="10"/>
      <c r="E3" s="57"/>
      <c r="F3" s="10"/>
      <c r="G3" s="10"/>
      <c r="H3" s="11" t="s">
        <v>20</v>
      </c>
    </row>
    <row r="4" spans="1:12" s="12" customFormat="1" ht="33" customHeight="1" x14ac:dyDescent="0.25">
      <c r="A4" s="63" t="s">
        <v>0</v>
      </c>
      <c r="B4" s="63" t="s">
        <v>1</v>
      </c>
      <c r="C4" s="59" t="s">
        <v>23</v>
      </c>
      <c r="D4" s="59"/>
      <c r="E4" s="59"/>
      <c r="F4" s="59"/>
      <c r="G4" s="59" t="s">
        <v>2</v>
      </c>
      <c r="H4" s="59" t="s">
        <v>4</v>
      </c>
      <c r="I4" s="59" t="s">
        <v>5</v>
      </c>
      <c r="J4" s="59"/>
      <c r="K4" s="59"/>
      <c r="L4" s="59"/>
    </row>
    <row r="5" spans="1:12" s="12" customFormat="1" ht="152.25" customHeight="1" x14ac:dyDescent="0.25">
      <c r="A5" s="63"/>
      <c r="B5" s="63"/>
      <c r="C5" s="34" t="s">
        <v>78</v>
      </c>
      <c r="D5" s="35" t="s">
        <v>79</v>
      </c>
      <c r="E5" s="35" t="s">
        <v>83</v>
      </c>
      <c r="F5" s="35" t="s">
        <v>80</v>
      </c>
      <c r="G5" s="59"/>
      <c r="H5" s="59"/>
      <c r="I5" s="34" t="s">
        <v>78</v>
      </c>
      <c r="J5" s="35" t="s">
        <v>79</v>
      </c>
      <c r="K5" s="35" t="s">
        <v>83</v>
      </c>
      <c r="L5" s="35" t="s">
        <v>80</v>
      </c>
    </row>
    <row r="6" spans="1:12" s="15" customFormat="1" ht="15.75" x14ac:dyDescent="0.25">
      <c r="A6" s="13">
        <v>1</v>
      </c>
      <c r="B6" s="13">
        <v>2</v>
      </c>
      <c r="C6" s="14">
        <v>4</v>
      </c>
      <c r="D6" s="14">
        <v>5</v>
      </c>
      <c r="E6" s="14"/>
      <c r="F6" s="14">
        <v>6</v>
      </c>
      <c r="G6" s="14">
        <v>7</v>
      </c>
      <c r="H6" s="14">
        <v>8</v>
      </c>
    </row>
    <row r="7" spans="1:12" s="8" customFormat="1" ht="18.75" customHeight="1" x14ac:dyDescent="0.25">
      <c r="A7" s="60" t="s">
        <v>25</v>
      </c>
      <c r="B7" s="60"/>
      <c r="C7" s="16">
        <f t="shared" ref="C7:G7" si="0">SUM(C8:C9)</f>
        <v>10</v>
      </c>
      <c r="D7" s="16">
        <f t="shared" si="0"/>
        <v>10</v>
      </c>
      <c r="E7" s="16">
        <f t="shared" si="0"/>
        <v>10</v>
      </c>
      <c r="F7" s="16">
        <f t="shared" si="0"/>
        <v>10</v>
      </c>
      <c r="G7" s="16">
        <f t="shared" si="0"/>
        <v>40</v>
      </c>
      <c r="H7" s="42"/>
      <c r="I7" s="50">
        <v>10</v>
      </c>
      <c r="J7" s="50">
        <v>10</v>
      </c>
      <c r="K7" s="50">
        <v>10</v>
      </c>
      <c r="L7" s="50">
        <v>10</v>
      </c>
    </row>
    <row r="8" spans="1:12" s="8" customFormat="1" ht="48.75" customHeight="1" x14ac:dyDescent="0.25">
      <c r="A8" s="36" t="s">
        <v>9</v>
      </c>
      <c r="B8" s="17" t="s">
        <v>26</v>
      </c>
      <c r="C8" s="2">
        <v>5</v>
      </c>
      <c r="D8" s="2">
        <v>5</v>
      </c>
      <c r="E8" s="2">
        <v>5</v>
      </c>
      <c r="F8" s="2">
        <v>5</v>
      </c>
      <c r="G8" s="42">
        <f>SUM(C8:F8)</f>
        <v>20</v>
      </c>
      <c r="H8" s="43">
        <f>ROUND(G8/4,2)</f>
        <v>5</v>
      </c>
      <c r="I8" s="51"/>
      <c r="J8" s="51"/>
      <c r="K8" s="51"/>
      <c r="L8" s="51"/>
    </row>
    <row r="9" spans="1:12" s="8" customFormat="1" ht="34.5" customHeight="1" x14ac:dyDescent="0.25">
      <c r="A9" s="36" t="s">
        <v>10</v>
      </c>
      <c r="B9" s="19" t="s">
        <v>27</v>
      </c>
      <c r="C9" s="2">
        <v>5</v>
      </c>
      <c r="D9" s="2">
        <v>5</v>
      </c>
      <c r="E9" s="2">
        <v>5</v>
      </c>
      <c r="F9" s="2">
        <v>5</v>
      </c>
      <c r="G9" s="2">
        <f>SUM(C9:F9)</f>
        <v>20</v>
      </c>
      <c r="H9" s="43">
        <f>ROUND(G9/4,2)</f>
        <v>5</v>
      </c>
      <c r="I9" s="51"/>
      <c r="J9" s="51"/>
      <c r="K9" s="51"/>
      <c r="L9" s="51"/>
    </row>
    <row r="10" spans="1:12" s="8" customFormat="1" ht="19.5" customHeight="1" x14ac:dyDescent="0.25">
      <c r="A10" s="64" t="s">
        <v>28</v>
      </c>
      <c r="B10" s="64"/>
      <c r="C10" s="16">
        <f t="shared" ref="C10:F10" si="1">C11+C12+C13+C14+C15+C16+C17+C18+C19</f>
        <v>31</v>
      </c>
      <c r="D10" s="16">
        <f t="shared" si="1"/>
        <v>37</v>
      </c>
      <c r="E10" s="16">
        <f t="shared" si="1"/>
        <v>27</v>
      </c>
      <c r="F10" s="16">
        <f t="shared" si="1"/>
        <v>26</v>
      </c>
      <c r="G10" s="16">
        <f>G11+G12+G13+G14+G15+G16+G17+G18+G19</f>
        <v>121</v>
      </c>
      <c r="H10" s="42"/>
      <c r="I10" s="50">
        <v>45</v>
      </c>
      <c r="J10" s="50">
        <v>45</v>
      </c>
      <c r="K10" s="50">
        <v>40</v>
      </c>
      <c r="L10" s="50">
        <v>45</v>
      </c>
    </row>
    <row r="11" spans="1:12" s="8" customFormat="1" ht="35.25" customHeight="1" x14ac:dyDescent="0.25">
      <c r="A11" s="36" t="s">
        <v>11</v>
      </c>
      <c r="B11" s="19" t="s">
        <v>29</v>
      </c>
      <c r="C11" s="33">
        <v>5</v>
      </c>
      <c r="D11" s="2">
        <v>5</v>
      </c>
      <c r="E11" s="42">
        <v>5</v>
      </c>
      <c r="F11" s="2">
        <v>5</v>
      </c>
      <c r="G11" s="2">
        <f t="shared" ref="G11:G19" si="2">SUM(C11:F11)</f>
        <v>20</v>
      </c>
      <c r="H11" s="43">
        <f t="shared" ref="H11:H17" si="3">ROUND(G11/4,2)</f>
        <v>5</v>
      </c>
      <c r="I11" s="49"/>
      <c r="J11" s="49"/>
      <c r="K11" s="49"/>
      <c r="L11" s="49"/>
    </row>
    <row r="12" spans="1:12" s="8" customFormat="1" ht="50.25" customHeight="1" x14ac:dyDescent="0.25">
      <c r="A12" s="37" t="s">
        <v>12</v>
      </c>
      <c r="B12" s="19" t="s">
        <v>30</v>
      </c>
      <c r="C12" s="2">
        <v>5</v>
      </c>
      <c r="D12" s="2">
        <v>5</v>
      </c>
      <c r="E12" s="42">
        <v>5</v>
      </c>
      <c r="F12" s="2">
        <v>5</v>
      </c>
      <c r="G12" s="2">
        <f t="shared" si="2"/>
        <v>20</v>
      </c>
      <c r="H12" s="43">
        <f t="shared" si="3"/>
        <v>5</v>
      </c>
      <c r="I12" s="32"/>
      <c r="J12" s="32"/>
      <c r="K12" s="32"/>
      <c r="L12" s="32"/>
    </row>
    <row r="13" spans="1:12" s="8" customFormat="1" ht="33" customHeight="1" x14ac:dyDescent="0.25">
      <c r="A13" s="37" t="s">
        <v>38</v>
      </c>
      <c r="B13" s="19" t="s">
        <v>31</v>
      </c>
      <c r="C13" s="2">
        <v>0</v>
      </c>
      <c r="D13" s="2">
        <v>0</v>
      </c>
      <c r="E13" s="42">
        <v>1</v>
      </c>
      <c r="F13" s="2">
        <v>0</v>
      </c>
      <c r="G13" s="2">
        <f t="shared" si="2"/>
        <v>1</v>
      </c>
      <c r="H13" s="43">
        <f t="shared" si="3"/>
        <v>0.25</v>
      </c>
      <c r="I13" s="32"/>
      <c r="J13" s="32"/>
      <c r="K13" s="32"/>
      <c r="L13" s="32"/>
    </row>
    <row r="14" spans="1:12" s="8" customFormat="1" ht="35.25" customHeight="1" x14ac:dyDescent="0.25">
      <c r="A14" s="37" t="s">
        <v>39</v>
      </c>
      <c r="B14" s="19" t="s">
        <v>32</v>
      </c>
      <c r="C14" s="2">
        <v>5</v>
      </c>
      <c r="D14" s="2">
        <v>5</v>
      </c>
      <c r="E14" s="42">
        <v>5</v>
      </c>
      <c r="F14" s="2">
        <v>4</v>
      </c>
      <c r="G14" s="2">
        <f t="shared" si="2"/>
        <v>19</v>
      </c>
      <c r="H14" s="43">
        <f t="shared" si="3"/>
        <v>4.75</v>
      </c>
      <c r="I14" s="32"/>
      <c r="J14" s="32"/>
      <c r="K14" s="32"/>
      <c r="L14" s="32"/>
    </row>
    <row r="15" spans="1:12" s="8" customFormat="1" ht="50.25" customHeight="1" x14ac:dyDescent="0.25">
      <c r="A15" s="37" t="s">
        <v>40</v>
      </c>
      <c r="B15" s="19" t="s">
        <v>33</v>
      </c>
      <c r="C15" s="2">
        <v>2</v>
      </c>
      <c r="D15" s="2">
        <v>3</v>
      </c>
      <c r="E15" s="42">
        <v>2</v>
      </c>
      <c r="F15" s="2">
        <v>1</v>
      </c>
      <c r="G15" s="2">
        <f t="shared" si="2"/>
        <v>8</v>
      </c>
      <c r="H15" s="43">
        <f t="shared" si="3"/>
        <v>2</v>
      </c>
      <c r="I15" s="32"/>
      <c r="J15" s="32"/>
      <c r="K15" s="32"/>
      <c r="L15" s="32"/>
    </row>
    <row r="16" spans="1:12" s="8" customFormat="1" ht="19.5" customHeight="1" x14ac:dyDescent="0.25">
      <c r="A16" s="37" t="s">
        <v>41</v>
      </c>
      <c r="B16" s="19" t="s">
        <v>34</v>
      </c>
      <c r="C16" s="2">
        <v>4</v>
      </c>
      <c r="D16" s="2">
        <v>4</v>
      </c>
      <c r="E16" s="42">
        <v>4</v>
      </c>
      <c r="F16" s="2">
        <v>3</v>
      </c>
      <c r="G16" s="2">
        <f t="shared" si="2"/>
        <v>15</v>
      </c>
      <c r="H16" s="43">
        <f t="shared" si="3"/>
        <v>3.75</v>
      </c>
      <c r="I16" s="32"/>
      <c r="J16" s="32"/>
      <c r="K16" s="32"/>
      <c r="L16" s="32"/>
    </row>
    <row r="17" spans="1:12" s="8" customFormat="1" ht="19.5" customHeight="1" x14ac:dyDescent="0.25">
      <c r="A17" s="37" t="s">
        <v>42</v>
      </c>
      <c r="B17" s="19" t="s">
        <v>35</v>
      </c>
      <c r="C17" s="2">
        <v>0</v>
      </c>
      <c r="D17" s="2">
        <v>5</v>
      </c>
      <c r="E17" s="42">
        <v>0</v>
      </c>
      <c r="F17" s="2">
        <v>3</v>
      </c>
      <c r="G17" s="2">
        <f t="shared" si="2"/>
        <v>8</v>
      </c>
      <c r="H17" s="43">
        <f t="shared" si="3"/>
        <v>2</v>
      </c>
      <c r="I17" s="32"/>
      <c r="J17" s="32"/>
      <c r="K17" s="32"/>
      <c r="L17" s="32"/>
    </row>
    <row r="18" spans="1:12" s="8" customFormat="1" ht="33" customHeight="1" x14ac:dyDescent="0.25">
      <c r="A18" s="37" t="s">
        <v>43</v>
      </c>
      <c r="B18" s="19" t="s">
        <v>36</v>
      </c>
      <c r="C18" s="2">
        <v>5</v>
      </c>
      <c r="D18" s="2">
        <v>5</v>
      </c>
      <c r="E18" s="1"/>
      <c r="F18" s="2">
        <v>0</v>
      </c>
      <c r="G18" s="2">
        <f t="shared" si="2"/>
        <v>10</v>
      </c>
      <c r="H18" s="43">
        <f t="shared" ref="H18" si="4">ROUND(G18/3,2)</f>
        <v>3.33</v>
      </c>
      <c r="I18" s="32"/>
      <c r="J18" s="32"/>
      <c r="K18" s="32"/>
      <c r="L18" s="32"/>
    </row>
    <row r="19" spans="1:12" s="8" customFormat="1" ht="66" customHeight="1" x14ac:dyDescent="0.25">
      <c r="A19" s="37" t="s">
        <v>44</v>
      </c>
      <c r="B19" s="19" t="s">
        <v>37</v>
      </c>
      <c r="C19" s="2">
        <v>5</v>
      </c>
      <c r="D19" s="2">
        <v>5</v>
      </c>
      <c r="E19" s="2">
        <v>5</v>
      </c>
      <c r="F19" s="2">
        <v>5</v>
      </c>
      <c r="G19" s="2">
        <f t="shared" si="2"/>
        <v>20</v>
      </c>
      <c r="H19" s="18">
        <f>ROUND(G19/4,2)</f>
        <v>5</v>
      </c>
      <c r="I19" s="32"/>
      <c r="J19" s="32"/>
      <c r="K19" s="32"/>
      <c r="L19" s="32"/>
    </row>
    <row r="20" spans="1:12" s="8" customFormat="1" ht="20.25" customHeight="1" x14ac:dyDescent="0.25">
      <c r="A20" s="64" t="s">
        <v>45</v>
      </c>
      <c r="B20" s="64"/>
      <c r="C20" s="16">
        <f>SUM(C21:C22)</f>
        <v>10</v>
      </c>
      <c r="D20" s="16">
        <f>SUM(D21:D22)</f>
        <v>10</v>
      </c>
      <c r="E20" s="16">
        <f>SUM(E21:E22)</f>
        <v>10</v>
      </c>
      <c r="F20" s="16">
        <f>SUM(F21:F22)</f>
        <v>5</v>
      </c>
      <c r="G20" s="16">
        <f>SUM(G21:G22)</f>
        <v>35</v>
      </c>
      <c r="H20" s="2"/>
      <c r="I20" s="52">
        <v>10</v>
      </c>
      <c r="J20" s="52">
        <v>10</v>
      </c>
      <c r="K20" s="52">
        <v>10</v>
      </c>
      <c r="L20" s="52">
        <v>10</v>
      </c>
    </row>
    <row r="21" spans="1:12" s="8" customFormat="1" ht="34.5" customHeight="1" x14ac:dyDescent="0.25">
      <c r="A21" s="36" t="s">
        <v>13</v>
      </c>
      <c r="B21" s="19" t="s">
        <v>46</v>
      </c>
      <c r="C21" s="2">
        <v>5</v>
      </c>
      <c r="D21" s="2">
        <v>5</v>
      </c>
      <c r="E21" s="2">
        <v>5</v>
      </c>
      <c r="F21" s="2">
        <v>0</v>
      </c>
      <c r="G21" s="2">
        <f>SUM(C21:F21)</f>
        <v>15</v>
      </c>
      <c r="H21" s="18">
        <f>ROUND(G21/4,2)</f>
        <v>3.75</v>
      </c>
      <c r="I21" s="53"/>
      <c r="J21" s="53"/>
      <c r="K21" s="53"/>
      <c r="L21" s="53"/>
    </row>
    <row r="22" spans="1:12" s="8" customFormat="1" ht="34.5" customHeight="1" x14ac:dyDescent="0.25">
      <c r="A22" s="36" t="s">
        <v>14</v>
      </c>
      <c r="B22" s="19" t="s">
        <v>21</v>
      </c>
      <c r="C22" s="2">
        <v>5</v>
      </c>
      <c r="D22" s="2">
        <v>5</v>
      </c>
      <c r="E22" s="2">
        <v>5</v>
      </c>
      <c r="F22" s="2">
        <v>5</v>
      </c>
      <c r="G22" s="2">
        <f>SUM(C22:F22)</f>
        <v>20</v>
      </c>
      <c r="H22" s="18">
        <f>ROUND(G22/4,2)</f>
        <v>5</v>
      </c>
      <c r="I22" s="53"/>
      <c r="J22" s="53"/>
      <c r="K22" s="53"/>
      <c r="L22" s="53"/>
    </row>
    <row r="23" spans="1:12" s="8" customFormat="1" ht="21" customHeight="1" x14ac:dyDescent="0.25">
      <c r="A23" s="60" t="s">
        <v>47</v>
      </c>
      <c r="B23" s="60"/>
      <c r="C23" s="16">
        <f>SUM(C24:C24)</f>
        <v>5</v>
      </c>
      <c r="D23" s="16">
        <f>SUM(D24:D24)</f>
        <v>0</v>
      </c>
      <c r="E23" s="16">
        <f>SUM(E24:E24)</f>
        <v>5</v>
      </c>
      <c r="F23" s="16">
        <f>SUM(F24:F24)</f>
        <v>5</v>
      </c>
      <c r="G23" s="16">
        <f>SUM(G24:G24)</f>
        <v>15</v>
      </c>
      <c r="H23" s="2"/>
      <c r="I23" s="52">
        <v>5</v>
      </c>
      <c r="J23" s="52">
        <v>5</v>
      </c>
      <c r="K23" s="52">
        <v>5</v>
      </c>
      <c r="L23" s="52">
        <v>5</v>
      </c>
    </row>
    <row r="24" spans="1:12" s="8" customFormat="1" ht="33.75" customHeight="1" x14ac:dyDescent="0.25">
      <c r="A24" s="36" t="s">
        <v>15</v>
      </c>
      <c r="B24" s="19" t="s">
        <v>48</v>
      </c>
      <c r="C24" s="2">
        <v>5</v>
      </c>
      <c r="D24" s="2">
        <v>0</v>
      </c>
      <c r="E24" s="2">
        <v>5</v>
      </c>
      <c r="F24" s="2">
        <v>5</v>
      </c>
      <c r="G24" s="2">
        <f>SUM(C24:F24)</f>
        <v>15</v>
      </c>
      <c r="H24" s="18">
        <f>ROUND(G24/4,2)</f>
        <v>3.75</v>
      </c>
      <c r="I24" s="53"/>
      <c r="J24" s="53"/>
      <c r="K24" s="53"/>
      <c r="L24" s="53"/>
    </row>
    <row r="25" spans="1:12" s="8" customFormat="1" ht="35.25" customHeight="1" x14ac:dyDescent="0.25">
      <c r="A25" s="60" t="s">
        <v>49</v>
      </c>
      <c r="B25" s="60"/>
      <c r="C25" s="16">
        <f t="shared" ref="C25:G25" si="5">C26+C27+C28</f>
        <v>15</v>
      </c>
      <c r="D25" s="16">
        <f t="shared" si="5"/>
        <v>5</v>
      </c>
      <c r="E25" s="16">
        <f t="shared" si="5"/>
        <v>15</v>
      </c>
      <c r="F25" s="16">
        <f t="shared" si="5"/>
        <v>7</v>
      </c>
      <c r="G25" s="16">
        <f t="shared" si="5"/>
        <v>42</v>
      </c>
      <c r="H25" s="2"/>
      <c r="I25" s="52">
        <v>15</v>
      </c>
      <c r="J25" s="52">
        <v>15</v>
      </c>
      <c r="K25" s="52">
        <v>15</v>
      </c>
      <c r="L25" s="52">
        <v>15</v>
      </c>
    </row>
    <row r="26" spans="1:12" s="8" customFormat="1" ht="50.25" customHeight="1" x14ac:dyDescent="0.25">
      <c r="A26" s="36" t="s">
        <v>16</v>
      </c>
      <c r="B26" s="40" t="s">
        <v>52</v>
      </c>
      <c r="C26" s="2">
        <v>5</v>
      </c>
      <c r="D26" s="2">
        <v>5</v>
      </c>
      <c r="E26" s="2">
        <v>5</v>
      </c>
      <c r="F26" s="2">
        <v>5</v>
      </c>
      <c r="G26" s="2">
        <f>SUM(C26:F26)</f>
        <v>20</v>
      </c>
      <c r="H26" s="18">
        <f>ROUND(G26/4,2)</f>
        <v>5</v>
      </c>
      <c r="I26" s="32"/>
      <c r="J26" s="32"/>
      <c r="K26" s="32"/>
      <c r="L26" s="32"/>
    </row>
    <row r="27" spans="1:12" s="8" customFormat="1" ht="48.75" customHeight="1" x14ac:dyDescent="0.25">
      <c r="A27" s="36" t="s">
        <v>50</v>
      </c>
      <c r="B27" s="3" t="s">
        <v>53</v>
      </c>
      <c r="C27" s="2">
        <v>5</v>
      </c>
      <c r="D27" s="2">
        <v>0</v>
      </c>
      <c r="E27" s="2">
        <v>5</v>
      </c>
      <c r="F27" s="2">
        <v>2</v>
      </c>
      <c r="G27" s="2">
        <f>SUM(C27:F27)</f>
        <v>12</v>
      </c>
      <c r="H27" s="18">
        <f>ROUND(G27/4,2)</f>
        <v>3</v>
      </c>
      <c r="I27" s="32"/>
      <c r="J27" s="32"/>
      <c r="K27" s="32"/>
      <c r="L27" s="32"/>
    </row>
    <row r="28" spans="1:12" s="8" customFormat="1" ht="49.5" customHeight="1" x14ac:dyDescent="0.25">
      <c r="A28" s="36" t="s">
        <v>51</v>
      </c>
      <c r="B28" s="19" t="s">
        <v>54</v>
      </c>
      <c r="C28" s="2">
        <v>5</v>
      </c>
      <c r="D28" s="2">
        <v>0</v>
      </c>
      <c r="E28" s="2">
        <v>5</v>
      </c>
      <c r="F28" s="2">
        <v>0</v>
      </c>
      <c r="G28" s="2">
        <f>SUM(C28:F28)</f>
        <v>10</v>
      </c>
      <c r="H28" s="18">
        <f>ROUND(G28/4,2)</f>
        <v>2.5</v>
      </c>
      <c r="I28" s="32"/>
      <c r="J28" s="32"/>
      <c r="K28" s="32"/>
      <c r="L28" s="32"/>
    </row>
    <row r="29" spans="1:12" s="8" customFormat="1" ht="21" customHeight="1" x14ac:dyDescent="0.25">
      <c r="A29" s="60" t="s">
        <v>55</v>
      </c>
      <c r="B29" s="60"/>
      <c r="C29" s="16">
        <f>SUM(C30:C30)</f>
        <v>5</v>
      </c>
      <c r="D29" s="16">
        <f>SUM(D30:D30)</f>
        <v>5</v>
      </c>
      <c r="E29" s="16">
        <f>SUM(E30:E30)</f>
        <v>5</v>
      </c>
      <c r="F29" s="16">
        <f>SUM(F30:F30)</f>
        <v>1</v>
      </c>
      <c r="G29" s="16">
        <f>SUM(G30:G30)</f>
        <v>16</v>
      </c>
      <c r="H29" s="2"/>
      <c r="I29" s="52">
        <v>5</v>
      </c>
      <c r="J29" s="52">
        <v>5</v>
      </c>
      <c r="K29" s="52">
        <v>5</v>
      </c>
      <c r="L29" s="52">
        <v>5</v>
      </c>
    </row>
    <row r="30" spans="1:12" s="8" customFormat="1" ht="33" customHeight="1" x14ac:dyDescent="0.25">
      <c r="A30" s="36" t="s">
        <v>17</v>
      </c>
      <c r="B30" s="3" t="s">
        <v>56</v>
      </c>
      <c r="C30" s="2">
        <v>5</v>
      </c>
      <c r="D30" s="2">
        <v>5</v>
      </c>
      <c r="E30" s="2">
        <v>5</v>
      </c>
      <c r="F30" s="2">
        <v>1</v>
      </c>
      <c r="G30" s="2">
        <f>SUM(C30:F30)</f>
        <v>16</v>
      </c>
      <c r="H30" s="18">
        <f>ROUND(G30/4,2)</f>
        <v>4</v>
      </c>
      <c r="I30" s="53"/>
      <c r="J30" s="53"/>
      <c r="K30" s="53"/>
      <c r="L30" s="53"/>
    </row>
    <row r="31" spans="1:12" s="8" customFormat="1" ht="35.25" customHeight="1" x14ac:dyDescent="0.25">
      <c r="A31" s="60" t="s">
        <v>57</v>
      </c>
      <c r="B31" s="60"/>
      <c r="C31" s="16">
        <f t="shared" ref="C31:G31" si="6">C32+C33+C34+C35+C36+C37+C38+C39</f>
        <v>38</v>
      </c>
      <c r="D31" s="16">
        <f t="shared" si="6"/>
        <v>33</v>
      </c>
      <c r="E31" s="16">
        <f t="shared" si="6"/>
        <v>35</v>
      </c>
      <c r="F31" s="16">
        <f t="shared" si="6"/>
        <v>11</v>
      </c>
      <c r="G31" s="16">
        <f t="shared" si="6"/>
        <v>117</v>
      </c>
      <c r="H31" s="2"/>
      <c r="I31" s="52">
        <v>40</v>
      </c>
      <c r="J31" s="52">
        <v>40</v>
      </c>
      <c r="K31" s="52">
        <v>40</v>
      </c>
      <c r="L31" s="52">
        <v>15</v>
      </c>
    </row>
    <row r="32" spans="1:12" s="8" customFormat="1" ht="65.25" customHeight="1" x14ac:dyDescent="0.25">
      <c r="A32" s="36" t="s">
        <v>18</v>
      </c>
      <c r="B32" s="3" t="s">
        <v>58</v>
      </c>
      <c r="C32" s="2">
        <v>5</v>
      </c>
      <c r="D32" s="2">
        <v>5</v>
      </c>
      <c r="E32" s="2">
        <v>5</v>
      </c>
      <c r="F32" s="1"/>
      <c r="G32" s="2">
        <f t="shared" ref="G32:G39" si="7">SUM(C32:F32)</f>
        <v>15</v>
      </c>
      <c r="H32" s="18">
        <f>ROUND(G32/3,2)</f>
        <v>5</v>
      </c>
      <c r="I32" s="32"/>
      <c r="J32" s="32"/>
      <c r="K32" s="32"/>
      <c r="L32" s="32"/>
    </row>
    <row r="33" spans="1:12" s="8" customFormat="1" ht="99" customHeight="1" x14ac:dyDescent="0.25">
      <c r="A33" s="36" t="s">
        <v>61</v>
      </c>
      <c r="B33" s="3" t="s">
        <v>59</v>
      </c>
      <c r="C33" s="2">
        <v>5</v>
      </c>
      <c r="D33" s="2">
        <v>5</v>
      </c>
      <c r="E33" s="2">
        <v>5</v>
      </c>
      <c r="F33" s="2">
        <v>5</v>
      </c>
      <c r="G33" s="2">
        <f t="shared" si="7"/>
        <v>20</v>
      </c>
      <c r="H33" s="18">
        <f>ROUND(G33/4,2)</f>
        <v>5</v>
      </c>
      <c r="I33" s="32"/>
      <c r="J33" s="32"/>
      <c r="K33" s="32"/>
      <c r="L33" s="32"/>
    </row>
    <row r="34" spans="1:12" s="8" customFormat="1" ht="126.75" customHeight="1" x14ac:dyDescent="0.25">
      <c r="A34" s="36" t="s">
        <v>62</v>
      </c>
      <c r="B34" s="3" t="s">
        <v>60</v>
      </c>
      <c r="C34" s="2">
        <v>5</v>
      </c>
      <c r="D34" s="2">
        <v>5</v>
      </c>
      <c r="E34" s="2">
        <v>5</v>
      </c>
      <c r="F34" s="2">
        <v>5</v>
      </c>
      <c r="G34" s="2">
        <f t="shared" si="7"/>
        <v>20</v>
      </c>
      <c r="H34" s="18">
        <f>ROUND(G34/4,2)</f>
        <v>5</v>
      </c>
      <c r="I34" s="32"/>
      <c r="J34" s="32"/>
      <c r="K34" s="32"/>
      <c r="L34" s="32"/>
    </row>
    <row r="35" spans="1:12" s="8" customFormat="1" ht="111.75" customHeight="1" x14ac:dyDescent="0.25">
      <c r="A35" s="36" t="s">
        <v>63</v>
      </c>
      <c r="B35" s="3" t="s">
        <v>65</v>
      </c>
      <c r="C35" s="2">
        <v>5</v>
      </c>
      <c r="D35" s="2">
        <v>0</v>
      </c>
      <c r="E35" s="2">
        <v>5</v>
      </c>
      <c r="F35" s="1"/>
      <c r="G35" s="2">
        <f t="shared" si="7"/>
        <v>10</v>
      </c>
      <c r="H35" s="18">
        <f>ROUND(G35/3,2)</f>
        <v>3.33</v>
      </c>
      <c r="I35" s="32"/>
      <c r="J35" s="32"/>
      <c r="K35" s="32"/>
      <c r="L35" s="32"/>
    </row>
    <row r="36" spans="1:12" s="8" customFormat="1" ht="34.5" customHeight="1" x14ac:dyDescent="0.25">
      <c r="A36" s="36" t="s">
        <v>64</v>
      </c>
      <c r="B36" s="19" t="s">
        <v>66</v>
      </c>
      <c r="C36" s="2">
        <v>5</v>
      </c>
      <c r="D36" s="2">
        <v>3</v>
      </c>
      <c r="E36" s="2">
        <v>5</v>
      </c>
      <c r="F36" s="1"/>
      <c r="G36" s="2">
        <f t="shared" si="7"/>
        <v>13</v>
      </c>
      <c r="H36" s="18">
        <f>ROUND(G36/3,2)</f>
        <v>4.33</v>
      </c>
      <c r="I36" s="32"/>
      <c r="J36" s="32"/>
      <c r="K36" s="32"/>
      <c r="L36" s="32"/>
    </row>
    <row r="37" spans="1:12" s="8" customFormat="1" ht="34.5" customHeight="1" x14ac:dyDescent="0.25">
      <c r="A37" s="36" t="s">
        <v>67</v>
      </c>
      <c r="B37" s="19" t="s">
        <v>70</v>
      </c>
      <c r="C37" s="2">
        <v>5</v>
      </c>
      <c r="D37" s="2">
        <v>5</v>
      </c>
      <c r="E37" s="2">
        <v>5</v>
      </c>
      <c r="F37" s="1"/>
      <c r="G37" s="2">
        <f t="shared" si="7"/>
        <v>15</v>
      </c>
      <c r="H37" s="18">
        <f>ROUND(G37/3,2)</f>
        <v>5</v>
      </c>
      <c r="I37" s="32"/>
      <c r="J37" s="32"/>
      <c r="K37" s="32"/>
      <c r="L37" s="32"/>
    </row>
    <row r="38" spans="1:12" s="8" customFormat="1" ht="34.5" customHeight="1" x14ac:dyDescent="0.25">
      <c r="A38" s="36" t="s">
        <v>68</v>
      </c>
      <c r="B38" s="19" t="s">
        <v>71</v>
      </c>
      <c r="C38" s="2">
        <v>5</v>
      </c>
      <c r="D38" s="2">
        <v>5</v>
      </c>
      <c r="E38" s="2">
        <v>5</v>
      </c>
      <c r="F38" s="1"/>
      <c r="G38" s="2">
        <f t="shared" si="7"/>
        <v>15</v>
      </c>
      <c r="H38" s="18">
        <f>ROUND(G38/3,2)</f>
        <v>5</v>
      </c>
      <c r="I38" s="32"/>
      <c r="J38" s="32"/>
      <c r="K38" s="32"/>
      <c r="L38" s="32"/>
    </row>
    <row r="39" spans="1:12" s="8" customFormat="1" ht="18.75" customHeight="1" x14ac:dyDescent="0.25">
      <c r="A39" s="36" t="s">
        <v>69</v>
      </c>
      <c r="B39" s="19" t="s">
        <v>72</v>
      </c>
      <c r="C39" s="2">
        <v>3</v>
      </c>
      <c r="D39" s="2">
        <v>5</v>
      </c>
      <c r="E39" s="2">
        <v>0</v>
      </c>
      <c r="F39" s="2">
        <v>1</v>
      </c>
      <c r="G39" s="2">
        <f t="shared" si="7"/>
        <v>9</v>
      </c>
      <c r="H39" s="18">
        <f>ROUND(G39/4,2)</f>
        <v>2.25</v>
      </c>
      <c r="I39" s="32"/>
      <c r="J39" s="32"/>
      <c r="K39" s="32"/>
      <c r="L39" s="32"/>
    </row>
    <row r="40" spans="1:12" s="8" customFormat="1" ht="34.9" customHeight="1" x14ac:dyDescent="0.25">
      <c r="A40" s="60" t="s">
        <v>73</v>
      </c>
      <c r="B40" s="60"/>
      <c r="C40" s="16">
        <f t="shared" ref="C40:G40" si="8">C41</f>
        <v>5</v>
      </c>
      <c r="D40" s="16">
        <f t="shared" si="8"/>
        <v>5</v>
      </c>
      <c r="E40" s="16">
        <f t="shared" si="8"/>
        <v>5</v>
      </c>
      <c r="F40" s="16">
        <f t="shared" si="8"/>
        <v>5</v>
      </c>
      <c r="G40" s="16">
        <f t="shared" si="8"/>
        <v>20</v>
      </c>
      <c r="H40" s="2"/>
      <c r="I40" s="52">
        <v>5</v>
      </c>
      <c r="J40" s="52">
        <v>5</v>
      </c>
      <c r="K40" s="52">
        <v>5</v>
      </c>
      <c r="L40" s="52">
        <v>5</v>
      </c>
    </row>
    <row r="41" spans="1:12" s="20" customFormat="1" ht="66.75" customHeight="1" x14ac:dyDescent="0.25">
      <c r="A41" s="36" t="s">
        <v>19</v>
      </c>
      <c r="B41" s="3" t="s">
        <v>74</v>
      </c>
      <c r="C41" s="2">
        <v>5</v>
      </c>
      <c r="D41" s="42">
        <v>5</v>
      </c>
      <c r="E41" s="42">
        <v>5</v>
      </c>
      <c r="F41" s="2">
        <v>5</v>
      </c>
      <c r="G41" s="2">
        <f>SUM(C41:F41)</f>
        <v>20</v>
      </c>
      <c r="H41" s="18">
        <f>ROUND(G41/4,2)</f>
        <v>5</v>
      </c>
      <c r="I41" s="53"/>
      <c r="J41" s="53"/>
      <c r="K41" s="53"/>
      <c r="L41" s="53"/>
    </row>
    <row r="42" spans="1:12" s="24" customFormat="1" ht="15.75" x14ac:dyDescent="0.25">
      <c r="A42" s="38"/>
      <c r="B42" s="22" t="s">
        <v>3</v>
      </c>
      <c r="C42" s="23">
        <f t="shared" ref="C42:G42" si="9">C7+C10+C20+C23+C25+C29+C31+C40</f>
        <v>119</v>
      </c>
      <c r="D42" s="23">
        <f t="shared" si="9"/>
        <v>105</v>
      </c>
      <c r="E42" s="23">
        <f t="shared" si="9"/>
        <v>112</v>
      </c>
      <c r="F42" s="23">
        <f t="shared" si="9"/>
        <v>70</v>
      </c>
      <c r="G42" s="23">
        <f t="shared" si="9"/>
        <v>406</v>
      </c>
      <c r="H42" s="23"/>
      <c r="I42" s="54"/>
      <c r="J42" s="54"/>
      <c r="K42" s="54"/>
      <c r="L42" s="54"/>
    </row>
    <row r="43" spans="1:12" s="8" customFormat="1" ht="15.75" x14ac:dyDescent="0.25">
      <c r="A43" s="5"/>
      <c r="B43" s="19" t="s">
        <v>5</v>
      </c>
      <c r="C43" s="2">
        <v>135</v>
      </c>
      <c r="D43" s="2">
        <v>135</v>
      </c>
      <c r="E43" s="2">
        <v>130</v>
      </c>
      <c r="F43" s="2">
        <v>110</v>
      </c>
      <c r="G43" s="2">
        <f>SUM(C43:F43)</f>
        <v>510</v>
      </c>
      <c r="H43" s="2"/>
      <c r="I43" s="52">
        <f>SUM(I7:I42)</f>
        <v>135</v>
      </c>
      <c r="J43" s="52">
        <f>SUM(J7:J42)</f>
        <v>135</v>
      </c>
      <c r="K43" s="52">
        <f>SUM(K7:K42)</f>
        <v>130</v>
      </c>
      <c r="L43" s="52">
        <f>SUM(L7:L42)</f>
        <v>110</v>
      </c>
    </row>
    <row r="44" spans="1:12" s="8" customFormat="1" ht="40.9" customHeight="1" x14ac:dyDescent="0.25">
      <c r="A44" s="5"/>
      <c r="B44" s="19" t="s">
        <v>77</v>
      </c>
      <c r="C44" s="25">
        <f t="shared" ref="C44:G44" si="10">C42/C43</f>
        <v>0.88148148148148153</v>
      </c>
      <c r="D44" s="25">
        <f t="shared" si="10"/>
        <v>0.77777777777777779</v>
      </c>
      <c r="E44" s="25">
        <f t="shared" si="10"/>
        <v>0.86153846153846159</v>
      </c>
      <c r="F44" s="25">
        <f t="shared" si="10"/>
        <v>0.63636363636363635</v>
      </c>
      <c r="G44" s="25">
        <f t="shared" si="10"/>
        <v>0.79607843137254897</v>
      </c>
      <c r="H44" s="2"/>
    </row>
    <row r="45" spans="1:12" s="8" customFormat="1" ht="15.75" x14ac:dyDescent="0.25">
      <c r="A45" s="5"/>
      <c r="B45" s="19" t="s">
        <v>7</v>
      </c>
      <c r="C45" s="26">
        <f>C44*5</f>
        <v>4.4074074074074074</v>
      </c>
      <c r="D45" s="26">
        <f>D44*5</f>
        <v>3.8888888888888888</v>
      </c>
      <c r="E45" s="26">
        <f>E44*5</f>
        <v>4.3076923076923084</v>
      </c>
      <c r="F45" s="26">
        <f>F44*5</f>
        <v>3.1818181818181817</v>
      </c>
      <c r="G45" s="26">
        <f>SUM(C45:F45)</f>
        <v>15.785806785806786</v>
      </c>
      <c r="H45" s="26"/>
    </row>
    <row r="46" spans="1:12" s="8" customFormat="1" ht="15.75" x14ac:dyDescent="0.25">
      <c r="A46" s="5"/>
      <c r="B46" s="19" t="s">
        <v>6</v>
      </c>
      <c r="C46" s="2"/>
      <c r="D46" s="2"/>
      <c r="E46" s="2"/>
      <c r="F46" s="2"/>
      <c r="G46" s="2"/>
      <c r="H46" s="27">
        <f>ROUND(G45/4,1)</f>
        <v>3.9</v>
      </c>
    </row>
    <row r="47" spans="1:12" s="8" customFormat="1" x14ac:dyDescent="0.25"/>
    <row r="48" spans="1:12" s="8" customFormat="1" x14ac:dyDescent="0.25"/>
    <row r="49" spans="1:2" s="8" customFormat="1" x14ac:dyDescent="0.25">
      <c r="A49" s="30"/>
      <c r="B49" s="8" t="s">
        <v>22</v>
      </c>
    </row>
    <row r="50" spans="1:2" s="8" customFormat="1" x14ac:dyDescent="0.25"/>
    <row r="51" spans="1:2" s="8" customFormat="1" x14ac:dyDescent="0.25"/>
    <row r="52" spans="1:2" s="8" customFormat="1" x14ac:dyDescent="0.25"/>
    <row r="53" spans="1:2" s="8" customFormat="1" x14ac:dyDescent="0.25"/>
    <row r="54" spans="1:2" s="8" customFormat="1" x14ac:dyDescent="0.25"/>
    <row r="55" spans="1:2" s="8" customFormat="1" x14ac:dyDescent="0.25"/>
    <row r="56" spans="1:2" s="8" customFormat="1" x14ac:dyDescent="0.25"/>
  </sheetData>
  <mergeCells count="16">
    <mergeCell ref="I4:L4"/>
    <mergeCell ref="A40:B40"/>
    <mergeCell ref="A29:B29"/>
    <mergeCell ref="A31:B31"/>
    <mergeCell ref="A1:H1"/>
    <mergeCell ref="A2:H2"/>
    <mergeCell ref="A7:B7"/>
    <mergeCell ref="A23:B23"/>
    <mergeCell ref="A25:B25"/>
    <mergeCell ref="C4:F4"/>
    <mergeCell ref="B4:B5"/>
    <mergeCell ref="G4:G5"/>
    <mergeCell ref="H4:H5"/>
    <mergeCell ref="A4:A5"/>
    <mergeCell ref="A10:B10"/>
    <mergeCell ref="A20:B20"/>
  </mergeCells>
  <pageMargins left="0.59055118110236227" right="0.11811023622047245" top="0.39370078740157483" bottom="0" header="0" footer="0"/>
  <pageSetup paperSize="9" scale="58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5" sqref="A5"/>
      <selection pane="bottomRight" activeCell="A2" sqref="A2:H2"/>
    </sheetView>
  </sheetViews>
  <sheetFormatPr defaultColWidth="8.85546875" defaultRowHeight="15" x14ac:dyDescent="0.25"/>
  <cols>
    <col min="1" max="1" width="5.7109375" style="8" customWidth="1"/>
    <col min="2" max="2" width="95.7109375" style="8" customWidth="1"/>
    <col min="3" max="3" width="16.42578125" style="9" customWidth="1"/>
    <col min="4" max="5" width="13.85546875" style="9" customWidth="1"/>
    <col min="6" max="6" width="9" style="9" customWidth="1"/>
    <col min="7" max="7" width="10.85546875" style="9" customWidth="1"/>
    <col min="8" max="8" width="15.140625" style="9" customWidth="1"/>
    <col min="9" max="9" width="14.42578125" style="9" customWidth="1"/>
    <col min="10" max="10" width="13" style="9" customWidth="1"/>
    <col min="11" max="16384" width="8.85546875" style="9"/>
  </cols>
  <sheetData>
    <row r="1" spans="1:10" ht="18.75" x14ac:dyDescent="0.3">
      <c r="A1" s="61" t="s">
        <v>8</v>
      </c>
      <c r="B1" s="61"/>
      <c r="C1" s="61"/>
      <c r="D1" s="61"/>
      <c r="E1" s="61"/>
      <c r="F1" s="61"/>
      <c r="G1" s="61"/>
    </row>
    <row r="2" spans="1:10" s="8" customFormat="1" ht="43.9" customHeight="1" x14ac:dyDescent="0.25">
      <c r="A2" s="69" t="s">
        <v>85</v>
      </c>
      <c r="B2" s="69"/>
      <c r="C2" s="69"/>
      <c r="D2" s="69"/>
      <c r="E2" s="69"/>
      <c r="F2" s="69"/>
      <c r="G2" s="69"/>
      <c r="H2" s="69"/>
    </row>
    <row r="3" spans="1:10" s="8" customFormat="1" ht="19.5" customHeight="1" x14ac:dyDescent="0.25">
      <c r="A3" s="10"/>
      <c r="B3" s="10"/>
      <c r="C3" s="10"/>
      <c r="D3" s="10"/>
      <c r="E3" s="55"/>
      <c r="F3" s="10"/>
      <c r="G3" s="11" t="s">
        <v>20</v>
      </c>
    </row>
    <row r="4" spans="1:10" s="12" customFormat="1" ht="34.5" customHeight="1" x14ac:dyDescent="0.25">
      <c r="A4" s="65" t="s">
        <v>0</v>
      </c>
      <c r="B4" s="65" t="s">
        <v>1</v>
      </c>
      <c r="C4" s="59" t="s">
        <v>23</v>
      </c>
      <c r="D4" s="59"/>
      <c r="E4" s="59"/>
      <c r="F4" s="67" t="s">
        <v>2</v>
      </c>
      <c r="G4" s="67" t="s">
        <v>4</v>
      </c>
      <c r="H4" s="70" t="s">
        <v>5</v>
      </c>
      <c r="I4" s="71"/>
      <c r="J4" s="71"/>
    </row>
    <row r="5" spans="1:10" s="12" customFormat="1" ht="123" customHeight="1" x14ac:dyDescent="0.25">
      <c r="A5" s="66"/>
      <c r="B5" s="66"/>
      <c r="C5" s="35" t="s">
        <v>81</v>
      </c>
      <c r="D5" s="35" t="s">
        <v>24</v>
      </c>
      <c r="E5" s="35" t="s">
        <v>82</v>
      </c>
      <c r="F5" s="68"/>
      <c r="G5" s="68"/>
      <c r="H5" s="35" t="s">
        <v>81</v>
      </c>
      <c r="I5" s="35" t="s">
        <v>24</v>
      </c>
      <c r="J5" s="35" t="s">
        <v>82</v>
      </c>
    </row>
    <row r="6" spans="1:10" s="15" customFormat="1" ht="15.75" x14ac:dyDescent="0.25">
      <c r="A6" s="13">
        <v>1</v>
      </c>
      <c r="B6" s="13">
        <v>2</v>
      </c>
      <c r="C6" s="14">
        <v>3</v>
      </c>
      <c r="D6" s="14">
        <v>4</v>
      </c>
      <c r="E6" s="14">
        <v>5</v>
      </c>
      <c r="F6" s="14">
        <v>7</v>
      </c>
      <c r="G6" s="14">
        <v>8</v>
      </c>
      <c r="H6" s="28"/>
      <c r="I6" s="28"/>
      <c r="J6" s="28"/>
    </row>
    <row r="7" spans="1:10" s="8" customFormat="1" ht="18.75" customHeight="1" x14ac:dyDescent="0.25">
      <c r="A7" s="60" t="s">
        <v>25</v>
      </c>
      <c r="B7" s="60"/>
      <c r="C7" s="7">
        <f>SUM(C8:C9)</f>
        <v>10</v>
      </c>
      <c r="D7" s="7">
        <f t="shared" ref="D7:F7" si="0">SUM(D8:D9)</f>
        <v>10</v>
      </c>
      <c r="E7" s="7">
        <f t="shared" si="0"/>
        <v>10</v>
      </c>
      <c r="F7" s="7">
        <f t="shared" si="0"/>
        <v>30</v>
      </c>
      <c r="G7" s="5"/>
      <c r="H7" s="31">
        <v>10</v>
      </c>
      <c r="I7" s="31">
        <v>10</v>
      </c>
      <c r="J7" s="31">
        <v>10</v>
      </c>
    </row>
    <row r="8" spans="1:10" s="8" customFormat="1" ht="32.25" customHeight="1" x14ac:dyDescent="0.25">
      <c r="A8" s="36" t="s">
        <v>9</v>
      </c>
      <c r="B8" s="17" t="s">
        <v>26</v>
      </c>
      <c r="C8" s="5">
        <v>5</v>
      </c>
      <c r="D8" s="5">
        <v>5</v>
      </c>
      <c r="E8" s="5">
        <v>5</v>
      </c>
      <c r="F8" s="5">
        <f>SUM(C8:E8)</f>
        <v>15</v>
      </c>
      <c r="G8" s="56">
        <f>ROUND(F8/3,2)</f>
        <v>5</v>
      </c>
    </row>
    <row r="9" spans="1:10" s="8" customFormat="1" ht="31.5" customHeight="1" x14ac:dyDescent="0.25">
      <c r="A9" s="36" t="s">
        <v>10</v>
      </c>
      <c r="B9" s="19" t="s">
        <v>27</v>
      </c>
      <c r="C9" s="5">
        <v>5</v>
      </c>
      <c r="D9" s="5">
        <v>5</v>
      </c>
      <c r="E9" s="5">
        <v>5</v>
      </c>
      <c r="F9" s="5">
        <f>SUM(C9:E9)</f>
        <v>15</v>
      </c>
      <c r="G9" s="56">
        <f>ROUND(F9/3,2)</f>
        <v>5</v>
      </c>
    </row>
    <row r="10" spans="1:10" s="8" customFormat="1" ht="18.75" customHeight="1" x14ac:dyDescent="0.25">
      <c r="A10" s="64" t="s">
        <v>75</v>
      </c>
      <c r="B10" s="64"/>
      <c r="C10" s="47">
        <f>C11+C12+C13+C14+C15+C16+C17+C18+C19</f>
        <v>28</v>
      </c>
      <c r="D10" s="47">
        <f t="shared" ref="D10:F10" si="1">D11+D12+D13+D14+D15+D16+D17+D18+D19</f>
        <v>28</v>
      </c>
      <c r="E10" s="47">
        <f t="shared" si="1"/>
        <v>27</v>
      </c>
      <c r="F10" s="47">
        <f t="shared" si="1"/>
        <v>83</v>
      </c>
      <c r="G10" s="44"/>
      <c r="H10" s="31">
        <v>35</v>
      </c>
      <c r="I10" s="31">
        <v>35</v>
      </c>
      <c r="J10" s="31">
        <v>35</v>
      </c>
    </row>
    <row r="11" spans="1:10" s="8" customFormat="1" ht="32.25" customHeight="1" x14ac:dyDescent="0.25">
      <c r="A11" s="36" t="s">
        <v>11</v>
      </c>
      <c r="B11" s="19" t="s">
        <v>29</v>
      </c>
      <c r="C11" s="45">
        <v>5</v>
      </c>
      <c r="D11" s="44">
        <v>5</v>
      </c>
      <c r="E11" s="44">
        <v>5</v>
      </c>
      <c r="F11" s="5">
        <f t="shared" ref="F11:F19" si="2">SUM(C11:E11)</f>
        <v>15</v>
      </c>
      <c r="G11" s="56">
        <f t="shared" ref="G11:G16" si="3">ROUND(F11/3,2)</f>
        <v>5</v>
      </c>
    </row>
    <row r="12" spans="1:10" s="8" customFormat="1" ht="47.45" customHeight="1" x14ac:dyDescent="0.25">
      <c r="A12" s="41" t="s">
        <v>12</v>
      </c>
      <c r="B12" s="19" t="s">
        <v>30</v>
      </c>
      <c r="C12" s="45">
        <v>5</v>
      </c>
      <c r="D12" s="44">
        <v>5</v>
      </c>
      <c r="E12" s="44">
        <v>5</v>
      </c>
      <c r="F12" s="5">
        <f t="shared" si="2"/>
        <v>15</v>
      </c>
      <c r="G12" s="56">
        <f t="shared" si="3"/>
        <v>5</v>
      </c>
    </row>
    <row r="13" spans="1:10" s="8" customFormat="1" ht="20.25" customHeight="1" x14ac:dyDescent="0.25">
      <c r="A13" s="41" t="s">
        <v>38</v>
      </c>
      <c r="B13" s="19" t="s">
        <v>31</v>
      </c>
      <c r="C13" s="45">
        <v>1</v>
      </c>
      <c r="D13" s="44">
        <v>1</v>
      </c>
      <c r="E13" s="44">
        <v>1</v>
      </c>
      <c r="F13" s="5">
        <f t="shared" si="2"/>
        <v>3</v>
      </c>
      <c r="G13" s="56">
        <f t="shared" si="3"/>
        <v>1</v>
      </c>
    </row>
    <row r="14" spans="1:10" s="8" customFormat="1" ht="33.75" customHeight="1" x14ac:dyDescent="0.25">
      <c r="A14" s="41" t="s">
        <v>39</v>
      </c>
      <c r="B14" s="19" t="s">
        <v>32</v>
      </c>
      <c r="C14" s="45">
        <v>5</v>
      </c>
      <c r="D14" s="44">
        <v>5</v>
      </c>
      <c r="E14" s="44">
        <v>3</v>
      </c>
      <c r="F14" s="5">
        <f t="shared" si="2"/>
        <v>13</v>
      </c>
      <c r="G14" s="56">
        <f t="shared" si="3"/>
        <v>4.33</v>
      </c>
    </row>
    <row r="15" spans="1:10" s="8" customFormat="1" ht="47.45" customHeight="1" x14ac:dyDescent="0.25">
      <c r="A15" s="41" t="s">
        <v>40</v>
      </c>
      <c r="B15" s="19" t="s">
        <v>33</v>
      </c>
      <c r="C15" s="45">
        <v>3</v>
      </c>
      <c r="D15" s="44">
        <v>2</v>
      </c>
      <c r="E15" s="44">
        <v>3</v>
      </c>
      <c r="F15" s="5">
        <f t="shared" si="2"/>
        <v>8</v>
      </c>
      <c r="G15" s="6">
        <f t="shared" si="3"/>
        <v>2.67</v>
      </c>
    </row>
    <row r="16" spans="1:10" s="8" customFormat="1" ht="20.25" customHeight="1" x14ac:dyDescent="0.25">
      <c r="A16" s="41" t="s">
        <v>41</v>
      </c>
      <c r="B16" s="19" t="s">
        <v>34</v>
      </c>
      <c r="C16" s="45">
        <v>4</v>
      </c>
      <c r="D16" s="44">
        <v>5</v>
      </c>
      <c r="E16" s="44">
        <v>5</v>
      </c>
      <c r="F16" s="5">
        <f t="shared" si="2"/>
        <v>14</v>
      </c>
      <c r="G16" s="6">
        <f t="shared" si="3"/>
        <v>4.67</v>
      </c>
    </row>
    <row r="17" spans="1:10" s="8" customFormat="1" ht="20.25" customHeight="1" x14ac:dyDescent="0.25">
      <c r="A17" s="41" t="s">
        <v>42</v>
      </c>
      <c r="B17" s="19" t="s">
        <v>35</v>
      </c>
      <c r="C17" s="48"/>
      <c r="D17" s="4"/>
      <c r="E17" s="4"/>
      <c r="F17" s="5">
        <f t="shared" si="2"/>
        <v>0</v>
      </c>
      <c r="G17" s="6">
        <f>ROUND(F17/1,2)</f>
        <v>0</v>
      </c>
    </row>
    <row r="18" spans="1:10" s="8" customFormat="1" ht="34.5" customHeight="1" x14ac:dyDescent="0.25">
      <c r="A18" s="41" t="s">
        <v>43</v>
      </c>
      <c r="B18" s="19" t="s">
        <v>36</v>
      </c>
      <c r="C18" s="48"/>
      <c r="D18" s="4"/>
      <c r="E18" s="4"/>
      <c r="F18" s="5">
        <f t="shared" si="2"/>
        <v>0</v>
      </c>
      <c r="G18" s="6">
        <f>ROUND(F18/1,2)</f>
        <v>0</v>
      </c>
    </row>
    <row r="19" spans="1:10" s="8" customFormat="1" ht="50.25" customHeight="1" x14ac:dyDescent="0.25">
      <c r="A19" s="37" t="s">
        <v>44</v>
      </c>
      <c r="B19" s="19" t="s">
        <v>37</v>
      </c>
      <c r="C19" s="46">
        <v>5</v>
      </c>
      <c r="D19" s="5">
        <v>5</v>
      </c>
      <c r="E19" s="5">
        <v>5</v>
      </c>
      <c r="F19" s="5">
        <f t="shared" si="2"/>
        <v>15</v>
      </c>
      <c r="G19" s="6">
        <f>ROUND(F19/3,2)</f>
        <v>5</v>
      </c>
    </row>
    <row r="20" spans="1:10" s="8" customFormat="1" ht="18.600000000000001" customHeight="1" x14ac:dyDescent="0.25">
      <c r="A20" s="64" t="s">
        <v>45</v>
      </c>
      <c r="B20" s="64"/>
      <c r="C20" s="7">
        <f>SUM(C21:C22)</f>
        <v>10</v>
      </c>
      <c r="D20" s="7">
        <f>SUM(D21:D22)</f>
        <v>10</v>
      </c>
      <c r="E20" s="7">
        <f t="shared" ref="E20" si="4">SUM(E21:E22)</f>
        <v>10</v>
      </c>
      <c r="F20" s="7">
        <f>SUM(F21:F22)</f>
        <v>30</v>
      </c>
      <c r="G20" s="5"/>
      <c r="H20" s="31">
        <v>10</v>
      </c>
      <c r="I20" s="31">
        <v>10</v>
      </c>
      <c r="J20" s="31">
        <v>10</v>
      </c>
    </row>
    <row r="21" spans="1:10" s="8" customFormat="1" ht="36.6" customHeight="1" x14ac:dyDescent="0.25">
      <c r="A21" s="36" t="s">
        <v>13</v>
      </c>
      <c r="B21" s="19" t="s">
        <v>46</v>
      </c>
      <c r="C21" s="5">
        <v>5</v>
      </c>
      <c r="D21" s="5">
        <v>5</v>
      </c>
      <c r="E21" s="5">
        <v>5</v>
      </c>
      <c r="F21" s="5">
        <f>SUM(C21:E21)</f>
        <v>15</v>
      </c>
      <c r="G21" s="6">
        <f>ROUND(F21/3,2)</f>
        <v>5</v>
      </c>
    </row>
    <row r="22" spans="1:10" s="8" customFormat="1" ht="33.75" customHeight="1" x14ac:dyDescent="0.25">
      <c r="A22" s="36" t="s">
        <v>14</v>
      </c>
      <c r="B22" s="19" t="s">
        <v>21</v>
      </c>
      <c r="C22" s="5">
        <v>5</v>
      </c>
      <c r="D22" s="5">
        <v>5</v>
      </c>
      <c r="E22" s="5">
        <v>5</v>
      </c>
      <c r="F22" s="5">
        <f>SUM(C22:E22)</f>
        <v>15</v>
      </c>
      <c r="G22" s="6">
        <f>ROUND(F22/3,2)</f>
        <v>5</v>
      </c>
    </row>
    <row r="23" spans="1:10" s="8" customFormat="1" ht="18" customHeight="1" x14ac:dyDescent="0.25">
      <c r="A23" s="60" t="s">
        <v>47</v>
      </c>
      <c r="B23" s="60"/>
      <c r="C23" s="7">
        <f>SUM(C24:C24)</f>
        <v>5</v>
      </c>
      <c r="D23" s="7">
        <f>SUM(D24:D24)</f>
        <v>5</v>
      </c>
      <c r="E23" s="7">
        <f t="shared" ref="E23" si="5">SUM(E24:E24)</f>
        <v>5</v>
      </c>
      <c r="F23" s="7">
        <f>SUM(F24:F24)</f>
        <v>15</v>
      </c>
      <c r="G23" s="5"/>
      <c r="H23" s="31">
        <v>5</v>
      </c>
      <c r="I23" s="31">
        <v>5</v>
      </c>
      <c r="J23" s="31">
        <v>5</v>
      </c>
    </row>
    <row r="24" spans="1:10" s="8" customFormat="1" ht="32.25" customHeight="1" x14ac:dyDescent="0.25">
      <c r="A24" s="36" t="s">
        <v>15</v>
      </c>
      <c r="B24" s="19" t="s">
        <v>48</v>
      </c>
      <c r="C24" s="5">
        <v>5</v>
      </c>
      <c r="D24" s="5">
        <v>5</v>
      </c>
      <c r="E24" s="5">
        <v>5</v>
      </c>
      <c r="F24" s="5">
        <f>SUM(C24:E24)</f>
        <v>15</v>
      </c>
      <c r="G24" s="6">
        <f>ROUND(F24/3,2)</f>
        <v>5</v>
      </c>
      <c r="H24" s="32"/>
      <c r="I24" s="32"/>
    </row>
    <row r="25" spans="1:10" s="8" customFormat="1" ht="33" customHeight="1" x14ac:dyDescent="0.25">
      <c r="A25" s="60" t="s">
        <v>49</v>
      </c>
      <c r="B25" s="60"/>
      <c r="C25" s="7">
        <f>C26+C27+C28</f>
        <v>5</v>
      </c>
      <c r="D25" s="7">
        <f t="shared" ref="D25:F25" si="6">D26+D27+D28</f>
        <v>5</v>
      </c>
      <c r="E25" s="7">
        <f t="shared" si="6"/>
        <v>5</v>
      </c>
      <c r="F25" s="7">
        <f t="shared" si="6"/>
        <v>15</v>
      </c>
      <c r="G25" s="5"/>
      <c r="H25" s="31">
        <v>5</v>
      </c>
      <c r="I25" s="31">
        <v>5</v>
      </c>
      <c r="J25" s="31">
        <v>5</v>
      </c>
    </row>
    <row r="26" spans="1:10" s="8" customFormat="1" ht="50.25" customHeight="1" x14ac:dyDescent="0.25">
      <c r="A26" s="41" t="s">
        <v>16</v>
      </c>
      <c r="B26" s="40" t="s">
        <v>52</v>
      </c>
      <c r="C26" s="4"/>
      <c r="D26" s="4"/>
      <c r="E26" s="4"/>
      <c r="F26" s="5">
        <f>SUM(C26:E26)</f>
        <v>0</v>
      </c>
      <c r="G26" s="6">
        <f>ROUND(F26/1,2)</f>
        <v>0</v>
      </c>
    </row>
    <row r="27" spans="1:10" s="8" customFormat="1" ht="48.75" customHeight="1" x14ac:dyDescent="0.25">
      <c r="A27" s="41" t="s">
        <v>50</v>
      </c>
      <c r="B27" s="3" t="s">
        <v>53</v>
      </c>
      <c r="C27" s="5">
        <v>5</v>
      </c>
      <c r="D27" s="5">
        <v>5</v>
      </c>
      <c r="E27" s="5">
        <v>5</v>
      </c>
      <c r="F27" s="5">
        <f>SUM(C27:E27)</f>
        <v>15</v>
      </c>
      <c r="G27" s="6">
        <f>ROUND(F27/3,2)</f>
        <v>5</v>
      </c>
    </row>
    <row r="28" spans="1:10" s="8" customFormat="1" ht="32.25" customHeight="1" x14ac:dyDescent="0.25">
      <c r="A28" s="41" t="s">
        <v>51</v>
      </c>
      <c r="B28" s="19" t="s">
        <v>54</v>
      </c>
      <c r="C28" s="4"/>
      <c r="D28" s="4"/>
      <c r="E28" s="4"/>
      <c r="F28" s="5">
        <f>SUM(C28:E28)</f>
        <v>0</v>
      </c>
      <c r="G28" s="6">
        <f>ROUND(F28/1,2)</f>
        <v>0</v>
      </c>
    </row>
    <row r="29" spans="1:10" s="8" customFormat="1" ht="19.899999999999999" customHeight="1" x14ac:dyDescent="0.25">
      <c r="A29" s="60" t="s">
        <v>55</v>
      </c>
      <c r="B29" s="60"/>
      <c r="C29" s="7">
        <f>SUM(C30:C30)</f>
        <v>5</v>
      </c>
      <c r="D29" s="7">
        <f>SUM(D30:D30)</f>
        <v>5</v>
      </c>
      <c r="E29" s="7">
        <f t="shared" ref="E29" si="7">SUM(E30:E30)</f>
        <v>5</v>
      </c>
      <c r="F29" s="7">
        <f>SUM(F30:F30)</f>
        <v>15</v>
      </c>
      <c r="G29" s="5"/>
      <c r="H29" s="31">
        <v>5</v>
      </c>
      <c r="I29" s="31">
        <v>5</v>
      </c>
      <c r="J29" s="31">
        <v>5</v>
      </c>
    </row>
    <row r="30" spans="1:10" s="8" customFormat="1" ht="17.25" customHeight="1" x14ac:dyDescent="0.25">
      <c r="A30" s="36" t="s">
        <v>17</v>
      </c>
      <c r="B30" s="19" t="s">
        <v>56</v>
      </c>
      <c r="C30" s="44">
        <v>5</v>
      </c>
      <c r="D30" s="44">
        <v>5</v>
      </c>
      <c r="E30" s="44">
        <v>5</v>
      </c>
      <c r="F30" s="5">
        <f>SUM(C30:E30)</f>
        <v>15</v>
      </c>
      <c r="G30" s="6">
        <f>ROUND(F30/3,2)</f>
        <v>5</v>
      </c>
      <c r="H30" s="32"/>
      <c r="I30" s="32"/>
    </row>
    <row r="31" spans="1:10" s="8" customFormat="1" ht="33" customHeight="1" x14ac:dyDescent="0.25">
      <c r="A31" s="60" t="s">
        <v>76</v>
      </c>
      <c r="B31" s="60"/>
      <c r="C31" s="7">
        <f>C32+C33+C34+C35+C36+C37+C38+C39</f>
        <v>0</v>
      </c>
      <c r="D31" s="7">
        <f t="shared" ref="D31:F31" si="8">D32+D33+D34+D35+D36+D37+D38+D39</f>
        <v>0</v>
      </c>
      <c r="E31" s="7">
        <f t="shared" si="8"/>
        <v>0</v>
      </c>
      <c r="F31" s="7">
        <f t="shared" si="8"/>
        <v>0</v>
      </c>
      <c r="G31" s="5"/>
      <c r="H31" s="31">
        <v>0</v>
      </c>
      <c r="I31" s="31">
        <v>0</v>
      </c>
      <c r="J31" s="31">
        <v>0</v>
      </c>
    </row>
    <row r="32" spans="1:10" s="8" customFormat="1" ht="49.5" customHeight="1" x14ac:dyDescent="0.25">
      <c r="A32" s="41" t="s">
        <v>18</v>
      </c>
      <c r="B32" s="3" t="s">
        <v>58</v>
      </c>
      <c r="C32" s="4"/>
      <c r="D32" s="4"/>
      <c r="E32" s="4"/>
      <c r="F32" s="5">
        <f t="shared" ref="F32:F39" si="9">SUM(C32:E32)</f>
        <v>0</v>
      </c>
      <c r="G32" s="6">
        <f t="shared" ref="G32:G39" si="10">ROUND(F32/1,2)</f>
        <v>0</v>
      </c>
    </row>
    <row r="33" spans="1:10" s="8" customFormat="1" ht="81" customHeight="1" x14ac:dyDescent="0.25">
      <c r="A33" s="41" t="s">
        <v>61</v>
      </c>
      <c r="B33" s="3" t="s">
        <v>59</v>
      </c>
      <c r="C33" s="4"/>
      <c r="D33" s="4"/>
      <c r="E33" s="4"/>
      <c r="F33" s="5">
        <f t="shared" si="9"/>
        <v>0</v>
      </c>
      <c r="G33" s="6">
        <f t="shared" si="10"/>
        <v>0</v>
      </c>
    </row>
    <row r="34" spans="1:10" s="8" customFormat="1" ht="96" customHeight="1" x14ac:dyDescent="0.25">
      <c r="A34" s="41" t="s">
        <v>62</v>
      </c>
      <c r="B34" s="3" t="s">
        <v>60</v>
      </c>
      <c r="C34" s="4"/>
      <c r="D34" s="4"/>
      <c r="E34" s="4"/>
      <c r="F34" s="5">
        <f t="shared" si="9"/>
        <v>0</v>
      </c>
      <c r="G34" s="6">
        <f t="shared" si="10"/>
        <v>0</v>
      </c>
    </row>
    <row r="35" spans="1:10" s="8" customFormat="1" ht="95.25" customHeight="1" x14ac:dyDescent="0.25">
      <c r="A35" s="41" t="s">
        <v>63</v>
      </c>
      <c r="B35" s="3" t="s">
        <v>65</v>
      </c>
      <c r="C35" s="4"/>
      <c r="D35" s="4"/>
      <c r="E35" s="4"/>
      <c r="F35" s="5">
        <f t="shared" si="9"/>
        <v>0</v>
      </c>
      <c r="G35" s="6">
        <f t="shared" si="10"/>
        <v>0</v>
      </c>
    </row>
    <row r="36" spans="1:10" s="8" customFormat="1" ht="33" customHeight="1" x14ac:dyDescent="0.25">
      <c r="A36" s="41" t="s">
        <v>64</v>
      </c>
      <c r="B36" s="19" t="s">
        <v>66</v>
      </c>
      <c r="C36" s="4"/>
      <c r="D36" s="4"/>
      <c r="E36" s="4"/>
      <c r="F36" s="5">
        <f t="shared" si="9"/>
        <v>0</v>
      </c>
      <c r="G36" s="6">
        <f t="shared" si="10"/>
        <v>0</v>
      </c>
    </row>
    <row r="37" spans="1:10" s="8" customFormat="1" ht="33" customHeight="1" x14ac:dyDescent="0.25">
      <c r="A37" s="41" t="s">
        <v>67</v>
      </c>
      <c r="B37" s="19" t="s">
        <v>70</v>
      </c>
      <c r="C37" s="4"/>
      <c r="D37" s="4"/>
      <c r="E37" s="4"/>
      <c r="F37" s="5">
        <f t="shared" si="9"/>
        <v>0</v>
      </c>
      <c r="G37" s="6">
        <f t="shared" si="10"/>
        <v>0</v>
      </c>
    </row>
    <row r="38" spans="1:10" s="8" customFormat="1" ht="18" customHeight="1" x14ac:dyDescent="0.25">
      <c r="A38" s="41" t="s">
        <v>68</v>
      </c>
      <c r="B38" s="19" t="s">
        <v>71</v>
      </c>
      <c r="C38" s="4"/>
      <c r="D38" s="4"/>
      <c r="E38" s="4"/>
      <c r="F38" s="5">
        <f t="shared" si="9"/>
        <v>0</v>
      </c>
      <c r="G38" s="6">
        <f t="shared" si="10"/>
        <v>0</v>
      </c>
    </row>
    <row r="39" spans="1:10" s="8" customFormat="1" ht="18" customHeight="1" x14ac:dyDescent="0.25">
      <c r="A39" s="41" t="s">
        <v>69</v>
      </c>
      <c r="B39" s="19" t="s">
        <v>72</v>
      </c>
      <c r="C39" s="4"/>
      <c r="D39" s="4"/>
      <c r="E39" s="4"/>
      <c r="F39" s="5">
        <f t="shared" si="9"/>
        <v>0</v>
      </c>
      <c r="G39" s="6">
        <f t="shared" si="10"/>
        <v>0</v>
      </c>
    </row>
    <row r="40" spans="1:10" s="8" customFormat="1" ht="35.450000000000003" customHeight="1" x14ac:dyDescent="0.25">
      <c r="A40" s="60" t="s">
        <v>73</v>
      </c>
      <c r="B40" s="60"/>
      <c r="C40" s="7">
        <f>C41</f>
        <v>5</v>
      </c>
      <c r="D40" s="7">
        <f t="shared" ref="D40:F40" si="11">D41</f>
        <v>0</v>
      </c>
      <c r="E40" s="7">
        <f t="shared" si="11"/>
        <v>0</v>
      </c>
      <c r="F40" s="7">
        <f t="shared" si="11"/>
        <v>5</v>
      </c>
      <c r="G40" s="5"/>
      <c r="H40" s="31">
        <v>5</v>
      </c>
      <c r="I40" s="58">
        <v>0</v>
      </c>
      <c r="J40" s="31">
        <v>5</v>
      </c>
    </row>
    <row r="41" spans="1:10" s="20" customFormat="1" ht="66" customHeight="1" x14ac:dyDescent="0.25">
      <c r="A41" s="36" t="s">
        <v>19</v>
      </c>
      <c r="B41" s="3" t="s">
        <v>74</v>
      </c>
      <c r="C41" s="44">
        <v>5</v>
      </c>
      <c r="D41" s="4"/>
      <c r="E41" s="44">
        <v>0</v>
      </c>
      <c r="F41" s="5">
        <f>SUM(C41:E41)</f>
        <v>5</v>
      </c>
      <c r="G41" s="6">
        <f>ROUND(F41/2,2)</f>
        <v>2.5</v>
      </c>
      <c r="H41" s="32"/>
      <c r="I41" s="32"/>
    </row>
    <row r="42" spans="1:10" s="24" customFormat="1" ht="19.5" customHeight="1" x14ac:dyDescent="0.25">
      <c r="A42" s="38"/>
      <c r="B42" s="22" t="s">
        <v>3</v>
      </c>
      <c r="C42" s="21">
        <f>C7+C10+C20+C23+C25+C29+C31+C40</f>
        <v>68</v>
      </c>
      <c r="D42" s="21">
        <f t="shared" ref="D42:F42" si="12">D7+D10+D20+D23+D25+D29+D31+D40</f>
        <v>63</v>
      </c>
      <c r="E42" s="21">
        <f t="shared" si="12"/>
        <v>62</v>
      </c>
      <c r="F42" s="21">
        <f t="shared" si="12"/>
        <v>193</v>
      </c>
      <c r="G42" s="21"/>
    </row>
    <row r="43" spans="1:10" s="8" customFormat="1" ht="15.75" x14ac:dyDescent="0.25">
      <c r="A43" s="39"/>
      <c r="B43" s="19" t="s">
        <v>5</v>
      </c>
      <c r="C43" s="5">
        <v>75</v>
      </c>
      <c r="D43" s="5">
        <v>70</v>
      </c>
      <c r="E43" s="5">
        <v>75</v>
      </c>
      <c r="F43" s="5">
        <f>SUM(C43:E43)</f>
        <v>220</v>
      </c>
      <c r="G43" s="5"/>
      <c r="H43" s="31">
        <f>SUM(H7:H41)</f>
        <v>75</v>
      </c>
      <c r="I43" s="31">
        <f>SUM(I7:I41)</f>
        <v>70</v>
      </c>
      <c r="J43" s="31">
        <f t="shared" ref="J43" si="13">SUM(J7:J41)</f>
        <v>75</v>
      </c>
    </row>
    <row r="44" spans="1:10" s="8" customFormat="1" ht="37.15" customHeight="1" x14ac:dyDescent="0.25">
      <c r="A44" s="39"/>
      <c r="B44" s="19" t="s">
        <v>77</v>
      </c>
      <c r="C44" s="29">
        <f>C42/C43</f>
        <v>0.90666666666666662</v>
      </c>
      <c r="D44" s="29">
        <f t="shared" ref="D44:F44" si="14">D42/D43</f>
        <v>0.9</v>
      </c>
      <c r="E44" s="29">
        <f t="shared" si="14"/>
        <v>0.82666666666666666</v>
      </c>
      <c r="F44" s="29">
        <f t="shared" si="14"/>
        <v>0.87727272727272732</v>
      </c>
      <c r="G44" s="29"/>
    </row>
    <row r="45" spans="1:10" s="8" customFormat="1" ht="15.75" x14ac:dyDescent="0.25">
      <c r="A45" s="39"/>
      <c r="B45" s="19" t="s">
        <v>7</v>
      </c>
      <c r="C45" s="29">
        <f>C44*5</f>
        <v>4.5333333333333332</v>
      </c>
      <c r="D45" s="29">
        <f t="shared" ref="D45:E45" si="15">D44*5</f>
        <v>4.5</v>
      </c>
      <c r="E45" s="29">
        <f t="shared" si="15"/>
        <v>4.1333333333333329</v>
      </c>
      <c r="F45" s="26">
        <f>SUM(C45:E45)</f>
        <v>13.166666666666666</v>
      </c>
      <c r="G45" s="29"/>
    </row>
    <row r="46" spans="1:10" s="8" customFormat="1" ht="15.75" x14ac:dyDescent="0.25">
      <c r="A46" s="5"/>
      <c r="B46" s="19" t="s">
        <v>6</v>
      </c>
      <c r="C46" s="5"/>
      <c r="D46" s="5"/>
      <c r="E46" s="5"/>
      <c r="F46" s="5"/>
      <c r="G46" s="6">
        <f>ROUND(F45/3,1)</f>
        <v>4.4000000000000004</v>
      </c>
    </row>
    <row r="47" spans="1:10" s="8" customFormat="1" x14ac:dyDescent="0.25"/>
    <row r="48" spans="1:10" s="8" customFormat="1" x14ac:dyDescent="0.25"/>
    <row r="49" spans="1:2" s="8" customFormat="1" x14ac:dyDescent="0.25"/>
    <row r="50" spans="1:2" s="8" customFormat="1" x14ac:dyDescent="0.25">
      <c r="A50" s="30"/>
      <c r="B50" s="8" t="s">
        <v>22</v>
      </c>
    </row>
    <row r="51" spans="1:2" s="8" customFormat="1" x14ac:dyDescent="0.25"/>
    <row r="52" spans="1:2" s="8" customFormat="1" x14ac:dyDescent="0.25"/>
    <row r="53" spans="1:2" s="8" customFormat="1" x14ac:dyDescent="0.25"/>
    <row r="54" spans="1:2" s="8" customFormat="1" x14ac:dyDescent="0.25"/>
    <row r="55" spans="1:2" s="8" customFormat="1" x14ac:dyDescent="0.25"/>
    <row r="56" spans="1:2" s="8" customFormat="1" x14ac:dyDescent="0.25"/>
  </sheetData>
  <mergeCells count="16">
    <mergeCell ref="A31:B31"/>
    <mergeCell ref="A40:B40"/>
    <mergeCell ref="A7:B7"/>
    <mergeCell ref="A10:B10"/>
    <mergeCell ref="A20:B20"/>
    <mergeCell ref="A23:B23"/>
    <mergeCell ref="A25:B25"/>
    <mergeCell ref="A29:B29"/>
    <mergeCell ref="A1:G1"/>
    <mergeCell ref="A4:A5"/>
    <mergeCell ref="B4:B5"/>
    <mergeCell ref="F4:F5"/>
    <mergeCell ref="G4:G5"/>
    <mergeCell ref="C4:E4"/>
    <mergeCell ref="A2:H2"/>
    <mergeCell ref="H4:J4"/>
  </mergeCells>
  <pageMargins left="0.31496062992125984" right="0.31496062992125984" top="0.39370078740157483" bottom="0" header="0" footer="0"/>
  <pageSetup paperSize="9" scale="57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имеющ подвед. учрежд</vt:lpstr>
      <vt:lpstr>не имеющ подвед. учрежд </vt:lpstr>
      <vt:lpstr>'имеющ подвед. учрежд'!Заголовки_для_печати</vt:lpstr>
      <vt:lpstr>'не имеющ подвед. учрежд '!Заголовки_для_печати</vt:lpstr>
    </vt:vector>
  </TitlesOfParts>
  <Company>ФЭУ АШР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Седова Зоя Владимировна</dc:creator>
  <cp:lastModifiedBy>user</cp:lastModifiedBy>
  <cp:lastPrinted>2025-03-12T08:40:42Z</cp:lastPrinted>
  <dcterms:created xsi:type="dcterms:W3CDTF">2013-03-27T00:15:53Z</dcterms:created>
  <dcterms:modified xsi:type="dcterms:W3CDTF">2025-03-12T08:40:43Z</dcterms:modified>
</cp:coreProperties>
</file>