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2024" sheetId="1" r:id="rId1"/>
    <sheet name="2025" sheetId="4" r:id="rId2"/>
    <sheet name="Лист2" sheetId="2" r:id="rId3"/>
    <sheet name="Лист3" sheetId="3" r:id="rId4"/>
  </sheets>
  <calcPr calcId="125725"/>
</workbook>
</file>

<file path=xl/calcChain.xml><?xml version="1.0" encoding="utf-8"?>
<calcChain xmlns="http://schemas.openxmlformats.org/spreadsheetml/2006/main">
  <c r="J41" i="4"/>
  <c r="K41"/>
  <c r="L41"/>
  <c r="M41"/>
  <c r="N41"/>
  <c r="O41"/>
  <c r="P41"/>
  <c r="I41"/>
  <c r="J40"/>
  <c r="K40"/>
  <c r="L40"/>
  <c r="M40"/>
  <c r="N40"/>
  <c r="O40"/>
  <c r="P40"/>
  <c r="J14"/>
  <c r="J13" s="1"/>
  <c r="I40"/>
  <c r="I14"/>
  <c r="J53"/>
  <c r="K53"/>
  <c r="L53"/>
  <c r="M53"/>
  <c r="N53"/>
  <c r="I53"/>
  <c r="I52" s="1"/>
  <c r="J50"/>
  <c r="K50"/>
  <c r="L50"/>
  <c r="M50"/>
  <c r="O50"/>
  <c r="P50"/>
  <c r="I50"/>
  <c r="N51"/>
  <c r="N50" s="1"/>
  <c r="J26"/>
  <c r="K26"/>
  <c r="L26"/>
  <c r="M26"/>
  <c r="N26"/>
  <c r="O26"/>
  <c r="P26"/>
  <c r="I26"/>
  <c r="J24"/>
  <c r="K24"/>
  <c r="L24"/>
  <c r="M24"/>
  <c r="N24"/>
  <c r="O24"/>
  <c r="P24"/>
  <c r="I24"/>
  <c r="I38"/>
  <c r="J38"/>
  <c r="K38"/>
  <c r="L38"/>
  <c r="M38"/>
  <c r="N38"/>
  <c r="O38"/>
  <c r="P38"/>
  <c r="J15"/>
  <c r="K15"/>
  <c r="L15"/>
  <c r="M15"/>
  <c r="O15"/>
  <c r="P15"/>
  <c r="I15"/>
  <c r="I17"/>
  <c r="I19"/>
  <c r="I30"/>
  <c r="I32"/>
  <c r="I34"/>
  <c r="I36"/>
  <c r="P36"/>
  <c r="O36"/>
  <c r="N36"/>
  <c r="M36"/>
  <c r="L36"/>
  <c r="K36"/>
  <c r="J36"/>
  <c r="K21"/>
  <c r="J12" l="1"/>
  <c r="J11" s="1"/>
  <c r="I13"/>
  <c r="N55"/>
  <c r="M55"/>
  <c r="M52" s="1"/>
  <c r="M47"/>
  <c r="N45"/>
  <c r="M45"/>
  <c r="N42"/>
  <c r="M42"/>
  <c r="N19"/>
  <c r="O19"/>
  <c r="P19"/>
  <c r="M19"/>
  <c r="P34"/>
  <c r="O34"/>
  <c r="N34"/>
  <c r="M34"/>
  <c r="L34"/>
  <c r="K34"/>
  <c r="J34"/>
  <c r="P32"/>
  <c r="O32"/>
  <c r="N32"/>
  <c r="M32"/>
  <c r="M14" s="1"/>
  <c r="L32"/>
  <c r="K32"/>
  <c r="J32"/>
  <c r="N30"/>
  <c r="M30"/>
  <c r="P30"/>
  <c r="O30"/>
  <c r="L30"/>
  <c r="K30"/>
  <c r="J30"/>
  <c r="M17"/>
  <c r="P56"/>
  <c r="P55" s="1"/>
  <c r="P53" s="1"/>
  <c r="O56"/>
  <c r="O55" s="1"/>
  <c r="O53" s="1"/>
  <c r="J55"/>
  <c r="I55"/>
  <c r="L47"/>
  <c r="K47"/>
  <c r="L45"/>
  <c r="K45"/>
  <c r="L42"/>
  <c r="L19"/>
  <c r="K19"/>
  <c r="K14" s="1"/>
  <c r="K13" s="1"/>
  <c r="L17"/>
  <c r="L14" s="1"/>
  <c r="L13" s="1"/>
  <c r="J52"/>
  <c r="J47"/>
  <c r="I47"/>
  <c r="I12" s="1"/>
  <c r="J45"/>
  <c r="I45"/>
  <c r="J42"/>
  <c r="I42"/>
  <c r="J19"/>
  <c r="J17"/>
  <c r="N47"/>
  <c r="P47"/>
  <c r="O47"/>
  <c r="P45"/>
  <c r="O45"/>
  <c r="P42"/>
  <c r="O42"/>
  <c r="P17"/>
  <c r="P14" s="1"/>
  <c r="P13" s="1"/>
  <c r="O17"/>
  <c r="O14" s="1"/>
  <c r="O13" s="1"/>
  <c r="N17"/>
  <c r="N16"/>
  <c r="N15" s="1"/>
  <c r="N14" s="1"/>
  <c r="I9" i="1"/>
  <c r="L9"/>
  <c r="M9"/>
  <c r="N9"/>
  <c r="O9"/>
  <c r="I10"/>
  <c r="L10"/>
  <c r="M10"/>
  <c r="N10"/>
  <c r="O10"/>
  <c r="H10"/>
  <c r="O11"/>
  <c r="I11"/>
  <c r="L11"/>
  <c r="M11"/>
  <c r="N11"/>
  <c r="I12"/>
  <c r="L12"/>
  <c r="M12"/>
  <c r="N12"/>
  <c r="O12"/>
  <c r="H12"/>
  <c r="M14"/>
  <c r="M15"/>
  <c r="N15"/>
  <c r="N13" s="1"/>
  <c r="O15"/>
  <c r="L15"/>
  <c r="L13" s="1"/>
  <c r="I28"/>
  <c r="J28"/>
  <c r="J27" s="1"/>
  <c r="J26" s="1"/>
  <c r="K28"/>
  <c r="L28"/>
  <c r="L27" s="1"/>
  <c r="L26" s="1"/>
  <c r="M28"/>
  <c r="N28"/>
  <c r="N27" s="1"/>
  <c r="N26" s="1"/>
  <c r="O28"/>
  <c r="M34"/>
  <c r="M23"/>
  <c r="M22"/>
  <c r="L17"/>
  <c r="M20"/>
  <c r="M17" s="1"/>
  <c r="M19"/>
  <c r="K17"/>
  <c r="N17"/>
  <c r="O17"/>
  <c r="J17"/>
  <c r="I33"/>
  <c r="J33"/>
  <c r="K33"/>
  <c r="L33"/>
  <c r="M33"/>
  <c r="N33"/>
  <c r="O33"/>
  <c r="H33"/>
  <c r="I24"/>
  <c r="J24"/>
  <c r="K24"/>
  <c r="L24"/>
  <c r="M24"/>
  <c r="N24"/>
  <c r="O24"/>
  <c r="H24"/>
  <c r="I22"/>
  <c r="J22"/>
  <c r="K22"/>
  <c r="N22"/>
  <c r="O22"/>
  <c r="H22"/>
  <c r="I44"/>
  <c r="I43" s="1"/>
  <c r="H44"/>
  <c r="H43" s="1"/>
  <c r="I40"/>
  <c r="H40"/>
  <c r="I37"/>
  <c r="H37"/>
  <c r="I31"/>
  <c r="I27" s="1"/>
  <c r="I26" s="1"/>
  <c r="H31"/>
  <c r="H28"/>
  <c r="H27" s="1"/>
  <c r="H26" s="1"/>
  <c r="I17"/>
  <c r="H17"/>
  <c r="I15"/>
  <c r="H15"/>
  <c r="I13"/>
  <c r="H13"/>
  <c r="M13"/>
  <c r="O13"/>
  <c r="J15"/>
  <c r="J13" s="1"/>
  <c r="J12" s="1"/>
  <c r="J11" s="1"/>
  <c r="J10" s="1"/>
  <c r="J9" s="1"/>
  <c r="K15"/>
  <c r="K13" s="1"/>
  <c r="K12" s="1"/>
  <c r="K11" s="1"/>
  <c r="K10" s="1"/>
  <c r="K9" s="1"/>
  <c r="J31"/>
  <c r="K31"/>
  <c r="K27" s="1"/>
  <c r="K26" s="1"/>
  <c r="L31"/>
  <c r="M31"/>
  <c r="M27" s="1"/>
  <c r="M26" s="1"/>
  <c r="N31"/>
  <c r="O31"/>
  <c r="O27" s="1"/>
  <c r="O26" s="1"/>
  <c r="J37"/>
  <c r="K37"/>
  <c r="L37"/>
  <c r="M37"/>
  <c r="N37"/>
  <c r="O37"/>
  <c r="J40"/>
  <c r="K40"/>
  <c r="L40"/>
  <c r="M40"/>
  <c r="N40"/>
  <c r="O40"/>
  <c r="O44"/>
  <c r="O43" s="1"/>
  <c r="J44"/>
  <c r="J43" s="1"/>
  <c r="K44"/>
  <c r="K43" s="1"/>
  <c r="L44"/>
  <c r="L43" s="1"/>
  <c r="M44"/>
  <c r="M43" s="1"/>
  <c r="N44"/>
  <c r="N43" s="1"/>
  <c r="I11" i="4" l="1"/>
  <c r="M13"/>
  <c r="K12"/>
  <c r="L12"/>
  <c r="L11" s="1"/>
  <c r="M12"/>
  <c r="N13"/>
  <c r="O52"/>
  <c r="N52"/>
  <c r="P52"/>
  <c r="I36" i="1"/>
  <c r="I35" s="1"/>
  <c r="O36"/>
  <c r="O35" s="1"/>
  <c r="K36"/>
  <c r="K35" s="1"/>
  <c r="H36"/>
  <c r="H35" s="1"/>
  <c r="L36"/>
  <c r="L35" s="1"/>
  <c r="N36"/>
  <c r="N35" s="1"/>
  <c r="J36"/>
  <c r="J35" s="1"/>
  <c r="M36"/>
  <c r="M35" s="1"/>
  <c r="H11"/>
  <c r="O12" i="4" l="1"/>
  <c r="O11" s="1"/>
  <c r="P12"/>
  <c r="M11"/>
  <c r="K11"/>
  <c r="P11"/>
  <c r="H9" i="1"/>
  <c r="N12" i="4"/>
  <c r="N11" l="1"/>
</calcChain>
</file>

<file path=xl/sharedStrings.xml><?xml version="1.0" encoding="utf-8"?>
<sst xmlns="http://schemas.openxmlformats.org/spreadsheetml/2006/main" count="212" uniqueCount="80">
  <si>
    <t>к муниципальной программе</t>
  </si>
  <si>
    <t>Информация об использовании бюджетных ассигнований районного бюджета и иных средств на реализацию мероприятий муниципальной программы (с расшифровкой по главным распорядителям средств бюджета округа, основным мероприятиям, а также по годам реализации муниципальной программы) «Управление земельно-имущественным комплексом»</t>
  </si>
  <si>
    <t>(рублей)</t>
  </si>
  <si>
    <t>Статус (муниципальная программа, подпрограмма)</t>
  </si>
  <si>
    <t>Наименование программы, подпрограммы</t>
  </si>
  <si>
    <t>Наименование ГРБС</t>
  </si>
  <si>
    <t>ГРБС</t>
  </si>
  <si>
    <t>РзПр</t>
  </si>
  <si>
    <t>ЦСР</t>
  </si>
  <si>
    <t>ВР</t>
  </si>
  <si>
    <t>Январь - Июнь</t>
  </si>
  <si>
    <t>значение на конец года</t>
  </si>
  <si>
    <t>План</t>
  </si>
  <si>
    <t>Факт</t>
  </si>
  <si>
    <t>Управление земельно-имущественным комплексом</t>
  </si>
  <si>
    <t>администрация Шарыповского муниципального округа</t>
  </si>
  <si>
    <t>Подпрограмма 1</t>
  </si>
  <si>
    <t>Управление и распоряжение муниципальным имуществом</t>
  </si>
  <si>
    <t>Подпрограмма 2</t>
  </si>
  <si>
    <t>Эффективное управление и распоряжение земельными ресурсами</t>
  </si>
  <si>
    <t>Подпрограмма 3</t>
  </si>
  <si>
    <t>Стимулирование жилищного строительства на территории Шарыповского муниципального округа</t>
  </si>
  <si>
    <t>Приложение №11</t>
  </si>
  <si>
    <t>0113</t>
  </si>
  <si>
    <t>0412</t>
  </si>
  <si>
    <t>853</t>
  </si>
  <si>
    <t>Изготовление технической документации объектов недвижимости, постановка их на кадастровый учет, в том числе автодорог общего пользования местного значения</t>
  </si>
  <si>
    <t>Осн. Мероприятие 1.1</t>
  </si>
  <si>
    <t>Проведение рыночной оценки муниципального имущества</t>
  </si>
  <si>
    <t>Осн. Мероприятие 1.2</t>
  </si>
  <si>
    <t>Содержание муниципального имущества, находящегося в собственности муниципального образования Шарыповский муниципальный округ</t>
  </si>
  <si>
    <t>Осн. Мероприятие 1.3</t>
  </si>
  <si>
    <t>Проведение работ по формированию и постановке на государственный кадастровый учет земельных участков</t>
  </si>
  <si>
    <t>Проведение работ по определению рыночной стоимости земельных участков и рыночной стоимости права аренды земельных участков</t>
  </si>
  <si>
    <t>Осн. Мероприятие 1.1.</t>
  </si>
  <si>
    <t>1010081040</t>
  </si>
  <si>
    <t>244</t>
  </si>
  <si>
    <t>1010081050</t>
  </si>
  <si>
    <t>Осн. Мероприятие 1.4</t>
  </si>
  <si>
    <t>Проведение инвентаризации и государственной регистрации прав собственности действующих и неблагоустроенных (брошенных) мест погребения (кладбищ)</t>
  </si>
  <si>
    <t>Осн. Мероприятие 1.5</t>
  </si>
  <si>
    <t>Проведение мероприятий по паспортизации, постановке на кадастровый учет памятников и мемориальных комплексов, увековечивающих память воинов, погибщих, умерших в годы Великой Отечественной войны</t>
  </si>
  <si>
    <t xml:space="preserve">Проведение мероприятий по паспортизации, постановке на кадастровый учет памятников и мемориальных комплексов, увековечивающих память воинов, погибщих, умерших в годы Великой Отечественной войны </t>
  </si>
  <si>
    <t>1020081050</t>
  </si>
  <si>
    <t>Подготовка  и утверждение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</t>
  </si>
  <si>
    <t>Внесение границ населенных пунктов  в ЕГРН</t>
  </si>
  <si>
    <t>Внесение границ территориальных зон в ЕГРН</t>
  </si>
  <si>
    <t>Исп. Ничкова И.С.</t>
  </si>
  <si>
    <t>Программа 10</t>
  </si>
  <si>
    <t>Разработка местных нормативов градостроительного проектирования Шарыповского муниципального округа</t>
  </si>
  <si>
    <t>1030081060</t>
  </si>
  <si>
    <t>Осн. Мероприятие 1.6</t>
  </si>
  <si>
    <t>Приобретение 1/20 доли жилого дома, расположенного по адресу:Красноярский край, Шарыповский район, с.Родники, ул.Дальневосточная,д.3Б, в муниципальную собственнось</t>
  </si>
  <si>
    <t>1010081060</t>
  </si>
  <si>
    <t>412</t>
  </si>
  <si>
    <t>Осн. Мероприятие 1.7</t>
  </si>
  <si>
    <t>Оплата субаренды части земельного участка полосы отвода железной дороги расположенного по адресу: Красноярский край, г.Шарыпово, ул.Привокзальная, 7А, на котором расположен объект муниципальной собственности</t>
  </si>
  <si>
    <t>1010081070</t>
  </si>
  <si>
    <t>Осн. Мероприятие 1.8</t>
  </si>
  <si>
    <t>Оплата нотариальных услуг</t>
  </si>
  <si>
    <t>1010081100</t>
  </si>
  <si>
    <t>10200L5991</t>
  </si>
  <si>
    <t>Реализация мероприятий, связанных с подготовкой проектов межевания земельных участков,  проведением кадастровых работ в отношении земельных участков</t>
  </si>
  <si>
    <t>Статус (муниципальная программа, подпрограмма, мероприятие)</t>
  </si>
  <si>
    <t>Наименование программы, подпрограммы, мероприятия</t>
  </si>
  <si>
    <t>Код бюджетной классификации</t>
  </si>
  <si>
    <t>Расходы по годам</t>
  </si>
  <si>
    <t>плановый период</t>
  </si>
  <si>
    <t>1-й год</t>
  </si>
  <si>
    <t>2-й год</t>
  </si>
  <si>
    <t>№ п/п</t>
  </si>
  <si>
    <t>январь-июнь</t>
  </si>
  <si>
    <t>Примечание</t>
  </si>
  <si>
    <t>Приобретение оргтехники для органов местного самоуправления и муниципальных учреждений Шарыповского муниципального округа</t>
  </si>
  <si>
    <t>Приобретение автомобиля</t>
  </si>
  <si>
    <t>0505</t>
  </si>
  <si>
    <t>Осн. Мероприятие</t>
  </si>
  <si>
    <t xml:space="preserve">Осн. Мероприятие </t>
  </si>
  <si>
    <t>Начальник отдела имущества и земельных отношений</t>
  </si>
  <si>
    <t>Храбрых Н.Н.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</si>
</sst>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0" fontId="0" fillId="2" borderId="0" xfId="0" applyFill="1"/>
    <xf numFmtId="0" fontId="4" fillId="2" borderId="0" xfId="0" applyFont="1" applyFill="1" applyAlignment="1">
      <alignment horizontal="right"/>
    </xf>
    <xf numFmtId="0" fontId="2" fillId="2" borderId="0" xfId="0" applyFont="1" applyFill="1"/>
    <xf numFmtId="0" fontId="5" fillId="2" borderId="1" xfId="0" applyFont="1" applyFill="1" applyBorder="1" applyAlignment="1">
      <alignment horizontal="center" vertical="top" wrapText="1"/>
    </xf>
    <xf numFmtId="0" fontId="0" fillId="3" borderId="0" xfId="0" applyFill="1"/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2" fillId="2" borderId="0" xfId="0" applyFont="1" applyFill="1" applyBorder="1"/>
    <xf numFmtId="0" fontId="5" fillId="2" borderId="0" xfId="0" applyFont="1" applyFill="1" applyBorder="1" applyAlignment="1">
      <alignment wrapText="1"/>
    </xf>
    <xf numFmtId="49" fontId="5" fillId="2" borderId="0" xfId="0" applyNumberFormat="1" applyFont="1" applyFill="1" applyBorder="1" applyAlignment="1">
      <alignment horizontal="center" wrapText="1"/>
    </xf>
    <xf numFmtId="4" fontId="5" fillId="2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5" fillId="2" borderId="4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4" fillId="2" borderId="6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2"/>
  <sheetViews>
    <sheetView workbookViewId="0">
      <selection activeCell="L9" sqref="L9"/>
    </sheetView>
  </sheetViews>
  <sheetFormatPr defaultRowHeight="15"/>
  <cols>
    <col min="1" max="1" width="16.85546875" customWidth="1"/>
    <col min="2" max="2" width="18.7109375" customWidth="1"/>
    <col min="3" max="3" width="13.5703125" customWidth="1"/>
    <col min="6" max="6" width="11.140625" customWidth="1"/>
    <col min="8" max="8" width="12.85546875" customWidth="1"/>
    <col min="9" max="9" width="12.7109375" customWidth="1"/>
    <col min="10" max="11" width="9.140625" style="9"/>
    <col min="12" max="12" width="10" style="9" bestFit="1" customWidth="1"/>
    <col min="13" max="13" width="13.28515625" style="9" customWidth="1"/>
    <col min="14" max="14" width="10.7109375" customWidth="1"/>
    <col min="15" max="15" width="12.140625" customWidth="1"/>
  </cols>
  <sheetData>
    <row r="1" spans="1:15" s="5" customFormat="1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 t="s">
        <v>22</v>
      </c>
      <c r="M1" s="7"/>
      <c r="N1" s="7"/>
      <c r="O1" s="7"/>
    </row>
    <row r="2" spans="1:15" s="5" customForma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 t="s">
        <v>0</v>
      </c>
      <c r="M2" s="7"/>
      <c r="N2" s="7"/>
      <c r="O2" s="7"/>
    </row>
    <row r="3" spans="1:15" s="5" customFormat="1">
      <c r="A3" s="10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5" customFormat="1" ht="41.25" customHeight="1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s="5" customForma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 t="s">
        <v>2</v>
      </c>
    </row>
    <row r="6" spans="1:15" s="5" customFormat="1" ht="23.25" customHeight="1">
      <c r="A6" s="31" t="s">
        <v>3</v>
      </c>
      <c r="B6" s="31" t="s">
        <v>4</v>
      </c>
      <c r="C6" s="31" t="s">
        <v>5</v>
      </c>
      <c r="D6" s="31" t="s">
        <v>6</v>
      </c>
      <c r="E6" s="31" t="s">
        <v>7</v>
      </c>
      <c r="F6" s="31" t="s">
        <v>8</v>
      </c>
      <c r="G6" s="31" t="s">
        <v>9</v>
      </c>
      <c r="H6" s="33">
        <v>2022</v>
      </c>
      <c r="I6" s="34"/>
      <c r="J6" s="33">
        <v>2023</v>
      </c>
      <c r="K6" s="37"/>
      <c r="L6" s="37"/>
      <c r="M6" s="34"/>
      <c r="N6" s="3">
        <v>2024</v>
      </c>
      <c r="O6" s="3">
        <v>2025</v>
      </c>
    </row>
    <row r="7" spans="1:15" s="5" customFormat="1" ht="24.75" customHeight="1">
      <c r="A7" s="38"/>
      <c r="B7" s="38"/>
      <c r="C7" s="38"/>
      <c r="D7" s="38"/>
      <c r="E7" s="38"/>
      <c r="F7" s="38"/>
      <c r="G7" s="38"/>
      <c r="H7" s="31" t="s">
        <v>12</v>
      </c>
      <c r="I7" s="31" t="s">
        <v>13</v>
      </c>
      <c r="J7" s="33" t="s">
        <v>10</v>
      </c>
      <c r="K7" s="34"/>
      <c r="L7" s="33" t="s">
        <v>11</v>
      </c>
      <c r="M7" s="34"/>
      <c r="N7" s="1"/>
      <c r="O7" s="1"/>
    </row>
    <row r="8" spans="1:15" s="5" customFormat="1">
      <c r="A8" s="32"/>
      <c r="B8" s="32"/>
      <c r="C8" s="32"/>
      <c r="D8" s="32"/>
      <c r="E8" s="32"/>
      <c r="F8" s="32"/>
      <c r="G8" s="32"/>
      <c r="H8" s="32"/>
      <c r="I8" s="32"/>
      <c r="J8" s="3" t="s">
        <v>12</v>
      </c>
      <c r="K8" s="3" t="s">
        <v>13</v>
      </c>
      <c r="L8" s="3" t="s">
        <v>12</v>
      </c>
      <c r="M8" s="3" t="s">
        <v>13</v>
      </c>
      <c r="N8" s="8" t="s">
        <v>12</v>
      </c>
      <c r="O8" s="8" t="s">
        <v>12</v>
      </c>
    </row>
    <row r="9" spans="1:15" s="5" customFormat="1" ht="25.5" customHeight="1">
      <c r="A9" s="1" t="s">
        <v>48</v>
      </c>
      <c r="B9" s="1" t="s">
        <v>14</v>
      </c>
      <c r="C9" s="1"/>
      <c r="D9" s="1"/>
      <c r="E9" s="4"/>
      <c r="F9" s="4"/>
      <c r="G9" s="4"/>
      <c r="H9" s="2">
        <f t="shared" ref="H9:O9" si="0">H10</f>
        <v>876000</v>
      </c>
      <c r="I9" s="2">
        <f t="shared" si="0"/>
        <v>832876.33000000007</v>
      </c>
      <c r="J9" s="2">
        <f t="shared" si="0"/>
        <v>359792.98000000004</v>
      </c>
      <c r="K9" s="2">
        <f t="shared" si="0"/>
        <v>354401.31000000006</v>
      </c>
      <c r="L9" s="2">
        <f t="shared" si="0"/>
        <v>1483730.49</v>
      </c>
      <c r="M9" s="2">
        <f t="shared" si="0"/>
        <v>1478846.11</v>
      </c>
      <c r="N9" s="2">
        <f t="shared" si="0"/>
        <v>1017500</v>
      </c>
      <c r="O9" s="2">
        <f t="shared" si="0"/>
        <v>1017500</v>
      </c>
    </row>
    <row r="10" spans="1:15" s="5" customFormat="1" ht="44.25" customHeight="1">
      <c r="A10" s="1"/>
      <c r="B10" s="1"/>
      <c r="C10" s="1" t="s">
        <v>15</v>
      </c>
      <c r="D10" s="1">
        <v>408</v>
      </c>
      <c r="E10" s="4"/>
      <c r="F10" s="4"/>
      <c r="G10" s="4"/>
      <c r="H10" s="2">
        <f>H11+H26</f>
        <v>876000</v>
      </c>
      <c r="I10" s="2">
        <f t="shared" ref="I10:O10" si="1">I11+I26</f>
        <v>832876.33000000007</v>
      </c>
      <c r="J10" s="2">
        <f t="shared" si="1"/>
        <v>359792.98000000004</v>
      </c>
      <c r="K10" s="2">
        <f t="shared" si="1"/>
        <v>354401.31000000006</v>
      </c>
      <c r="L10" s="2">
        <f t="shared" si="1"/>
        <v>1483730.49</v>
      </c>
      <c r="M10" s="2">
        <f t="shared" si="1"/>
        <v>1478846.11</v>
      </c>
      <c r="N10" s="2">
        <f t="shared" si="1"/>
        <v>1017500</v>
      </c>
      <c r="O10" s="2">
        <f t="shared" si="1"/>
        <v>1017500</v>
      </c>
    </row>
    <row r="11" spans="1:15" s="5" customFormat="1" ht="51.75" customHeight="1">
      <c r="A11" s="1" t="s">
        <v>16</v>
      </c>
      <c r="B11" s="1" t="s">
        <v>17</v>
      </c>
      <c r="C11" s="1"/>
      <c r="D11" s="1"/>
      <c r="E11" s="4"/>
      <c r="F11" s="4"/>
      <c r="G11" s="4"/>
      <c r="H11" s="2">
        <f t="shared" ref="H11:O11" si="2">H12</f>
        <v>651350</v>
      </c>
      <c r="I11" s="2">
        <f t="shared" si="2"/>
        <v>608226.33000000007</v>
      </c>
      <c r="J11" s="2">
        <f t="shared" si="2"/>
        <v>309792.98000000004</v>
      </c>
      <c r="K11" s="2">
        <f t="shared" si="2"/>
        <v>304401.31000000006</v>
      </c>
      <c r="L11" s="2">
        <f t="shared" si="2"/>
        <v>1237744.25</v>
      </c>
      <c r="M11" s="2">
        <f t="shared" si="2"/>
        <v>1232859.8700000001</v>
      </c>
      <c r="N11" s="2">
        <f t="shared" si="2"/>
        <v>800000</v>
      </c>
      <c r="O11" s="2">
        <f t="shared" si="2"/>
        <v>800000</v>
      </c>
    </row>
    <row r="12" spans="1:15" s="5" customFormat="1" ht="51.75" customHeight="1">
      <c r="A12" s="1"/>
      <c r="B12" s="1"/>
      <c r="C12" s="1" t="s">
        <v>15</v>
      </c>
      <c r="D12" s="1">
        <v>408</v>
      </c>
      <c r="E12" s="4"/>
      <c r="F12" s="4"/>
      <c r="G12" s="4"/>
      <c r="H12" s="2">
        <f>H13+H15+H17+H22+H24</f>
        <v>651350</v>
      </c>
      <c r="I12" s="2">
        <f t="shared" ref="I12:O12" si="3">I13+I15+I17+I22+I24</f>
        <v>608226.33000000007</v>
      </c>
      <c r="J12" s="2">
        <f t="shared" si="3"/>
        <v>309792.98000000004</v>
      </c>
      <c r="K12" s="2">
        <f t="shared" si="3"/>
        <v>304401.31000000006</v>
      </c>
      <c r="L12" s="2">
        <f t="shared" si="3"/>
        <v>1237744.25</v>
      </c>
      <c r="M12" s="2">
        <f t="shared" si="3"/>
        <v>1232859.8700000001</v>
      </c>
      <c r="N12" s="2">
        <f t="shared" si="3"/>
        <v>800000</v>
      </c>
      <c r="O12" s="2">
        <f t="shared" si="3"/>
        <v>800000</v>
      </c>
    </row>
    <row r="13" spans="1:15" s="5" customFormat="1" ht="104.25" customHeight="1">
      <c r="A13" s="1" t="s">
        <v>27</v>
      </c>
      <c r="B13" s="1" t="s">
        <v>26</v>
      </c>
      <c r="C13" s="1"/>
      <c r="D13" s="1"/>
      <c r="E13" s="4"/>
      <c r="F13" s="4"/>
      <c r="G13" s="4"/>
      <c r="H13" s="2">
        <f t="shared" ref="H13:O15" si="4">H14</f>
        <v>156093.29</v>
      </c>
      <c r="I13" s="2">
        <f t="shared" si="4"/>
        <v>117000</v>
      </c>
      <c r="J13" s="2">
        <f t="shared" si="4"/>
        <v>0</v>
      </c>
      <c r="K13" s="2">
        <f t="shared" si="4"/>
        <v>0</v>
      </c>
      <c r="L13" s="2">
        <f t="shared" si="4"/>
        <v>16000</v>
      </c>
      <c r="M13" s="2">
        <f t="shared" si="4"/>
        <v>16000</v>
      </c>
      <c r="N13" s="2">
        <f t="shared" si="4"/>
        <v>250000</v>
      </c>
      <c r="O13" s="2">
        <f t="shared" si="4"/>
        <v>250000</v>
      </c>
    </row>
    <row r="14" spans="1:15" s="5" customFormat="1" ht="51.75" customHeight="1">
      <c r="A14" s="1"/>
      <c r="B14" s="1"/>
      <c r="C14" s="1" t="s">
        <v>15</v>
      </c>
      <c r="D14" s="1">
        <v>408</v>
      </c>
      <c r="E14" s="4" t="s">
        <v>23</v>
      </c>
      <c r="F14" s="4">
        <v>1010081020</v>
      </c>
      <c r="G14" s="4">
        <v>244</v>
      </c>
      <c r="H14" s="2">
        <v>156093.29</v>
      </c>
      <c r="I14" s="2">
        <v>117000</v>
      </c>
      <c r="J14" s="2">
        <v>0</v>
      </c>
      <c r="K14" s="2">
        <v>0</v>
      </c>
      <c r="L14" s="2">
        <v>16000</v>
      </c>
      <c r="M14" s="2">
        <f>L14</f>
        <v>16000</v>
      </c>
      <c r="N14" s="2">
        <v>250000</v>
      </c>
      <c r="O14" s="2">
        <v>250000</v>
      </c>
    </row>
    <row r="15" spans="1:15" s="5" customFormat="1" ht="51" customHeight="1">
      <c r="A15" s="1" t="s">
        <v>29</v>
      </c>
      <c r="B15" s="1" t="s">
        <v>28</v>
      </c>
      <c r="C15" s="1"/>
      <c r="D15" s="1"/>
      <c r="E15" s="4"/>
      <c r="F15" s="4"/>
      <c r="G15" s="4"/>
      <c r="H15" s="2">
        <f t="shared" ref="H15:K15" si="5">H16</f>
        <v>38681.449999999997</v>
      </c>
      <c r="I15" s="2">
        <f t="shared" si="5"/>
        <v>38681.449999999997</v>
      </c>
      <c r="J15" s="2">
        <f t="shared" si="5"/>
        <v>17591.669999999998</v>
      </c>
      <c r="K15" s="2">
        <f t="shared" si="5"/>
        <v>12200</v>
      </c>
      <c r="L15" s="2">
        <f>L16</f>
        <v>29591.67</v>
      </c>
      <c r="M15" s="2">
        <f t="shared" si="4"/>
        <v>29591.67</v>
      </c>
      <c r="N15" s="2">
        <f t="shared" si="4"/>
        <v>130000</v>
      </c>
      <c r="O15" s="2">
        <f t="shared" si="4"/>
        <v>130000</v>
      </c>
    </row>
    <row r="16" spans="1:15" s="5" customFormat="1" ht="36.75" customHeight="1">
      <c r="A16" s="1"/>
      <c r="B16" s="1"/>
      <c r="C16" s="1" t="s">
        <v>15</v>
      </c>
      <c r="D16" s="1">
        <v>408</v>
      </c>
      <c r="E16" s="4" t="s">
        <v>23</v>
      </c>
      <c r="F16" s="4">
        <v>1010081030</v>
      </c>
      <c r="G16" s="4">
        <v>244</v>
      </c>
      <c r="H16" s="2">
        <v>38681.449999999997</v>
      </c>
      <c r="I16" s="2">
        <v>38681.449999999997</v>
      </c>
      <c r="J16" s="2">
        <v>17591.669999999998</v>
      </c>
      <c r="K16" s="2">
        <v>12200</v>
      </c>
      <c r="L16" s="2">
        <v>29591.67</v>
      </c>
      <c r="M16" s="2">
        <v>29591.67</v>
      </c>
      <c r="N16" s="2">
        <v>130000</v>
      </c>
      <c r="O16" s="2">
        <v>130000</v>
      </c>
    </row>
    <row r="17" spans="1:15" s="5" customFormat="1" ht="100.5" customHeight="1">
      <c r="A17" s="1" t="s">
        <v>31</v>
      </c>
      <c r="B17" s="1" t="s">
        <v>30</v>
      </c>
      <c r="C17" s="1"/>
      <c r="D17" s="1"/>
      <c r="E17" s="4"/>
      <c r="F17" s="4"/>
      <c r="G17" s="4"/>
      <c r="H17" s="2">
        <f t="shared" ref="H17:I17" si="6">H18+H19+H20</f>
        <v>456575.26</v>
      </c>
      <c r="I17" s="2">
        <f t="shared" si="6"/>
        <v>452544.88</v>
      </c>
      <c r="J17" s="2">
        <f>J18+J19+J20+J21</f>
        <v>182201.31000000003</v>
      </c>
      <c r="K17" s="2">
        <f t="shared" ref="K17:O17" si="7">K18+K19+K20+K21</f>
        <v>182201.31000000003</v>
      </c>
      <c r="L17" s="2">
        <f>L18+L19+L20+L21</f>
        <v>1021111</v>
      </c>
      <c r="M17" s="2">
        <f>M18+M19+M20+M21</f>
        <v>1021110.62</v>
      </c>
      <c r="N17" s="2">
        <f t="shared" si="7"/>
        <v>420000</v>
      </c>
      <c r="O17" s="2">
        <f t="shared" si="7"/>
        <v>420000</v>
      </c>
    </row>
    <row r="18" spans="1:15" s="5" customFormat="1" ht="36.75" customHeight="1">
      <c r="A18" s="1"/>
      <c r="B18" s="1"/>
      <c r="C18" s="1" t="s">
        <v>15</v>
      </c>
      <c r="D18" s="1">
        <v>408</v>
      </c>
      <c r="E18" s="4" t="s">
        <v>23</v>
      </c>
      <c r="F18" s="4">
        <v>1010081220</v>
      </c>
      <c r="G18" s="4">
        <v>244</v>
      </c>
      <c r="H18" s="2">
        <v>77486.78</v>
      </c>
      <c r="I18" s="2">
        <v>73458.3</v>
      </c>
      <c r="J18" s="2">
        <v>44377.9</v>
      </c>
      <c r="K18" s="2">
        <v>44377.9</v>
      </c>
      <c r="L18" s="2">
        <v>722950.49</v>
      </c>
      <c r="M18" s="2">
        <v>722950.49</v>
      </c>
      <c r="N18" s="2">
        <v>120000</v>
      </c>
      <c r="O18" s="2">
        <v>120000</v>
      </c>
    </row>
    <row r="19" spans="1:15" s="5" customFormat="1" ht="36.75" customHeight="1">
      <c r="A19" s="1"/>
      <c r="B19" s="1"/>
      <c r="C19" s="1"/>
      <c r="D19" s="1">
        <v>408</v>
      </c>
      <c r="E19" s="4" t="s">
        <v>23</v>
      </c>
      <c r="F19" s="4">
        <v>1010081220</v>
      </c>
      <c r="G19" s="4">
        <v>247</v>
      </c>
      <c r="H19" s="2">
        <v>377588.47999999998</v>
      </c>
      <c r="I19" s="2">
        <v>377586.58</v>
      </c>
      <c r="J19" s="2">
        <v>123340.02</v>
      </c>
      <c r="K19" s="2">
        <v>123340.02</v>
      </c>
      <c r="L19" s="2">
        <v>208052.51</v>
      </c>
      <c r="M19" s="2">
        <f>L19</f>
        <v>208052.51</v>
      </c>
      <c r="N19" s="2">
        <v>0</v>
      </c>
      <c r="O19" s="2">
        <v>0</v>
      </c>
    </row>
    <row r="20" spans="1:15" s="5" customFormat="1" ht="36.75" customHeight="1">
      <c r="A20" s="1"/>
      <c r="B20" s="1"/>
      <c r="C20" s="1"/>
      <c r="D20" s="1">
        <v>408</v>
      </c>
      <c r="E20" s="4" t="s">
        <v>23</v>
      </c>
      <c r="F20" s="4">
        <v>1010081220</v>
      </c>
      <c r="G20" s="4">
        <v>852</v>
      </c>
      <c r="H20" s="2">
        <v>1500</v>
      </c>
      <c r="I20" s="2">
        <v>1500</v>
      </c>
      <c r="J20" s="2">
        <v>14483</v>
      </c>
      <c r="K20" s="2">
        <v>14483</v>
      </c>
      <c r="L20" s="2">
        <v>90098</v>
      </c>
      <c r="M20" s="2">
        <f>L20</f>
        <v>90098</v>
      </c>
      <c r="N20" s="2">
        <v>300000</v>
      </c>
      <c r="O20" s="2">
        <v>300000</v>
      </c>
    </row>
    <row r="21" spans="1:15" s="5" customFormat="1" ht="36.75" customHeight="1">
      <c r="A21" s="1"/>
      <c r="B21" s="1"/>
      <c r="C21" s="1"/>
      <c r="D21" s="1">
        <v>408</v>
      </c>
      <c r="E21" s="4" t="s">
        <v>23</v>
      </c>
      <c r="F21" s="4">
        <v>1010081220</v>
      </c>
      <c r="G21" s="4" t="s">
        <v>25</v>
      </c>
      <c r="H21" s="2">
        <v>0</v>
      </c>
      <c r="I21" s="2">
        <v>0</v>
      </c>
      <c r="J21" s="2">
        <v>0.39</v>
      </c>
      <c r="K21" s="2">
        <v>0.39</v>
      </c>
      <c r="L21" s="2">
        <v>10</v>
      </c>
      <c r="M21" s="2">
        <v>9.6199999999999992</v>
      </c>
      <c r="N21" s="2">
        <v>0</v>
      </c>
      <c r="O21" s="2">
        <v>0</v>
      </c>
    </row>
    <row r="22" spans="1:15" s="5" customFormat="1" ht="102.75" customHeight="1">
      <c r="A22" s="1" t="s">
        <v>38</v>
      </c>
      <c r="B22" s="1" t="s">
        <v>39</v>
      </c>
      <c r="C22" s="1"/>
      <c r="D22" s="1"/>
      <c r="E22" s="4"/>
      <c r="F22" s="4"/>
      <c r="G22" s="4"/>
      <c r="H22" s="2">
        <f>H23</f>
        <v>0</v>
      </c>
      <c r="I22" s="2">
        <f t="shared" ref="I22:O22" si="8">I23</f>
        <v>0</v>
      </c>
      <c r="J22" s="2">
        <f t="shared" si="8"/>
        <v>110000</v>
      </c>
      <c r="K22" s="2">
        <f t="shared" si="8"/>
        <v>110000</v>
      </c>
      <c r="L22" s="2">
        <v>110000</v>
      </c>
      <c r="M22" s="2">
        <f>L22</f>
        <v>110000</v>
      </c>
      <c r="N22" s="2">
        <f t="shared" si="8"/>
        <v>0</v>
      </c>
      <c r="O22" s="2">
        <f t="shared" si="8"/>
        <v>0</v>
      </c>
    </row>
    <row r="23" spans="1:15" s="5" customFormat="1" ht="52.5" customHeight="1">
      <c r="A23" s="1"/>
      <c r="B23" s="1"/>
      <c r="C23" s="1" t="s">
        <v>15</v>
      </c>
      <c r="D23" s="1">
        <v>408</v>
      </c>
      <c r="E23" s="4" t="s">
        <v>23</v>
      </c>
      <c r="F23" s="4" t="s">
        <v>35</v>
      </c>
      <c r="G23" s="4" t="s">
        <v>36</v>
      </c>
      <c r="H23" s="2">
        <v>0</v>
      </c>
      <c r="I23" s="2">
        <v>0</v>
      </c>
      <c r="J23" s="2">
        <v>110000</v>
      </c>
      <c r="K23" s="2">
        <v>110000</v>
      </c>
      <c r="L23" s="2">
        <v>110000</v>
      </c>
      <c r="M23" s="2">
        <f>L23</f>
        <v>110000</v>
      </c>
      <c r="N23" s="2">
        <v>0</v>
      </c>
      <c r="O23" s="2">
        <v>0</v>
      </c>
    </row>
    <row r="24" spans="1:15" s="5" customFormat="1" ht="132" customHeight="1">
      <c r="A24" s="1" t="s">
        <v>40</v>
      </c>
      <c r="B24" s="1" t="s">
        <v>41</v>
      </c>
      <c r="C24" s="1"/>
      <c r="D24" s="1"/>
      <c r="E24" s="4"/>
      <c r="F24" s="4"/>
      <c r="G24" s="4"/>
      <c r="H24" s="2">
        <f>H25</f>
        <v>0</v>
      </c>
      <c r="I24" s="2">
        <f t="shared" ref="I24:O24" si="9">I25</f>
        <v>0</v>
      </c>
      <c r="J24" s="2">
        <f t="shared" si="9"/>
        <v>0</v>
      </c>
      <c r="K24" s="2">
        <f t="shared" si="9"/>
        <v>0</v>
      </c>
      <c r="L24" s="2">
        <f t="shared" si="9"/>
        <v>61041.58</v>
      </c>
      <c r="M24" s="2">
        <f t="shared" si="9"/>
        <v>56157.58</v>
      </c>
      <c r="N24" s="2">
        <f t="shared" si="9"/>
        <v>0</v>
      </c>
      <c r="O24" s="2">
        <f t="shared" si="9"/>
        <v>0</v>
      </c>
    </row>
    <row r="25" spans="1:15" s="5" customFormat="1" ht="54" customHeight="1">
      <c r="A25" s="1"/>
      <c r="B25" s="1"/>
      <c r="C25" s="1" t="s">
        <v>15</v>
      </c>
      <c r="D25" s="1">
        <v>408</v>
      </c>
      <c r="E25" s="4" t="s">
        <v>23</v>
      </c>
      <c r="F25" s="4" t="s">
        <v>37</v>
      </c>
      <c r="G25" s="4" t="s">
        <v>36</v>
      </c>
      <c r="H25" s="2">
        <v>0</v>
      </c>
      <c r="I25" s="2">
        <v>0</v>
      </c>
      <c r="J25" s="2">
        <v>0</v>
      </c>
      <c r="K25" s="2">
        <v>0</v>
      </c>
      <c r="L25" s="2">
        <v>61041.58</v>
      </c>
      <c r="M25" s="2">
        <v>56157.58</v>
      </c>
      <c r="N25" s="2">
        <v>0</v>
      </c>
      <c r="O25" s="2">
        <v>0</v>
      </c>
    </row>
    <row r="26" spans="1:15" s="5" customFormat="1" ht="59.25" customHeight="1">
      <c r="A26" s="1" t="s">
        <v>18</v>
      </c>
      <c r="B26" s="1" t="s">
        <v>19</v>
      </c>
      <c r="C26" s="1"/>
      <c r="D26" s="1"/>
      <c r="E26" s="4"/>
      <c r="F26" s="4"/>
      <c r="G26" s="4"/>
      <c r="H26" s="2">
        <f>H27</f>
        <v>224650</v>
      </c>
      <c r="I26" s="2">
        <f t="shared" ref="I26:O26" si="10">I27</f>
        <v>224650</v>
      </c>
      <c r="J26" s="2">
        <f t="shared" si="10"/>
        <v>50000</v>
      </c>
      <c r="K26" s="2">
        <f t="shared" si="10"/>
        <v>50000</v>
      </c>
      <c r="L26" s="2">
        <f t="shared" si="10"/>
        <v>245986.24</v>
      </c>
      <c r="M26" s="2">
        <f t="shared" si="10"/>
        <v>245986.24</v>
      </c>
      <c r="N26" s="2">
        <f t="shared" si="10"/>
        <v>217500</v>
      </c>
      <c r="O26" s="2">
        <f t="shared" si="10"/>
        <v>217500</v>
      </c>
    </row>
    <row r="27" spans="1:15" s="5" customFormat="1" ht="51.75" customHeight="1">
      <c r="A27" s="1"/>
      <c r="B27" s="1"/>
      <c r="C27" s="1" t="s">
        <v>15</v>
      </c>
      <c r="D27" s="1">
        <v>408</v>
      </c>
      <c r="E27" s="4"/>
      <c r="F27" s="4"/>
      <c r="G27" s="4"/>
      <c r="H27" s="2">
        <f>H28+H31+H33</f>
        <v>224650</v>
      </c>
      <c r="I27" s="2">
        <f t="shared" ref="I27:O27" si="11">I28+I31+I33</f>
        <v>224650</v>
      </c>
      <c r="J27" s="2">
        <f t="shared" si="11"/>
        <v>50000</v>
      </c>
      <c r="K27" s="2">
        <f t="shared" si="11"/>
        <v>50000</v>
      </c>
      <c r="L27" s="2">
        <f t="shared" si="11"/>
        <v>245986.24</v>
      </c>
      <c r="M27" s="2">
        <f t="shared" si="11"/>
        <v>245986.24</v>
      </c>
      <c r="N27" s="2">
        <f t="shared" si="11"/>
        <v>217500</v>
      </c>
      <c r="O27" s="2">
        <f t="shared" si="11"/>
        <v>217500</v>
      </c>
    </row>
    <row r="28" spans="1:15" s="5" customFormat="1" ht="72.75" customHeight="1">
      <c r="A28" s="1" t="s">
        <v>27</v>
      </c>
      <c r="B28" s="1" t="s">
        <v>32</v>
      </c>
      <c r="C28" s="1"/>
      <c r="D28" s="1"/>
      <c r="E28" s="4"/>
      <c r="F28" s="4"/>
      <c r="G28" s="4"/>
      <c r="H28" s="2">
        <f t="shared" ref="H28:O28" si="12">H29+H30</f>
        <v>207400</v>
      </c>
      <c r="I28" s="2">
        <f t="shared" si="12"/>
        <v>207400</v>
      </c>
      <c r="J28" s="2">
        <f t="shared" si="12"/>
        <v>50000</v>
      </c>
      <c r="K28" s="2">
        <f t="shared" si="12"/>
        <v>50000</v>
      </c>
      <c r="L28" s="2">
        <f t="shared" si="12"/>
        <v>100000</v>
      </c>
      <c r="M28" s="2">
        <f t="shared" si="12"/>
        <v>100000</v>
      </c>
      <c r="N28" s="2">
        <f t="shared" si="12"/>
        <v>147500</v>
      </c>
      <c r="O28" s="2">
        <f t="shared" si="12"/>
        <v>147500</v>
      </c>
    </row>
    <row r="29" spans="1:15" s="5" customFormat="1" ht="51.75" customHeight="1">
      <c r="A29" s="1"/>
      <c r="B29" s="1"/>
      <c r="C29" s="1" t="s">
        <v>15</v>
      </c>
      <c r="D29" s="1">
        <v>408</v>
      </c>
      <c r="E29" s="4" t="s">
        <v>24</v>
      </c>
      <c r="F29" s="4">
        <v>1020081080</v>
      </c>
      <c r="G29" s="4">
        <v>244</v>
      </c>
      <c r="H29" s="2">
        <v>152500</v>
      </c>
      <c r="I29" s="2">
        <v>152500</v>
      </c>
      <c r="J29" s="2">
        <v>50000</v>
      </c>
      <c r="K29" s="2">
        <v>50000</v>
      </c>
      <c r="L29" s="2">
        <v>100000</v>
      </c>
      <c r="M29" s="2">
        <v>100000</v>
      </c>
      <c r="N29" s="2">
        <v>72500</v>
      </c>
      <c r="O29" s="2">
        <v>72500</v>
      </c>
    </row>
    <row r="30" spans="1:15" s="5" customFormat="1" ht="51.75" customHeight="1">
      <c r="A30" s="1"/>
      <c r="B30" s="1"/>
      <c r="C30" s="1" t="s">
        <v>15</v>
      </c>
      <c r="D30" s="1">
        <v>408</v>
      </c>
      <c r="E30" s="4" t="s">
        <v>24</v>
      </c>
      <c r="F30" s="4">
        <v>1020081080</v>
      </c>
      <c r="G30" s="4">
        <v>245</v>
      </c>
      <c r="H30" s="2">
        <v>54900</v>
      </c>
      <c r="I30" s="2">
        <v>54900</v>
      </c>
      <c r="J30" s="2">
        <v>0</v>
      </c>
      <c r="K30" s="2">
        <v>0</v>
      </c>
      <c r="L30" s="2">
        <v>0</v>
      </c>
      <c r="M30" s="2">
        <v>0</v>
      </c>
      <c r="N30" s="2">
        <v>75000</v>
      </c>
      <c r="O30" s="2">
        <v>75000</v>
      </c>
    </row>
    <row r="31" spans="1:15" s="5" customFormat="1" ht="75.75" customHeight="1">
      <c r="A31" s="1" t="s">
        <v>29</v>
      </c>
      <c r="B31" s="1" t="s">
        <v>33</v>
      </c>
      <c r="C31" s="1"/>
      <c r="D31" s="1"/>
      <c r="E31" s="4"/>
      <c r="F31" s="4"/>
      <c r="G31" s="4"/>
      <c r="H31" s="2">
        <f t="shared" ref="H31:O31" si="13">H32</f>
        <v>17250</v>
      </c>
      <c r="I31" s="2">
        <f t="shared" si="13"/>
        <v>17250</v>
      </c>
      <c r="J31" s="2">
        <f t="shared" si="13"/>
        <v>0</v>
      </c>
      <c r="K31" s="2">
        <f t="shared" si="13"/>
        <v>0</v>
      </c>
      <c r="L31" s="2">
        <f t="shared" si="13"/>
        <v>0</v>
      </c>
      <c r="M31" s="2">
        <f t="shared" si="13"/>
        <v>0</v>
      </c>
      <c r="N31" s="2">
        <f t="shared" si="13"/>
        <v>70000</v>
      </c>
      <c r="O31" s="2">
        <f t="shared" si="13"/>
        <v>70000</v>
      </c>
    </row>
    <row r="32" spans="1:15" s="5" customFormat="1" ht="51.75" customHeight="1">
      <c r="A32" s="1"/>
      <c r="B32" s="1"/>
      <c r="C32" s="1" t="s">
        <v>15</v>
      </c>
      <c r="D32" s="1">
        <v>408</v>
      </c>
      <c r="E32" s="4" t="s">
        <v>24</v>
      </c>
      <c r="F32" s="4">
        <v>1020081090</v>
      </c>
      <c r="G32" s="4">
        <v>244</v>
      </c>
      <c r="H32" s="2">
        <v>17250</v>
      </c>
      <c r="I32" s="2">
        <v>17250</v>
      </c>
      <c r="J32" s="2">
        <v>0</v>
      </c>
      <c r="K32" s="2">
        <v>0</v>
      </c>
      <c r="L32" s="2">
        <v>0</v>
      </c>
      <c r="M32" s="2">
        <v>0</v>
      </c>
      <c r="N32" s="2">
        <v>70000</v>
      </c>
      <c r="O32" s="2">
        <v>70000</v>
      </c>
    </row>
    <row r="33" spans="1:15" s="5" customFormat="1" ht="132.75" customHeight="1">
      <c r="A33" s="1" t="s">
        <v>31</v>
      </c>
      <c r="B33" s="1" t="s">
        <v>42</v>
      </c>
      <c r="C33" s="1"/>
      <c r="D33" s="1"/>
      <c r="E33" s="4"/>
      <c r="F33" s="4"/>
      <c r="G33" s="4"/>
      <c r="H33" s="2">
        <f>H34</f>
        <v>0</v>
      </c>
      <c r="I33" s="2">
        <f t="shared" ref="I33:O33" si="14">I34</f>
        <v>0</v>
      </c>
      <c r="J33" s="2">
        <f t="shared" si="14"/>
        <v>0</v>
      </c>
      <c r="K33" s="2">
        <f t="shared" si="14"/>
        <v>0</v>
      </c>
      <c r="L33" s="2">
        <f t="shared" si="14"/>
        <v>145986.23999999999</v>
      </c>
      <c r="M33" s="2">
        <f t="shared" si="14"/>
        <v>145986.23999999999</v>
      </c>
      <c r="N33" s="2">
        <f t="shared" si="14"/>
        <v>0</v>
      </c>
      <c r="O33" s="2">
        <f t="shared" si="14"/>
        <v>0</v>
      </c>
    </row>
    <row r="34" spans="1:15" s="5" customFormat="1" ht="51.75" customHeight="1">
      <c r="A34" s="1"/>
      <c r="B34" s="1"/>
      <c r="C34" s="1"/>
      <c r="D34" s="1">
        <v>408</v>
      </c>
      <c r="E34" s="4" t="s">
        <v>24</v>
      </c>
      <c r="F34" s="4" t="s">
        <v>43</v>
      </c>
      <c r="G34" s="4" t="s">
        <v>36</v>
      </c>
      <c r="H34" s="2">
        <v>0</v>
      </c>
      <c r="I34" s="2">
        <v>0</v>
      </c>
      <c r="J34" s="2">
        <v>0</v>
      </c>
      <c r="K34" s="2">
        <v>0</v>
      </c>
      <c r="L34" s="2">
        <v>145986.23999999999</v>
      </c>
      <c r="M34" s="2">
        <f>L34</f>
        <v>145986.23999999999</v>
      </c>
      <c r="N34" s="2">
        <v>0</v>
      </c>
      <c r="O34" s="2">
        <v>0</v>
      </c>
    </row>
    <row r="35" spans="1:15" s="5" customFormat="1" ht="59.25" customHeight="1">
      <c r="A35" s="1" t="s">
        <v>20</v>
      </c>
      <c r="B35" s="1" t="s">
        <v>21</v>
      </c>
      <c r="C35" s="1"/>
      <c r="D35" s="1"/>
      <c r="E35" s="4"/>
      <c r="F35" s="4"/>
      <c r="G35" s="4"/>
      <c r="H35" s="2">
        <f t="shared" ref="H35:O35" si="15">H36</f>
        <v>0</v>
      </c>
      <c r="I35" s="2">
        <f t="shared" si="15"/>
        <v>0</v>
      </c>
      <c r="J35" s="2">
        <f t="shared" si="15"/>
        <v>0</v>
      </c>
      <c r="K35" s="2">
        <f t="shared" si="15"/>
        <v>0</v>
      </c>
      <c r="L35" s="2">
        <f t="shared" si="15"/>
        <v>0</v>
      </c>
      <c r="M35" s="2">
        <f t="shared" si="15"/>
        <v>0</v>
      </c>
      <c r="N35" s="2">
        <f t="shared" si="15"/>
        <v>0</v>
      </c>
      <c r="O35" s="2">
        <f t="shared" si="15"/>
        <v>0</v>
      </c>
    </row>
    <row r="36" spans="1:15" s="5" customFormat="1" ht="49.5" customHeight="1">
      <c r="A36" s="1"/>
      <c r="B36" s="1"/>
      <c r="C36" s="1" t="s">
        <v>15</v>
      </c>
      <c r="D36" s="1">
        <v>408</v>
      </c>
      <c r="E36" s="4"/>
      <c r="F36" s="4"/>
      <c r="G36" s="4"/>
      <c r="H36" s="2">
        <f t="shared" ref="H36:I36" si="16">H37+H40+H43</f>
        <v>0</v>
      </c>
      <c r="I36" s="2">
        <f t="shared" si="16"/>
        <v>0</v>
      </c>
      <c r="J36" s="2">
        <f t="shared" ref="J36:O36" si="17">J37+J40+J43</f>
        <v>0</v>
      </c>
      <c r="K36" s="2">
        <f t="shared" si="17"/>
        <v>0</v>
      </c>
      <c r="L36" s="2">
        <f t="shared" si="17"/>
        <v>0</v>
      </c>
      <c r="M36" s="2">
        <f t="shared" si="17"/>
        <v>0</v>
      </c>
      <c r="N36" s="2">
        <f t="shared" si="17"/>
        <v>0</v>
      </c>
      <c r="O36" s="2">
        <f t="shared" si="17"/>
        <v>0</v>
      </c>
    </row>
    <row r="37" spans="1:15" s="5" customFormat="1" ht="130.5" customHeight="1">
      <c r="A37" s="1" t="s">
        <v>34</v>
      </c>
      <c r="B37" s="1" t="s">
        <v>44</v>
      </c>
      <c r="C37" s="1"/>
      <c r="D37" s="1"/>
      <c r="E37" s="4"/>
      <c r="F37" s="4"/>
      <c r="G37" s="4"/>
      <c r="H37" s="2">
        <f t="shared" ref="H37:I37" si="18">H38+H39</f>
        <v>0</v>
      </c>
      <c r="I37" s="2">
        <f t="shared" si="18"/>
        <v>0</v>
      </c>
      <c r="J37" s="2">
        <f t="shared" ref="J37:O37" si="19">J38+J39</f>
        <v>0</v>
      </c>
      <c r="K37" s="2">
        <f t="shared" si="19"/>
        <v>0</v>
      </c>
      <c r="L37" s="2">
        <f t="shared" si="19"/>
        <v>0</v>
      </c>
      <c r="M37" s="2">
        <f t="shared" si="19"/>
        <v>0</v>
      </c>
      <c r="N37" s="2">
        <f t="shared" si="19"/>
        <v>0</v>
      </c>
      <c r="O37" s="2">
        <f t="shared" si="19"/>
        <v>0</v>
      </c>
    </row>
    <row r="38" spans="1:15" s="5" customFormat="1" ht="44.25" customHeight="1">
      <c r="A38" s="1"/>
      <c r="B38" s="1"/>
      <c r="C38" s="1" t="s">
        <v>15</v>
      </c>
      <c r="D38" s="1">
        <v>408</v>
      </c>
      <c r="E38" s="4"/>
      <c r="F38" s="4"/>
      <c r="G38" s="4"/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</row>
    <row r="39" spans="1:15" s="5" customFormat="1" ht="1.5" customHeight="1">
      <c r="A39" s="1"/>
      <c r="B39" s="1"/>
      <c r="C39" s="1"/>
      <c r="D39" s="1"/>
      <c r="E39" s="4"/>
      <c r="F39" s="4"/>
      <c r="G39" s="4"/>
      <c r="H39" s="2"/>
      <c r="I39" s="2"/>
      <c r="J39" s="2"/>
      <c r="K39" s="2"/>
      <c r="L39" s="2"/>
      <c r="M39" s="2"/>
      <c r="N39" s="2"/>
      <c r="O39" s="2"/>
    </row>
    <row r="40" spans="1:15" s="5" customFormat="1" ht="61.5" customHeight="1">
      <c r="A40" s="1" t="s">
        <v>29</v>
      </c>
      <c r="B40" s="1" t="s">
        <v>45</v>
      </c>
      <c r="C40" s="1"/>
      <c r="D40" s="1"/>
      <c r="E40" s="4"/>
      <c r="F40" s="4"/>
      <c r="G40" s="4"/>
      <c r="H40" s="2">
        <f t="shared" ref="H40:I40" si="20">H41+H42</f>
        <v>0</v>
      </c>
      <c r="I40" s="2">
        <f t="shared" si="20"/>
        <v>0</v>
      </c>
      <c r="J40" s="2">
        <f t="shared" ref="J40:O40" si="21">J41+J42</f>
        <v>0</v>
      </c>
      <c r="K40" s="2">
        <f t="shared" si="21"/>
        <v>0</v>
      </c>
      <c r="L40" s="2">
        <f t="shared" si="21"/>
        <v>0</v>
      </c>
      <c r="M40" s="2">
        <f t="shared" si="21"/>
        <v>0</v>
      </c>
      <c r="N40" s="2">
        <f t="shared" si="21"/>
        <v>0</v>
      </c>
      <c r="O40" s="2">
        <f t="shared" si="21"/>
        <v>0</v>
      </c>
    </row>
    <row r="41" spans="1:15" s="5" customFormat="1" ht="36.75" customHeight="1">
      <c r="A41" s="1"/>
      <c r="B41" s="1"/>
      <c r="C41" s="1" t="s">
        <v>15</v>
      </c>
      <c r="D41" s="1">
        <v>408</v>
      </c>
      <c r="E41" s="4"/>
      <c r="F41" s="4"/>
      <c r="G41" s="4"/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</row>
    <row r="42" spans="1:15" s="5" customFormat="1" ht="0.75" customHeight="1">
      <c r="A42" s="1"/>
      <c r="B42" s="1"/>
      <c r="C42" s="1"/>
      <c r="D42" s="3"/>
      <c r="E42" s="4"/>
      <c r="F42" s="4"/>
      <c r="G42" s="4"/>
      <c r="H42" s="2"/>
      <c r="I42" s="2"/>
      <c r="J42" s="2"/>
      <c r="K42" s="2"/>
      <c r="L42" s="2"/>
      <c r="M42" s="2"/>
      <c r="N42" s="2"/>
      <c r="O42" s="2"/>
    </row>
    <row r="43" spans="1:15" s="5" customFormat="1" ht="71.25" customHeight="1">
      <c r="A43" s="1" t="s">
        <v>31</v>
      </c>
      <c r="B43" s="1" t="s">
        <v>46</v>
      </c>
      <c r="C43" s="1"/>
      <c r="D43" s="1"/>
      <c r="E43" s="4"/>
      <c r="F43" s="4"/>
      <c r="G43" s="4"/>
      <c r="H43" s="2">
        <f t="shared" ref="H43:O43" si="22">H44</f>
        <v>0</v>
      </c>
      <c r="I43" s="2">
        <f t="shared" si="22"/>
        <v>0</v>
      </c>
      <c r="J43" s="2">
        <f t="shared" si="22"/>
        <v>0</v>
      </c>
      <c r="K43" s="2">
        <f t="shared" si="22"/>
        <v>0</v>
      </c>
      <c r="L43" s="2">
        <f t="shared" si="22"/>
        <v>0</v>
      </c>
      <c r="M43" s="2">
        <f t="shared" si="22"/>
        <v>0</v>
      </c>
      <c r="N43" s="2">
        <f t="shared" si="22"/>
        <v>0</v>
      </c>
      <c r="O43" s="2">
        <f t="shared" si="22"/>
        <v>0</v>
      </c>
    </row>
    <row r="44" spans="1:15" s="5" customFormat="1" ht="36.75" customHeight="1">
      <c r="A44" s="1"/>
      <c r="B44" s="1"/>
      <c r="C44" s="1" t="s">
        <v>15</v>
      </c>
      <c r="D44" s="1">
        <v>408</v>
      </c>
      <c r="E44" s="4"/>
      <c r="F44" s="4"/>
      <c r="G44" s="4"/>
      <c r="H44" s="2">
        <f t="shared" ref="H44:N44" si="23">H45</f>
        <v>0</v>
      </c>
      <c r="I44" s="2">
        <f t="shared" si="23"/>
        <v>0</v>
      </c>
      <c r="J44" s="2">
        <f t="shared" si="23"/>
        <v>0</v>
      </c>
      <c r="K44" s="2">
        <f t="shared" si="23"/>
        <v>0</v>
      </c>
      <c r="L44" s="2">
        <f t="shared" si="23"/>
        <v>0</v>
      </c>
      <c r="M44" s="2">
        <f t="shared" si="23"/>
        <v>0</v>
      </c>
      <c r="N44" s="2">
        <f t="shared" si="23"/>
        <v>0</v>
      </c>
      <c r="O44" s="2">
        <f>O45</f>
        <v>0</v>
      </c>
    </row>
    <row r="45" spans="1:15" s="5" customFormat="1" ht="36.75" hidden="1" customHeight="1">
      <c r="A45" s="1"/>
      <c r="B45" s="1"/>
      <c r="C45" s="1"/>
      <c r="D45" s="1"/>
      <c r="E45" s="4"/>
      <c r="F45" s="4"/>
      <c r="G45" s="4"/>
      <c r="H45" s="2"/>
      <c r="I45" s="2"/>
      <c r="J45" s="2"/>
      <c r="K45" s="2"/>
      <c r="L45" s="2"/>
      <c r="M45" s="2"/>
      <c r="N45" s="2"/>
      <c r="O45" s="2"/>
    </row>
    <row r="46" spans="1:15" s="5" customFormat="1" ht="18.75">
      <c r="A46" s="11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s="5" customFormat="1" ht="15.75">
      <c r="A47" s="36" t="s">
        <v>47</v>
      </c>
      <c r="B47" s="3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s="5" customForma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s="5" customForma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s="5" customForma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s="5" customForma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s="5" customForma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</sheetData>
  <mergeCells count="15">
    <mergeCell ref="I7:I8"/>
    <mergeCell ref="H6:I6"/>
    <mergeCell ref="A4:O4"/>
    <mergeCell ref="A47:B47"/>
    <mergeCell ref="J6:M6"/>
    <mergeCell ref="A6:A8"/>
    <mergeCell ref="B6:B8"/>
    <mergeCell ref="C6:C8"/>
    <mergeCell ref="D6:D8"/>
    <mergeCell ref="E6:E8"/>
    <mergeCell ref="F6:F8"/>
    <mergeCell ref="G6:G8"/>
    <mergeCell ref="H7:H8"/>
    <mergeCell ref="J7:K7"/>
    <mergeCell ref="L7:M7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2"/>
  <sheetViews>
    <sheetView tabSelected="1" topLeftCell="A49" workbookViewId="0">
      <selection activeCell="M61" sqref="M61"/>
    </sheetView>
  </sheetViews>
  <sheetFormatPr defaultRowHeight="15"/>
  <cols>
    <col min="1" max="1" width="9.140625" style="7"/>
    <col min="2" max="2" width="16.140625" style="7" customWidth="1"/>
    <col min="3" max="3" width="27.140625" style="7" customWidth="1"/>
    <col min="4" max="4" width="26.42578125" style="7" customWidth="1"/>
    <col min="5" max="5" width="3.5703125" style="7" customWidth="1"/>
    <col min="6" max="6" width="4.42578125" style="7" customWidth="1"/>
    <col min="7" max="7" width="11" style="7" customWidth="1"/>
    <col min="8" max="8" width="3.5703125" style="7" customWidth="1"/>
    <col min="9" max="9" width="11.7109375" style="7" customWidth="1"/>
    <col min="10" max="10" width="11.140625" style="7" customWidth="1"/>
    <col min="11" max="11" width="10.140625" style="7" customWidth="1"/>
    <col min="12" max="12" width="10.42578125" style="7" customWidth="1"/>
    <col min="13" max="13" width="11.5703125" style="7" customWidth="1"/>
    <col min="14" max="14" width="11.140625" style="7" customWidth="1"/>
    <col min="15" max="15" width="10.7109375" style="7" customWidth="1"/>
    <col min="16" max="16" width="11" style="7" customWidth="1"/>
    <col min="17" max="17" width="13" style="7" customWidth="1"/>
    <col min="18" max="16384" width="9.140625" style="7"/>
  </cols>
  <sheetData>
    <row r="1" spans="1:17">
      <c r="P1" s="7" t="s">
        <v>22</v>
      </c>
    </row>
    <row r="2" spans="1:17">
      <c r="P2" s="7" t="s">
        <v>0</v>
      </c>
    </row>
    <row r="3" spans="1:17">
      <c r="B3" s="10"/>
    </row>
    <row r="4" spans="1:17" ht="41.25" customHeight="1">
      <c r="B4" s="35" t="s">
        <v>1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7">
      <c r="B5" s="6"/>
      <c r="P5" s="7" t="s">
        <v>2</v>
      </c>
    </row>
    <row r="6" spans="1:17" ht="31.5" customHeight="1">
      <c r="A6" s="41" t="s">
        <v>70</v>
      </c>
      <c r="B6" s="59" t="s">
        <v>63</v>
      </c>
      <c r="C6" s="59" t="s">
        <v>64</v>
      </c>
      <c r="D6" s="59" t="s">
        <v>6</v>
      </c>
      <c r="E6" s="44" t="s">
        <v>65</v>
      </c>
      <c r="F6" s="45"/>
      <c r="G6" s="45"/>
      <c r="H6" s="46"/>
      <c r="I6" s="44" t="s">
        <v>66</v>
      </c>
      <c r="J6" s="45"/>
      <c r="K6" s="45"/>
      <c r="L6" s="45"/>
      <c r="M6" s="45"/>
      <c r="N6" s="45"/>
      <c r="O6" s="45"/>
      <c r="P6" s="46"/>
      <c r="Q6" s="56" t="s">
        <v>72</v>
      </c>
    </row>
    <row r="7" spans="1:17" ht="13.5" customHeight="1">
      <c r="A7" s="42"/>
      <c r="B7" s="60"/>
      <c r="C7" s="60"/>
      <c r="D7" s="60"/>
      <c r="E7" s="51" t="s">
        <v>6</v>
      </c>
      <c r="F7" s="51" t="s">
        <v>7</v>
      </c>
      <c r="G7" s="51" t="s">
        <v>8</v>
      </c>
      <c r="H7" s="52" t="s">
        <v>9</v>
      </c>
      <c r="I7" s="47">
        <v>2023</v>
      </c>
      <c r="J7" s="48"/>
      <c r="K7" s="45">
        <v>2024</v>
      </c>
      <c r="L7" s="45"/>
      <c r="M7" s="45"/>
      <c r="N7" s="45"/>
      <c r="O7" s="47" t="s">
        <v>67</v>
      </c>
      <c r="P7" s="48"/>
      <c r="Q7" s="57"/>
    </row>
    <row r="8" spans="1:17" ht="39" customHeight="1">
      <c r="A8" s="42"/>
      <c r="B8" s="60"/>
      <c r="C8" s="60"/>
      <c r="D8" s="60"/>
      <c r="E8" s="51"/>
      <c r="F8" s="51"/>
      <c r="G8" s="51"/>
      <c r="H8" s="53"/>
      <c r="I8" s="49"/>
      <c r="J8" s="50"/>
      <c r="K8" s="44" t="s">
        <v>71</v>
      </c>
      <c r="L8" s="46"/>
      <c r="M8" s="44" t="s">
        <v>11</v>
      </c>
      <c r="N8" s="46"/>
      <c r="O8" s="49"/>
      <c r="P8" s="50"/>
      <c r="Q8" s="57"/>
    </row>
    <row r="9" spans="1:17" ht="13.5" customHeight="1">
      <c r="A9" s="43"/>
      <c r="B9" s="61"/>
      <c r="C9" s="61"/>
      <c r="D9" s="61"/>
      <c r="E9" s="51"/>
      <c r="F9" s="51"/>
      <c r="G9" s="51"/>
      <c r="H9" s="54"/>
      <c r="I9" s="16" t="s">
        <v>12</v>
      </c>
      <c r="J9" s="17" t="s">
        <v>13</v>
      </c>
      <c r="K9" s="16" t="s">
        <v>12</v>
      </c>
      <c r="L9" s="16" t="s">
        <v>13</v>
      </c>
      <c r="M9" s="16" t="s">
        <v>12</v>
      </c>
      <c r="N9" s="16" t="s">
        <v>13</v>
      </c>
      <c r="O9" s="18" t="s">
        <v>68</v>
      </c>
      <c r="P9" s="18" t="s">
        <v>69</v>
      </c>
      <c r="Q9" s="58"/>
    </row>
    <row r="10" spans="1:17" ht="13.5" customHeight="1">
      <c r="A10" s="19">
        <v>1</v>
      </c>
      <c r="B10" s="19">
        <v>2</v>
      </c>
      <c r="C10" s="19">
        <v>3</v>
      </c>
      <c r="D10" s="19">
        <v>4</v>
      </c>
      <c r="E10" s="20">
        <v>5</v>
      </c>
      <c r="F10" s="20">
        <v>6</v>
      </c>
      <c r="G10" s="20">
        <v>7</v>
      </c>
      <c r="H10" s="20">
        <v>8</v>
      </c>
      <c r="I10" s="21">
        <v>9</v>
      </c>
      <c r="J10" s="22">
        <v>10</v>
      </c>
      <c r="K10" s="21">
        <v>11</v>
      </c>
      <c r="L10" s="21">
        <v>12</v>
      </c>
      <c r="M10" s="21">
        <v>13</v>
      </c>
      <c r="N10" s="21">
        <v>14</v>
      </c>
      <c r="O10" s="21">
        <v>15</v>
      </c>
      <c r="P10" s="21">
        <v>16</v>
      </c>
      <c r="Q10" s="23">
        <v>17</v>
      </c>
    </row>
    <row r="11" spans="1:17" ht="26.25">
      <c r="A11" s="24"/>
      <c r="B11" s="25" t="s">
        <v>48</v>
      </c>
      <c r="C11" s="25" t="s">
        <v>14</v>
      </c>
      <c r="D11" s="25"/>
      <c r="E11" s="21"/>
      <c r="F11" s="26"/>
      <c r="G11" s="26"/>
      <c r="H11" s="26"/>
      <c r="I11" s="27">
        <f>I12</f>
        <v>1483730.49</v>
      </c>
      <c r="J11" s="27">
        <f>J12</f>
        <v>1478846.11</v>
      </c>
      <c r="K11" s="27">
        <f t="shared" ref="K11:P11" si="0">K12</f>
        <v>175713.36</v>
      </c>
      <c r="L11" s="27">
        <f t="shared" si="0"/>
        <v>175196.93</v>
      </c>
      <c r="M11" s="27">
        <f t="shared" si="0"/>
        <v>4669721.54</v>
      </c>
      <c r="N11" s="27">
        <f t="shared" si="0"/>
        <v>4415506.3099999996</v>
      </c>
      <c r="O11" s="27">
        <f t="shared" si="0"/>
        <v>923100</v>
      </c>
      <c r="P11" s="27">
        <f t="shared" si="0"/>
        <v>923100</v>
      </c>
      <c r="Q11" s="23"/>
    </row>
    <row r="12" spans="1:17" ht="26.25">
      <c r="A12" s="24"/>
      <c r="B12" s="25"/>
      <c r="C12" s="25"/>
      <c r="D12" s="25" t="s">
        <v>15</v>
      </c>
      <c r="E12" s="21">
        <v>408</v>
      </c>
      <c r="F12" s="26"/>
      <c r="G12" s="26"/>
      <c r="H12" s="26"/>
      <c r="I12" s="27">
        <f>I13+I40+I52</f>
        <v>1483730.49</v>
      </c>
      <c r="J12" s="27">
        <f>J13+J40+J52</f>
        <v>1478846.11</v>
      </c>
      <c r="K12" s="27">
        <f t="shared" ref="K12:P12" si="1">K13+K40+K52</f>
        <v>175713.36</v>
      </c>
      <c r="L12" s="27">
        <f t="shared" si="1"/>
        <v>175196.93</v>
      </c>
      <c r="M12" s="27">
        <f t="shared" si="1"/>
        <v>4669721.54</v>
      </c>
      <c r="N12" s="27">
        <f t="shared" si="1"/>
        <v>4415506.3099999996</v>
      </c>
      <c r="O12" s="27">
        <f t="shared" si="1"/>
        <v>923100</v>
      </c>
      <c r="P12" s="27">
        <f t="shared" si="1"/>
        <v>923100</v>
      </c>
      <c r="Q12" s="23"/>
    </row>
    <row r="13" spans="1:17" ht="26.25">
      <c r="A13" s="24"/>
      <c r="B13" s="25" t="s">
        <v>16</v>
      </c>
      <c r="C13" s="25" t="s">
        <v>17</v>
      </c>
      <c r="D13" s="25"/>
      <c r="E13" s="21"/>
      <c r="F13" s="26"/>
      <c r="G13" s="28"/>
      <c r="H13" s="26"/>
      <c r="I13" s="27">
        <f>I14</f>
        <v>1237744.25</v>
      </c>
      <c r="J13" s="27">
        <f>J14</f>
        <v>1232859.8700000001</v>
      </c>
      <c r="K13" s="27">
        <f t="shared" ref="K13:P13" si="2">K14</f>
        <v>113213.36</v>
      </c>
      <c r="L13" s="27">
        <f t="shared" si="2"/>
        <v>112696.93000000001</v>
      </c>
      <c r="M13" s="27">
        <f t="shared" si="2"/>
        <v>3751880.38</v>
      </c>
      <c r="N13" s="27">
        <f t="shared" si="2"/>
        <v>3522065.55</v>
      </c>
      <c r="O13" s="27">
        <f t="shared" si="2"/>
        <v>705600</v>
      </c>
      <c r="P13" s="27">
        <f t="shared" si="2"/>
        <v>705600</v>
      </c>
      <c r="Q13" s="23"/>
    </row>
    <row r="14" spans="1:17" ht="26.25">
      <c r="A14" s="24"/>
      <c r="B14" s="25"/>
      <c r="C14" s="25"/>
      <c r="D14" s="25" t="s">
        <v>15</v>
      </c>
      <c r="E14" s="21">
        <v>408</v>
      </c>
      <c r="F14" s="26"/>
      <c r="G14" s="26"/>
      <c r="H14" s="26"/>
      <c r="I14" s="27">
        <f>I15+I17+I19+I24+I26+I28+I30+I32+I34+I36+I38</f>
        <v>1237744.25</v>
      </c>
      <c r="J14" s="27">
        <f>J15+J17+J19+J24+J26+J28+J30+J32+J34+J36+J38</f>
        <v>1232859.8700000001</v>
      </c>
      <c r="K14" s="27">
        <f t="shared" ref="K14:P14" si="3">K15+K17+K19+K24+K26+K28+K30+K32+K34+K36+K38+K50</f>
        <v>113213.36</v>
      </c>
      <c r="L14" s="27">
        <f t="shared" si="3"/>
        <v>112696.93000000001</v>
      </c>
      <c r="M14" s="27">
        <f t="shared" si="3"/>
        <v>3751880.38</v>
      </c>
      <c r="N14" s="27">
        <f t="shared" si="3"/>
        <v>3522065.55</v>
      </c>
      <c r="O14" s="27">
        <f t="shared" si="3"/>
        <v>705600</v>
      </c>
      <c r="P14" s="27">
        <f t="shared" si="3"/>
        <v>705600</v>
      </c>
      <c r="Q14" s="23"/>
    </row>
    <row r="15" spans="1:17" ht="77.25">
      <c r="A15" s="24"/>
      <c r="B15" s="25" t="s">
        <v>27</v>
      </c>
      <c r="C15" s="25" t="s">
        <v>26</v>
      </c>
      <c r="D15" s="25"/>
      <c r="E15" s="21"/>
      <c r="F15" s="26"/>
      <c r="G15" s="28"/>
      <c r="H15" s="26"/>
      <c r="I15" s="27">
        <f>I16</f>
        <v>16000</v>
      </c>
      <c r="J15" s="27">
        <f t="shared" ref="J15:P15" si="4">J16</f>
        <v>16000</v>
      </c>
      <c r="K15" s="27">
        <f t="shared" si="4"/>
        <v>0</v>
      </c>
      <c r="L15" s="27">
        <f t="shared" si="4"/>
        <v>0</v>
      </c>
      <c r="M15" s="27">
        <f t="shared" si="4"/>
        <v>67670</v>
      </c>
      <c r="N15" s="27">
        <f t="shared" si="4"/>
        <v>67670</v>
      </c>
      <c r="O15" s="27">
        <f t="shared" si="4"/>
        <v>250000</v>
      </c>
      <c r="P15" s="27">
        <f t="shared" si="4"/>
        <v>250000</v>
      </c>
      <c r="Q15" s="23"/>
    </row>
    <row r="16" spans="1:17" ht="26.25">
      <c r="A16" s="24"/>
      <c r="B16" s="25"/>
      <c r="C16" s="25"/>
      <c r="D16" s="25" t="s">
        <v>15</v>
      </c>
      <c r="E16" s="21">
        <v>408</v>
      </c>
      <c r="F16" s="26" t="s">
        <v>23</v>
      </c>
      <c r="G16" s="26">
        <v>1010081020</v>
      </c>
      <c r="H16" s="26">
        <v>244</v>
      </c>
      <c r="I16" s="27">
        <v>16000</v>
      </c>
      <c r="J16" s="27">
        <v>16000</v>
      </c>
      <c r="K16" s="27">
        <v>0</v>
      </c>
      <c r="L16" s="27">
        <v>0</v>
      </c>
      <c r="M16" s="27">
        <v>67670</v>
      </c>
      <c r="N16" s="27">
        <f>M16</f>
        <v>67670</v>
      </c>
      <c r="O16" s="27">
        <v>250000</v>
      </c>
      <c r="P16" s="27">
        <v>250000</v>
      </c>
      <c r="Q16" s="23"/>
    </row>
    <row r="17" spans="1:17" ht="26.25">
      <c r="A17" s="24"/>
      <c r="B17" s="25" t="s">
        <v>29</v>
      </c>
      <c r="C17" s="25" t="s">
        <v>28</v>
      </c>
      <c r="D17" s="25"/>
      <c r="E17" s="21"/>
      <c r="F17" s="26"/>
      <c r="G17" s="26"/>
      <c r="H17" s="26"/>
      <c r="I17" s="27">
        <f>I18</f>
        <v>29591.67</v>
      </c>
      <c r="J17" s="27">
        <f>J18</f>
        <v>29591.67</v>
      </c>
      <c r="K17" s="27">
        <v>0</v>
      </c>
      <c r="L17" s="27">
        <f>L18</f>
        <v>0</v>
      </c>
      <c r="M17" s="27">
        <f>M18</f>
        <v>39473.31</v>
      </c>
      <c r="N17" s="27">
        <f t="shared" ref="N17:P17" si="5">N18</f>
        <v>39473.31</v>
      </c>
      <c r="O17" s="27">
        <f t="shared" si="5"/>
        <v>128238</v>
      </c>
      <c r="P17" s="27">
        <f t="shared" si="5"/>
        <v>128238</v>
      </c>
      <c r="Q17" s="23"/>
    </row>
    <row r="18" spans="1:17" ht="26.25">
      <c r="A18" s="24"/>
      <c r="B18" s="25"/>
      <c r="C18" s="25"/>
      <c r="D18" s="25" t="s">
        <v>15</v>
      </c>
      <c r="E18" s="21">
        <v>408</v>
      </c>
      <c r="F18" s="26" t="s">
        <v>23</v>
      </c>
      <c r="G18" s="26">
        <v>1010081030</v>
      </c>
      <c r="H18" s="26">
        <v>244</v>
      </c>
      <c r="I18" s="27">
        <v>29591.67</v>
      </c>
      <c r="J18" s="27">
        <v>29591.67</v>
      </c>
      <c r="K18" s="27">
        <v>0</v>
      </c>
      <c r="L18" s="27">
        <v>0</v>
      </c>
      <c r="M18" s="27">
        <v>39473.31</v>
      </c>
      <c r="N18" s="27">
        <v>39473.31</v>
      </c>
      <c r="O18" s="27">
        <v>128238</v>
      </c>
      <c r="P18" s="27">
        <v>128238</v>
      </c>
      <c r="Q18" s="23"/>
    </row>
    <row r="19" spans="1:17" ht="77.25">
      <c r="A19" s="24"/>
      <c r="B19" s="25" t="s">
        <v>31</v>
      </c>
      <c r="C19" s="25" t="s">
        <v>30</v>
      </c>
      <c r="D19" s="25"/>
      <c r="E19" s="21"/>
      <c r="F19" s="26"/>
      <c r="G19" s="26"/>
      <c r="H19" s="26"/>
      <c r="I19" s="27">
        <f>I20+I21+I22+I23</f>
        <v>1021111</v>
      </c>
      <c r="J19" s="27">
        <f>J20+J21+J22+J23</f>
        <v>1021110.62</v>
      </c>
      <c r="K19" s="27">
        <f>K20+K21+K22+K23</f>
        <v>113213.36</v>
      </c>
      <c r="L19" s="27">
        <f>L20+L21+L22+L23</f>
        <v>112696.93000000001</v>
      </c>
      <c r="M19" s="27">
        <f>M20+M21+M22+M23</f>
        <v>951277.4</v>
      </c>
      <c r="N19" s="27">
        <f t="shared" ref="N19:P19" si="6">N20+N21+N22+N23</f>
        <v>878629.24</v>
      </c>
      <c r="O19" s="27">
        <f t="shared" si="6"/>
        <v>325600</v>
      </c>
      <c r="P19" s="27">
        <f t="shared" si="6"/>
        <v>325600</v>
      </c>
      <c r="Q19" s="23"/>
    </row>
    <row r="20" spans="1:17" ht="26.25">
      <c r="A20" s="24"/>
      <c r="B20" s="25"/>
      <c r="C20" s="25"/>
      <c r="D20" s="25" t="s">
        <v>15</v>
      </c>
      <c r="E20" s="21">
        <v>408</v>
      </c>
      <c r="F20" s="26" t="s">
        <v>23</v>
      </c>
      <c r="G20" s="26">
        <v>1010081220</v>
      </c>
      <c r="H20" s="26">
        <v>244</v>
      </c>
      <c r="I20" s="27">
        <v>722950.49</v>
      </c>
      <c r="J20" s="27">
        <v>722950.49</v>
      </c>
      <c r="K20" s="27">
        <v>62998.47</v>
      </c>
      <c r="L20" s="27">
        <v>62482.04</v>
      </c>
      <c r="M20" s="27">
        <v>592497.4</v>
      </c>
      <c r="N20" s="27">
        <v>586267.27</v>
      </c>
      <c r="O20" s="27">
        <v>125350</v>
      </c>
      <c r="P20" s="27">
        <v>125350</v>
      </c>
      <c r="Q20" s="23"/>
    </row>
    <row r="21" spans="1:17">
      <c r="A21" s="24"/>
      <c r="B21" s="25"/>
      <c r="C21" s="25"/>
      <c r="D21" s="25"/>
      <c r="E21" s="21">
        <v>408</v>
      </c>
      <c r="F21" s="26" t="s">
        <v>23</v>
      </c>
      <c r="G21" s="26">
        <v>1010081220</v>
      </c>
      <c r="H21" s="26">
        <v>247</v>
      </c>
      <c r="I21" s="27">
        <v>208052.51</v>
      </c>
      <c r="J21" s="27">
        <v>208052.51</v>
      </c>
      <c r="K21" s="27">
        <f>L21</f>
        <v>50211.16</v>
      </c>
      <c r="L21" s="27">
        <v>50211.16</v>
      </c>
      <c r="M21" s="27">
        <v>212240</v>
      </c>
      <c r="N21" s="27">
        <v>212198.63</v>
      </c>
      <c r="O21" s="27">
        <v>50240</v>
      </c>
      <c r="P21" s="27">
        <v>50240</v>
      </c>
      <c r="Q21" s="23"/>
    </row>
    <row r="22" spans="1:17">
      <c r="A22" s="24"/>
      <c r="B22" s="25"/>
      <c r="C22" s="25"/>
      <c r="D22" s="25"/>
      <c r="E22" s="21">
        <v>408</v>
      </c>
      <c r="F22" s="26" t="s">
        <v>23</v>
      </c>
      <c r="G22" s="26">
        <v>1010081220</v>
      </c>
      <c r="H22" s="26">
        <v>852</v>
      </c>
      <c r="I22" s="27">
        <v>90098</v>
      </c>
      <c r="J22" s="27">
        <v>90098</v>
      </c>
      <c r="K22" s="27">
        <v>0</v>
      </c>
      <c r="L22" s="27">
        <v>0</v>
      </c>
      <c r="M22" s="27">
        <v>146500</v>
      </c>
      <c r="N22" s="27">
        <v>80150</v>
      </c>
      <c r="O22" s="27">
        <v>150000</v>
      </c>
      <c r="P22" s="27">
        <v>150000</v>
      </c>
      <c r="Q22" s="23"/>
    </row>
    <row r="23" spans="1:17">
      <c r="A23" s="24"/>
      <c r="B23" s="25"/>
      <c r="C23" s="25"/>
      <c r="D23" s="25"/>
      <c r="E23" s="21">
        <v>408</v>
      </c>
      <c r="F23" s="26" t="s">
        <v>23</v>
      </c>
      <c r="G23" s="26">
        <v>1010081220</v>
      </c>
      <c r="H23" s="26" t="s">
        <v>25</v>
      </c>
      <c r="I23" s="27">
        <v>10</v>
      </c>
      <c r="J23" s="27">
        <v>9.6199999999999992</v>
      </c>
      <c r="K23" s="27">
        <v>3.73</v>
      </c>
      <c r="L23" s="27">
        <v>3.73</v>
      </c>
      <c r="M23" s="27">
        <v>40</v>
      </c>
      <c r="N23" s="27">
        <v>13.34</v>
      </c>
      <c r="O23" s="27">
        <v>10</v>
      </c>
      <c r="P23" s="27">
        <v>10</v>
      </c>
      <c r="Q23" s="23"/>
    </row>
    <row r="24" spans="1:17" ht="77.25">
      <c r="A24" s="24"/>
      <c r="B24" s="25" t="s">
        <v>38</v>
      </c>
      <c r="C24" s="25" t="s">
        <v>73</v>
      </c>
      <c r="D24" s="25"/>
      <c r="E24" s="21"/>
      <c r="F24" s="26"/>
      <c r="G24" s="29"/>
      <c r="H24" s="26"/>
      <c r="I24" s="27">
        <f>I25</f>
        <v>0</v>
      </c>
      <c r="J24" s="27">
        <f t="shared" ref="J24:P24" si="7">J25</f>
        <v>0</v>
      </c>
      <c r="K24" s="27">
        <f t="shared" si="7"/>
        <v>0</v>
      </c>
      <c r="L24" s="27">
        <f t="shared" si="7"/>
        <v>0</v>
      </c>
      <c r="M24" s="27">
        <f t="shared" si="7"/>
        <v>1500000</v>
      </c>
      <c r="N24" s="27">
        <f t="shared" si="7"/>
        <v>1346357.33</v>
      </c>
      <c r="O24" s="27">
        <f t="shared" si="7"/>
        <v>0</v>
      </c>
      <c r="P24" s="27">
        <f t="shared" si="7"/>
        <v>0</v>
      </c>
      <c r="Q24" s="23"/>
    </row>
    <row r="25" spans="1:17" ht="26.25">
      <c r="A25" s="24"/>
      <c r="B25" s="25"/>
      <c r="C25" s="25"/>
      <c r="D25" s="25" t="s">
        <v>15</v>
      </c>
      <c r="E25" s="21">
        <v>408</v>
      </c>
      <c r="F25" s="26" t="s">
        <v>23</v>
      </c>
      <c r="G25" s="26" t="s">
        <v>35</v>
      </c>
      <c r="H25" s="26" t="s">
        <v>36</v>
      </c>
      <c r="I25" s="27">
        <v>0</v>
      </c>
      <c r="J25" s="27">
        <v>0</v>
      </c>
      <c r="K25" s="27">
        <v>0</v>
      </c>
      <c r="L25" s="27">
        <v>0</v>
      </c>
      <c r="M25" s="27">
        <v>1500000</v>
      </c>
      <c r="N25" s="27">
        <v>1346357.33</v>
      </c>
      <c r="O25" s="27">
        <v>0</v>
      </c>
      <c r="P25" s="27">
        <v>0</v>
      </c>
      <c r="Q25" s="23"/>
    </row>
    <row r="26" spans="1:17" ht="26.25">
      <c r="A26" s="24"/>
      <c r="B26" s="25" t="s">
        <v>40</v>
      </c>
      <c r="C26" s="25" t="s">
        <v>74</v>
      </c>
      <c r="D26" s="25"/>
      <c r="E26" s="21"/>
      <c r="F26" s="26"/>
      <c r="G26" s="26"/>
      <c r="H26" s="26"/>
      <c r="I26" s="27">
        <f>I27</f>
        <v>0</v>
      </c>
      <c r="J26" s="27">
        <f t="shared" ref="J26:P26" si="8">J27</f>
        <v>0</v>
      </c>
      <c r="K26" s="27">
        <f t="shared" si="8"/>
        <v>0</v>
      </c>
      <c r="L26" s="27">
        <f t="shared" si="8"/>
        <v>0</v>
      </c>
      <c r="M26" s="27">
        <f t="shared" si="8"/>
        <v>1111266.67</v>
      </c>
      <c r="N26" s="27">
        <f t="shared" si="8"/>
        <v>1111266.67</v>
      </c>
      <c r="O26" s="27">
        <f t="shared" si="8"/>
        <v>0</v>
      </c>
      <c r="P26" s="27">
        <f t="shared" si="8"/>
        <v>0</v>
      </c>
      <c r="Q26" s="23"/>
    </row>
    <row r="27" spans="1:17" ht="26.25">
      <c r="A27" s="24"/>
      <c r="B27" s="25"/>
      <c r="C27" s="25"/>
      <c r="D27" s="25" t="s">
        <v>15</v>
      </c>
      <c r="E27" s="21">
        <v>408</v>
      </c>
      <c r="F27" s="26" t="s">
        <v>75</v>
      </c>
      <c r="G27" s="26" t="s">
        <v>37</v>
      </c>
      <c r="H27" s="26" t="s">
        <v>36</v>
      </c>
      <c r="I27" s="27">
        <v>0</v>
      </c>
      <c r="J27" s="27">
        <v>0</v>
      </c>
      <c r="K27" s="27">
        <v>0</v>
      </c>
      <c r="L27" s="27">
        <v>0</v>
      </c>
      <c r="M27" s="27">
        <v>1111266.67</v>
      </c>
      <c r="N27" s="27">
        <v>1111266.67</v>
      </c>
      <c r="O27" s="27">
        <v>0</v>
      </c>
      <c r="P27" s="27">
        <v>0</v>
      </c>
      <c r="Q27" s="23"/>
    </row>
    <row r="28" spans="1:17" hidden="1">
      <c r="A28" s="24"/>
      <c r="B28" s="25"/>
      <c r="C28" s="25"/>
      <c r="D28" s="25"/>
      <c r="E28" s="21"/>
      <c r="F28" s="26"/>
      <c r="G28" s="26"/>
      <c r="H28" s="26"/>
      <c r="I28" s="27"/>
      <c r="J28" s="27"/>
      <c r="K28" s="27"/>
      <c r="L28" s="27"/>
      <c r="M28" s="27"/>
      <c r="N28" s="27"/>
      <c r="O28" s="27"/>
      <c r="P28" s="27"/>
      <c r="Q28" s="23"/>
    </row>
    <row r="29" spans="1:17" hidden="1">
      <c r="A29" s="24"/>
      <c r="B29" s="25"/>
      <c r="C29" s="25"/>
      <c r="D29" s="25"/>
      <c r="E29" s="21"/>
      <c r="F29" s="26"/>
      <c r="G29" s="26"/>
      <c r="H29" s="26"/>
      <c r="I29" s="27"/>
      <c r="J29" s="27"/>
      <c r="K29" s="27"/>
      <c r="L29" s="27"/>
      <c r="M29" s="27"/>
      <c r="N29" s="27"/>
      <c r="O29" s="27"/>
      <c r="P29" s="27"/>
      <c r="Q29" s="23"/>
    </row>
    <row r="30" spans="1:17" ht="90">
      <c r="A30" s="24"/>
      <c r="B30" s="25" t="s">
        <v>51</v>
      </c>
      <c r="C30" s="25" t="s">
        <v>52</v>
      </c>
      <c r="D30" s="25"/>
      <c r="E30" s="21"/>
      <c r="F30" s="26"/>
      <c r="G30" s="26"/>
      <c r="H30" s="26"/>
      <c r="I30" s="27">
        <f>I31</f>
        <v>0</v>
      </c>
      <c r="J30" s="27">
        <f t="shared" ref="J30:N30" si="9">J31</f>
        <v>0</v>
      </c>
      <c r="K30" s="27">
        <f t="shared" si="9"/>
        <v>0</v>
      </c>
      <c r="L30" s="27">
        <f t="shared" si="9"/>
        <v>0</v>
      </c>
      <c r="M30" s="27">
        <f t="shared" si="9"/>
        <v>67830</v>
      </c>
      <c r="N30" s="27">
        <f t="shared" si="9"/>
        <v>67830</v>
      </c>
      <c r="O30" s="27">
        <f t="shared" ref="O30:P34" si="10">O31</f>
        <v>0</v>
      </c>
      <c r="P30" s="27">
        <f t="shared" si="10"/>
        <v>0</v>
      </c>
      <c r="Q30" s="23"/>
    </row>
    <row r="31" spans="1:17" ht="26.25">
      <c r="A31" s="24"/>
      <c r="B31" s="25"/>
      <c r="C31" s="25"/>
      <c r="D31" s="25" t="s">
        <v>15</v>
      </c>
      <c r="E31" s="21">
        <v>408</v>
      </c>
      <c r="F31" s="26" t="s">
        <v>23</v>
      </c>
      <c r="G31" s="26" t="s">
        <v>53</v>
      </c>
      <c r="H31" s="26" t="s">
        <v>54</v>
      </c>
      <c r="I31" s="27">
        <v>0</v>
      </c>
      <c r="J31" s="27">
        <v>0</v>
      </c>
      <c r="K31" s="27">
        <v>0</v>
      </c>
      <c r="L31" s="27">
        <v>0</v>
      </c>
      <c r="M31" s="27">
        <v>67830</v>
      </c>
      <c r="N31" s="27">
        <v>67830</v>
      </c>
      <c r="O31" s="27">
        <v>0</v>
      </c>
      <c r="P31" s="27">
        <v>0</v>
      </c>
      <c r="Q31" s="23"/>
    </row>
    <row r="32" spans="1:17" ht="115.5">
      <c r="A32" s="24"/>
      <c r="B32" s="25" t="s">
        <v>55</v>
      </c>
      <c r="C32" s="25" t="s">
        <v>56</v>
      </c>
      <c r="D32" s="25"/>
      <c r="E32" s="21"/>
      <c r="F32" s="26"/>
      <c r="G32" s="26"/>
      <c r="H32" s="26"/>
      <c r="I32" s="27">
        <f>I33</f>
        <v>0</v>
      </c>
      <c r="J32" s="27">
        <f t="shared" ref="J32:N32" si="11">J33</f>
        <v>0</v>
      </c>
      <c r="K32" s="27">
        <f t="shared" si="11"/>
        <v>0</v>
      </c>
      <c r="L32" s="27">
        <f t="shared" si="11"/>
        <v>0</v>
      </c>
      <c r="M32" s="27">
        <f t="shared" si="11"/>
        <v>3523</v>
      </c>
      <c r="N32" s="27">
        <f t="shared" si="11"/>
        <v>0</v>
      </c>
      <c r="O32" s="27">
        <f t="shared" si="10"/>
        <v>1762</v>
      </c>
      <c r="P32" s="27">
        <f t="shared" si="10"/>
        <v>1762</v>
      </c>
      <c r="Q32" s="23"/>
    </row>
    <row r="33" spans="1:17" ht="26.25">
      <c r="A33" s="24"/>
      <c r="B33" s="25"/>
      <c r="C33" s="25"/>
      <c r="D33" s="25" t="s">
        <v>15</v>
      </c>
      <c r="E33" s="21">
        <v>408</v>
      </c>
      <c r="F33" s="26" t="s">
        <v>23</v>
      </c>
      <c r="G33" s="26" t="s">
        <v>57</v>
      </c>
      <c r="H33" s="26" t="s">
        <v>36</v>
      </c>
      <c r="I33" s="27">
        <v>0</v>
      </c>
      <c r="J33" s="27">
        <v>0</v>
      </c>
      <c r="K33" s="27">
        <v>0</v>
      </c>
      <c r="L33" s="27">
        <v>0</v>
      </c>
      <c r="M33" s="27">
        <v>3523</v>
      </c>
      <c r="N33" s="27">
        <v>0</v>
      </c>
      <c r="O33" s="27">
        <v>1762</v>
      </c>
      <c r="P33" s="27">
        <v>1762</v>
      </c>
      <c r="Q33" s="23"/>
    </row>
    <row r="34" spans="1:17" ht="26.25">
      <c r="A34" s="24"/>
      <c r="B34" s="25" t="s">
        <v>58</v>
      </c>
      <c r="C34" s="25" t="s">
        <v>59</v>
      </c>
      <c r="D34" s="25"/>
      <c r="E34" s="21"/>
      <c r="F34" s="26"/>
      <c r="G34" s="26"/>
      <c r="H34" s="26"/>
      <c r="I34" s="27">
        <f>I35</f>
        <v>0</v>
      </c>
      <c r="J34" s="27">
        <f t="shared" ref="J34:N34" si="12">J35</f>
        <v>0</v>
      </c>
      <c r="K34" s="27">
        <f t="shared" si="12"/>
        <v>0</v>
      </c>
      <c r="L34" s="27">
        <f t="shared" si="12"/>
        <v>0</v>
      </c>
      <c r="M34" s="27">
        <f t="shared" si="12"/>
        <v>10840</v>
      </c>
      <c r="N34" s="27">
        <f t="shared" si="12"/>
        <v>10839</v>
      </c>
      <c r="O34" s="27">
        <f t="shared" si="10"/>
        <v>0</v>
      </c>
      <c r="P34" s="27">
        <f t="shared" si="10"/>
        <v>0</v>
      </c>
      <c r="Q34" s="23"/>
    </row>
    <row r="35" spans="1:17" ht="26.25">
      <c r="A35" s="24"/>
      <c r="B35" s="25"/>
      <c r="C35" s="25"/>
      <c r="D35" s="25" t="s">
        <v>15</v>
      </c>
      <c r="E35" s="21">
        <v>408</v>
      </c>
      <c r="F35" s="26" t="s">
        <v>23</v>
      </c>
      <c r="G35" s="26" t="s">
        <v>60</v>
      </c>
      <c r="H35" s="26" t="s">
        <v>36</v>
      </c>
      <c r="I35" s="27">
        <v>0</v>
      </c>
      <c r="J35" s="27">
        <v>0</v>
      </c>
      <c r="K35" s="27">
        <v>0</v>
      </c>
      <c r="L35" s="27">
        <v>0</v>
      </c>
      <c r="M35" s="27">
        <v>10840</v>
      </c>
      <c r="N35" s="27">
        <v>10839</v>
      </c>
      <c r="O35" s="27">
        <v>0</v>
      </c>
      <c r="P35" s="27">
        <v>0</v>
      </c>
      <c r="Q35" s="23"/>
    </row>
    <row r="36" spans="1:17" ht="90">
      <c r="A36" s="24"/>
      <c r="B36" s="25" t="s">
        <v>76</v>
      </c>
      <c r="C36" s="25" t="s">
        <v>39</v>
      </c>
      <c r="D36" s="25"/>
      <c r="E36" s="21"/>
      <c r="F36" s="26"/>
      <c r="G36" s="26"/>
      <c r="H36" s="26"/>
      <c r="I36" s="27">
        <f>I37</f>
        <v>110000</v>
      </c>
      <c r="J36" s="27">
        <f t="shared" ref="J36:P36" si="13">J37</f>
        <v>110000</v>
      </c>
      <c r="K36" s="27">
        <f t="shared" si="13"/>
        <v>0</v>
      </c>
      <c r="L36" s="27">
        <f t="shared" si="13"/>
        <v>0</v>
      </c>
      <c r="M36" s="27">
        <f t="shared" si="13"/>
        <v>0</v>
      </c>
      <c r="N36" s="27">
        <f t="shared" si="13"/>
        <v>0</v>
      </c>
      <c r="O36" s="27">
        <f t="shared" si="13"/>
        <v>0</v>
      </c>
      <c r="P36" s="27">
        <f t="shared" si="13"/>
        <v>0</v>
      </c>
      <c r="Q36" s="23"/>
    </row>
    <row r="37" spans="1:17" ht="26.25">
      <c r="A37" s="24"/>
      <c r="B37" s="25"/>
      <c r="C37" s="25"/>
      <c r="D37" s="25" t="s">
        <v>15</v>
      </c>
      <c r="E37" s="21">
        <v>408</v>
      </c>
      <c r="F37" s="26" t="s">
        <v>23</v>
      </c>
      <c r="G37" s="26" t="s">
        <v>35</v>
      </c>
      <c r="H37" s="26" t="s">
        <v>36</v>
      </c>
      <c r="I37" s="27">
        <v>110000</v>
      </c>
      <c r="J37" s="27">
        <v>110000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3"/>
    </row>
    <row r="38" spans="1:17" ht="102.75">
      <c r="A38" s="24"/>
      <c r="B38" s="25" t="s">
        <v>77</v>
      </c>
      <c r="C38" s="25" t="s">
        <v>41</v>
      </c>
      <c r="D38" s="25"/>
      <c r="E38" s="21"/>
      <c r="F38" s="26"/>
      <c r="G38" s="26"/>
      <c r="H38" s="26"/>
      <c r="I38" s="27">
        <f>I39</f>
        <v>61041.58</v>
      </c>
      <c r="J38" s="27">
        <f t="shared" ref="J38:P38" si="14">J39</f>
        <v>56157.58</v>
      </c>
      <c r="K38" s="27">
        <f t="shared" si="14"/>
        <v>0</v>
      </c>
      <c r="L38" s="27">
        <f t="shared" si="14"/>
        <v>0</v>
      </c>
      <c r="M38" s="27">
        <f t="shared" si="14"/>
        <v>0</v>
      </c>
      <c r="N38" s="27">
        <f t="shared" si="14"/>
        <v>0</v>
      </c>
      <c r="O38" s="27">
        <f t="shared" si="14"/>
        <v>0</v>
      </c>
      <c r="P38" s="27">
        <f t="shared" si="14"/>
        <v>0</v>
      </c>
      <c r="Q38" s="23"/>
    </row>
    <row r="39" spans="1:17" ht="26.25">
      <c r="A39" s="24"/>
      <c r="B39" s="25"/>
      <c r="C39" s="25"/>
      <c r="D39" s="25" t="s">
        <v>15</v>
      </c>
      <c r="E39" s="21">
        <v>408</v>
      </c>
      <c r="F39" s="26" t="s">
        <v>23</v>
      </c>
      <c r="G39" s="26" t="s">
        <v>37</v>
      </c>
      <c r="H39" s="26" t="s">
        <v>36</v>
      </c>
      <c r="I39" s="27">
        <v>61041.58</v>
      </c>
      <c r="J39" s="27">
        <v>56157.58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3"/>
    </row>
    <row r="40" spans="1:17" ht="39">
      <c r="A40" s="24"/>
      <c r="B40" s="25" t="s">
        <v>18</v>
      </c>
      <c r="C40" s="25" t="s">
        <v>19</v>
      </c>
      <c r="D40" s="25"/>
      <c r="E40" s="21"/>
      <c r="F40" s="26"/>
      <c r="G40" s="26"/>
      <c r="H40" s="26"/>
      <c r="I40" s="27">
        <f>I41</f>
        <v>245986.24</v>
      </c>
      <c r="J40" s="27">
        <f t="shared" ref="J40:P40" si="15">J41</f>
        <v>245986.24</v>
      </c>
      <c r="K40" s="27">
        <f t="shared" si="15"/>
        <v>62500</v>
      </c>
      <c r="L40" s="27">
        <f t="shared" si="15"/>
        <v>62500</v>
      </c>
      <c r="M40" s="27">
        <f t="shared" si="15"/>
        <v>494062.9</v>
      </c>
      <c r="N40" s="27">
        <f t="shared" si="15"/>
        <v>469662.5</v>
      </c>
      <c r="O40" s="27">
        <f t="shared" si="15"/>
        <v>217500</v>
      </c>
      <c r="P40" s="27">
        <f t="shared" si="15"/>
        <v>217500</v>
      </c>
      <c r="Q40" s="23"/>
    </row>
    <row r="41" spans="1:17" ht="26.25">
      <c r="A41" s="24"/>
      <c r="B41" s="25"/>
      <c r="C41" s="25"/>
      <c r="D41" s="25" t="s">
        <v>15</v>
      </c>
      <c r="E41" s="21">
        <v>408</v>
      </c>
      <c r="F41" s="26"/>
      <c r="G41" s="26"/>
      <c r="H41" s="26"/>
      <c r="I41" s="27">
        <f>I42+I45+I47+I50</f>
        <v>245986.24</v>
      </c>
      <c r="J41" s="27">
        <f t="shared" ref="J41:P41" si="16">J42+J45+J47+J50</f>
        <v>245986.24</v>
      </c>
      <c r="K41" s="27">
        <f t="shared" si="16"/>
        <v>62500</v>
      </c>
      <c r="L41" s="27">
        <f t="shared" si="16"/>
        <v>62500</v>
      </c>
      <c r="M41" s="27">
        <f t="shared" si="16"/>
        <v>494062.9</v>
      </c>
      <c r="N41" s="27">
        <f t="shared" si="16"/>
        <v>469662.5</v>
      </c>
      <c r="O41" s="27">
        <f t="shared" si="16"/>
        <v>217500</v>
      </c>
      <c r="P41" s="27">
        <f t="shared" si="16"/>
        <v>217500</v>
      </c>
      <c r="Q41" s="23"/>
    </row>
    <row r="42" spans="1:17" ht="64.5">
      <c r="A42" s="24"/>
      <c r="B42" s="25" t="s">
        <v>27</v>
      </c>
      <c r="C42" s="25" t="s">
        <v>32</v>
      </c>
      <c r="D42" s="25"/>
      <c r="E42" s="21"/>
      <c r="F42" s="26"/>
      <c r="G42" s="26"/>
      <c r="H42" s="26"/>
      <c r="I42" s="27">
        <f t="shared" ref="I42:N42" si="17">I43+I44</f>
        <v>100000</v>
      </c>
      <c r="J42" s="27">
        <f t="shared" si="17"/>
        <v>100000</v>
      </c>
      <c r="K42" s="27">
        <v>57500</v>
      </c>
      <c r="L42" s="27">
        <f t="shared" si="17"/>
        <v>57500</v>
      </c>
      <c r="M42" s="27">
        <f t="shared" si="17"/>
        <v>355862.5</v>
      </c>
      <c r="N42" s="27">
        <f t="shared" si="17"/>
        <v>331862.5</v>
      </c>
      <c r="O42" s="27">
        <f t="shared" ref="O42:P42" si="18">O43+O44</f>
        <v>147500</v>
      </c>
      <c r="P42" s="27">
        <f t="shared" si="18"/>
        <v>147500</v>
      </c>
      <c r="Q42" s="23"/>
    </row>
    <row r="43" spans="1:17" ht="26.25">
      <c r="A43" s="24"/>
      <c r="B43" s="25"/>
      <c r="C43" s="25"/>
      <c r="D43" s="25" t="s">
        <v>15</v>
      </c>
      <c r="E43" s="21">
        <v>408</v>
      </c>
      <c r="F43" s="26" t="s">
        <v>24</v>
      </c>
      <c r="G43" s="26">
        <v>1020081080</v>
      </c>
      <c r="H43" s="26">
        <v>244</v>
      </c>
      <c r="I43" s="27">
        <v>100000</v>
      </c>
      <c r="J43" s="27">
        <v>100000</v>
      </c>
      <c r="K43" s="27">
        <v>57500</v>
      </c>
      <c r="L43" s="27">
        <v>57500</v>
      </c>
      <c r="M43" s="27">
        <v>163862.5</v>
      </c>
      <c r="N43" s="27">
        <v>163862.5</v>
      </c>
      <c r="O43" s="27">
        <v>72500</v>
      </c>
      <c r="P43" s="27">
        <v>72500</v>
      </c>
      <c r="Q43" s="23"/>
    </row>
    <row r="44" spans="1:17" ht="26.25">
      <c r="A44" s="24"/>
      <c r="B44" s="25"/>
      <c r="C44" s="25"/>
      <c r="D44" s="25" t="s">
        <v>15</v>
      </c>
      <c r="E44" s="21">
        <v>408</v>
      </c>
      <c r="F44" s="26" t="s">
        <v>24</v>
      </c>
      <c r="G44" s="26">
        <v>1020081080</v>
      </c>
      <c r="H44" s="26">
        <v>245</v>
      </c>
      <c r="I44" s="27">
        <v>0</v>
      </c>
      <c r="J44" s="27">
        <v>0</v>
      </c>
      <c r="K44" s="27">
        <v>0</v>
      </c>
      <c r="L44" s="27">
        <v>0</v>
      </c>
      <c r="M44" s="27">
        <v>192000</v>
      </c>
      <c r="N44" s="27">
        <v>168000</v>
      </c>
      <c r="O44" s="27">
        <v>75000</v>
      </c>
      <c r="P44" s="27">
        <v>75000</v>
      </c>
      <c r="Q44" s="23"/>
    </row>
    <row r="45" spans="1:17" ht="64.5">
      <c r="A45" s="24"/>
      <c r="B45" s="25" t="s">
        <v>29</v>
      </c>
      <c r="C45" s="25" t="s">
        <v>33</v>
      </c>
      <c r="D45" s="25"/>
      <c r="E45" s="21"/>
      <c r="F45" s="26"/>
      <c r="G45" s="26"/>
      <c r="H45" s="26"/>
      <c r="I45" s="27">
        <f t="shared" ref="I45:N45" si="19">I46</f>
        <v>0</v>
      </c>
      <c r="J45" s="27">
        <f t="shared" si="19"/>
        <v>0</v>
      </c>
      <c r="K45" s="27">
        <f t="shared" si="19"/>
        <v>5000</v>
      </c>
      <c r="L45" s="27">
        <f t="shared" si="19"/>
        <v>5000</v>
      </c>
      <c r="M45" s="27">
        <f t="shared" si="19"/>
        <v>5000</v>
      </c>
      <c r="N45" s="27">
        <f t="shared" si="19"/>
        <v>5000</v>
      </c>
      <c r="O45" s="27">
        <f t="shared" ref="O45:P45" si="20">O46</f>
        <v>70000</v>
      </c>
      <c r="P45" s="27">
        <f t="shared" si="20"/>
        <v>70000</v>
      </c>
      <c r="Q45" s="23"/>
    </row>
    <row r="46" spans="1:17" ht="26.25">
      <c r="A46" s="24"/>
      <c r="B46" s="25"/>
      <c r="C46" s="25"/>
      <c r="D46" s="25" t="s">
        <v>15</v>
      </c>
      <c r="E46" s="21">
        <v>408</v>
      </c>
      <c r="F46" s="26" t="s">
        <v>24</v>
      </c>
      <c r="G46" s="26">
        <v>1020081090</v>
      </c>
      <c r="H46" s="26">
        <v>244</v>
      </c>
      <c r="I46" s="27">
        <v>0</v>
      </c>
      <c r="J46" s="27">
        <v>0</v>
      </c>
      <c r="K46" s="27">
        <v>5000</v>
      </c>
      <c r="L46" s="27">
        <v>5000</v>
      </c>
      <c r="M46" s="27">
        <v>5000</v>
      </c>
      <c r="N46" s="27">
        <v>5000</v>
      </c>
      <c r="O46" s="27">
        <v>70000</v>
      </c>
      <c r="P46" s="27">
        <v>70000</v>
      </c>
      <c r="Q46" s="23"/>
    </row>
    <row r="47" spans="1:17" ht="77.25">
      <c r="A47" s="24"/>
      <c r="B47" s="25" t="s">
        <v>31</v>
      </c>
      <c r="C47" s="25" t="s">
        <v>62</v>
      </c>
      <c r="D47" s="25"/>
      <c r="E47" s="21"/>
      <c r="F47" s="26"/>
      <c r="G47" s="26"/>
      <c r="H47" s="26"/>
      <c r="I47" s="27">
        <f>I48</f>
        <v>0</v>
      </c>
      <c r="J47" s="27">
        <f>J48</f>
        <v>0</v>
      </c>
      <c r="K47" s="27">
        <f>K48</f>
        <v>0</v>
      </c>
      <c r="L47" s="27">
        <f>L48</f>
        <v>0</v>
      </c>
      <c r="M47" s="27">
        <f>M49+M48</f>
        <v>133200.4</v>
      </c>
      <c r="N47" s="27">
        <f>N49+N48</f>
        <v>132800</v>
      </c>
      <c r="O47" s="27">
        <f t="shared" ref="O47:P47" si="21">O48</f>
        <v>0</v>
      </c>
      <c r="P47" s="27">
        <f t="shared" si="21"/>
        <v>0</v>
      </c>
      <c r="Q47" s="23"/>
    </row>
    <row r="48" spans="1:17" hidden="1">
      <c r="A48" s="24"/>
      <c r="B48" s="25"/>
      <c r="C48" s="25"/>
      <c r="D48" s="25"/>
      <c r="E48" s="25"/>
      <c r="F48" s="30"/>
      <c r="G48" s="30"/>
      <c r="H48" s="30"/>
      <c r="I48" s="27"/>
      <c r="J48" s="27"/>
      <c r="K48" s="27"/>
      <c r="L48" s="27"/>
      <c r="M48" s="27"/>
      <c r="N48" s="27"/>
      <c r="O48" s="27"/>
      <c r="P48" s="27"/>
      <c r="Q48" s="24"/>
    </row>
    <row r="49" spans="1:17" ht="26.25">
      <c r="A49" s="24"/>
      <c r="B49" s="25"/>
      <c r="C49" s="25"/>
      <c r="D49" s="25" t="s">
        <v>15</v>
      </c>
      <c r="E49" s="25">
        <v>408</v>
      </c>
      <c r="F49" s="30" t="s">
        <v>24</v>
      </c>
      <c r="G49" s="30" t="s">
        <v>61</v>
      </c>
      <c r="H49" s="30">
        <v>244</v>
      </c>
      <c r="I49" s="27">
        <v>0</v>
      </c>
      <c r="J49" s="27">
        <v>0</v>
      </c>
      <c r="K49" s="27">
        <v>0</v>
      </c>
      <c r="L49" s="27">
        <v>0</v>
      </c>
      <c r="M49" s="27">
        <v>133200.4</v>
      </c>
      <c r="N49" s="27">
        <v>132800</v>
      </c>
      <c r="O49" s="27">
        <v>0</v>
      </c>
      <c r="P49" s="27">
        <v>0</v>
      </c>
      <c r="Q49" s="24"/>
    </row>
    <row r="50" spans="1:17" ht="102.75">
      <c r="A50" s="24"/>
      <c r="B50" s="25"/>
      <c r="C50" s="25" t="s">
        <v>41</v>
      </c>
      <c r="D50" s="25"/>
      <c r="E50" s="25"/>
      <c r="F50" s="30"/>
      <c r="G50" s="30"/>
      <c r="H50" s="30"/>
      <c r="I50" s="27">
        <f>I51</f>
        <v>145986.23999999999</v>
      </c>
      <c r="J50" s="27">
        <f t="shared" ref="J50:P50" si="22">J51</f>
        <v>145986.23999999999</v>
      </c>
      <c r="K50" s="27">
        <f t="shared" si="22"/>
        <v>0</v>
      </c>
      <c r="L50" s="27">
        <f t="shared" si="22"/>
        <v>0</v>
      </c>
      <c r="M50" s="27">
        <f t="shared" si="22"/>
        <v>0</v>
      </c>
      <c r="N50" s="27">
        <f t="shared" si="22"/>
        <v>0</v>
      </c>
      <c r="O50" s="27">
        <f t="shared" si="22"/>
        <v>0</v>
      </c>
      <c r="P50" s="27">
        <f t="shared" si="22"/>
        <v>0</v>
      </c>
      <c r="Q50" s="24"/>
    </row>
    <row r="51" spans="1:17" ht="26.25">
      <c r="A51" s="24"/>
      <c r="B51" s="25" t="s">
        <v>76</v>
      </c>
      <c r="C51" s="25"/>
      <c r="D51" s="25" t="s">
        <v>15</v>
      </c>
      <c r="E51" s="25">
        <v>408</v>
      </c>
      <c r="F51" s="30" t="s">
        <v>24</v>
      </c>
      <c r="G51" s="30" t="s">
        <v>43</v>
      </c>
      <c r="H51" s="30" t="s">
        <v>36</v>
      </c>
      <c r="I51" s="27">
        <v>145986.23999999999</v>
      </c>
      <c r="J51" s="27">
        <v>145986.23999999999</v>
      </c>
      <c r="K51" s="27">
        <v>0</v>
      </c>
      <c r="L51" s="27">
        <v>0</v>
      </c>
      <c r="M51" s="27">
        <v>0</v>
      </c>
      <c r="N51" s="27">
        <f>M51</f>
        <v>0</v>
      </c>
      <c r="O51" s="27">
        <v>0</v>
      </c>
      <c r="P51" s="27">
        <v>0</v>
      </c>
      <c r="Q51" s="24"/>
    </row>
    <row r="52" spans="1:17" ht="51.75">
      <c r="A52" s="24"/>
      <c r="B52" s="25" t="s">
        <v>20</v>
      </c>
      <c r="C52" s="25" t="s">
        <v>21</v>
      </c>
      <c r="D52" s="25"/>
      <c r="E52" s="25"/>
      <c r="F52" s="30"/>
      <c r="G52" s="30"/>
      <c r="H52" s="30"/>
      <c r="I52" s="27">
        <f>I53</f>
        <v>0</v>
      </c>
      <c r="J52" s="27">
        <f>J53</f>
        <v>0</v>
      </c>
      <c r="K52" s="27">
        <v>0</v>
      </c>
      <c r="L52" s="27">
        <v>0</v>
      </c>
      <c r="M52" s="27">
        <f>M53</f>
        <v>423778.26</v>
      </c>
      <c r="N52" s="27">
        <f t="shared" ref="N52:P52" si="23">N53</f>
        <v>423778.26</v>
      </c>
      <c r="O52" s="27">
        <f t="shared" si="23"/>
        <v>0</v>
      </c>
      <c r="P52" s="27">
        <f t="shared" si="23"/>
        <v>0</v>
      </c>
      <c r="Q52" s="24"/>
    </row>
    <row r="53" spans="1:17" ht="26.25">
      <c r="A53" s="24"/>
      <c r="B53" s="25"/>
      <c r="C53" s="25"/>
      <c r="D53" s="25" t="s">
        <v>15</v>
      </c>
      <c r="E53" s="25">
        <v>408</v>
      </c>
      <c r="F53" s="30"/>
      <c r="G53" s="30"/>
      <c r="H53" s="30"/>
      <c r="I53" s="27">
        <f>I55</f>
        <v>0</v>
      </c>
      <c r="J53" s="27">
        <f t="shared" ref="J53:P53" si="24">J55</f>
        <v>0</v>
      </c>
      <c r="K53" s="27">
        <f t="shared" si="24"/>
        <v>0</v>
      </c>
      <c r="L53" s="27">
        <f t="shared" si="24"/>
        <v>0</v>
      </c>
      <c r="M53" s="27">
        <f t="shared" si="24"/>
        <v>423778.26</v>
      </c>
      <c r="N53" s="27">
        <f t="shared" si="24"/>
        <v>423778.26</v>
      </c>
      <c r="O53" s="27">
        <f t="shared" si="24"/>
        <v>0</v>
      </c>
      <c r="P53" s="27">
        <f t="shared" si="24"/>
        <v>0</v>
      </c>
      <c r="Q53" s="24"/>
    </row>
    <row r="54" spans="1:17">
      <c r="A54" s="24"/>
      <c r="B54" s="25"/>
      <c r="C54" s="25"/>
      <c r="D54" s="25"/>
      <c r="E54" s="25"/>
      <c r="F54" s="30"/>
      <c r="G54" s="30"/>
      <c r="H54" s="30"/>
      <c r="I54" s="27"/>
      <c r="J54" s="27"/>
      <c r="K54" s="27"/>
      <c r="L54" s="27"/>
      <c r="M54" s="27"/>
      <c r="N54" s="27"/>
      <c r="O54" s="27"/>
      <c r="P54" s="27"/>
      <c r="Q54" s="24"/>
    </row>
    <row r="55" spans="1:17" ht="64.5">
      <c r="A55" s="24"/>
      <c r="B55" s="25" t="s">
        <v>38</v>
      </c>
      <c r="C55" s="25" t="s">
        <v>49</v>
      </c>
      <c r="D55" s="25"/>
      <c r="E55" s="25"/>
      <c r="F55" s="30"/>
      <c r="G55" s="30"/>
      <c r="H55" s="30"/>
      <c r="I55" s="27">
        <f>I56</f>
        <v>0</v>
      </c>
      <c r="J55" s="27">
        <f>J56</f>
        <v>0</v>
      </c>
      <c r="K55" s="27">
        <v>0</v>
      </c>
      <c r="L55" s="27">
        <v>0</v>
      </c>
      <c r="M55" s="27">
        <f>M56</f>
        <v>423778.26</v>
      </c>
      <c r="N55" s="27">
        <f>N56</f>
        <v>423778.26</v>
      </c>
      <c r="O55" s="27">
        <f t="shared" ref="O55:P55" si="25">O56</f>
        <v>0</v>
      </c>
      <c r="P55" s="27">
        <f t="shared" si="25"/>
        <v>0</v>
      </c>
      <c r="Q55" s="24"/>
    </row>
    <row r="56" spans="1:17" ht="26.25">
      <c r="A56" s="24"/>
      <c r="B56" s="25"/>
      <c r="C56" s="25"/>
      <c r="D56" s="25" t="s">
        <v>15</v>
      </c>
      <c r="E56" s="25">
        <v>408</v>
      </c>
      <c r="F56" s="30" t="s">
        <v>23</v>
      </c>
      <c r="G56" s="30" t="s">
        <v>50</v>
      </c>
      <c r="H56" s="30" t="s">
        <v>36</v>
      </c>
      <c r="I56" s="27">
        <v>0</v>
      </c>
      <c r="J56" s="27">
        <v>0</v>
      </c>
      <c r="K56" s="27">
        <v>0</v>
      </c>
      <c r="L56" s="27">
        <v>0</v>
      </c>
      <c r="M56" s="27">
        <v>423778.26</v>
      </c>
      <c r="N56" s="27">
        <v>423778.26</v>
      </c>
      <c r="O56" s="27">
        <f>O61</f>
        <v>0</v>
      </c>
      <c r="P56" s="27">
        <f>P61</f>
        <v>0</v>
      </c>
      <c r="Q56" s="24"/>
    </row>
    <row r="57" spans="1:17" ht="36.75" customHeight="1">
      <c r="A57" s="12"/>
      <c r="B57" s="13"/>
      <c r="C57" s="13"/>
      <c r="D57" s="13"/>
      <c r="E57" s="13"/>
      <c r="F57" s="14"/>
      <c r="G57" s="14"/>
      <c r="H57" s="14"/>
      <c r="I57" s="15"/>
      <c r="J57" s="15"/>
      <c r="K57" s="15"/>
      <c r="L57" s="15"/>
      <c r="M57" s="15"/>
      <c r="N57" s="15"/>
      <c r="O57" s="15"/>
      <c r="P57" s="15"/>
      <c r="Q57" s="12"/>
    </row>
    <row r="58" spans="1:17" ht="36.75" customHeight="1">
      <c r="A58" s="40" t="s">
        <v>78</v>
      </c>
      <c r="B58" s="40"/>
      <c r="C58" s="40"/>
      <c r="D58" s="13"/>
      <c r="E58" s="13"/>
      <c r="F58" s="55" t="s">
        <v>79</v>
      </c>
      <c r="G58" s="55"/>
      <c r="H58" s="14"/>
      <c r="I58" s="15"/>
      <c r="J58" s="15"/>
      <c r="K58" s="15"/>
      <c r="L58" s="15"/>
      <c r="M58" s="15"/>
      <c r="N58" s="15"/>
      <c r="O58" s="15"/>
      <c r="P58" s="15"/>
      <c r="Q58" s="12"/>
    </row>
    <row r="59" spans="1:17" ht="36.75" customHeight="1">
      <c r="A59" s="12"/>
      <c r="B59" s="13"/>
      <c r="C59" s="13"/>
      <c r="D59" s="13"/>
      <c r="E59" s="13"/>
      <c r="F59" s="14"/>
      <c r="G59" s="14"/>
      <c r="H59" s="14"/>
      <c r="I59" s="15"/>
      <c r="J59" s="15"/>
      <c r="K59" s="15"/>
      <c r="L59" s="15"/>
      <c r="M59" s="15"/>
      <c r="N59" s="15"/>
      <c r="O59" s="15"/>
      <c r="P59" s="15"/>
      <c r="Q59" s="12"/>
    </row>
    <row r="60" spans="1:17" ht="36.75" customHeight="1">
      <c r="A60" s="12"/>
      <c r="B60" s="13"/>
      <c r="C60" s="13"/>
      <c r="D60" s="13"/>
      <c r="E60" s="13"/>
      <c r="F60" s="14"/>
      <c r="G60" s="14"/>
      <c r="H60" s="14"/>
      <c r="I60" s="15"/>
      <c r="J60" s="15"/>
      <c r="K60" s="15"/>
      <c r="L60" s="15"/>
      <c r="M60" s="15"/>
      <c r="N60" s="15"/>
      <c r="O60" s="15"/>
      <c r="P60" s="15"/>
      <c r="Q60" s="12"/>
    </row>
    <row r="61" spans="1:17" ht="18.75">
      <c r="B61" s="11"/>
    </row>
    <row r="62" spans="1:17">
      <c r="A62" s="39" t="s">
        <v>47</v>
      </c>
      <c r="B62" s="39"/>
      <c r="C62" s="39"/>
    </row>
  </sheetData>
  <mergeCells count="20">
    <mergeCell ref="Q6:Q9"/>
    <mergeCell ref="B4:P4"/>
    <mergeCell ref="B6:B9"/>
    <mergeCell ref="C6:C9"/>
    <mergeCell ref="D6:D9"/>
    <mergeCell ref="A62:C62"/>
    <mergeCell ref="A58:C58"/>
    <mergeCell ref="A6:A9"/>
    <mergeCell ref="I6:P6"/>
    <mergeCell ref="I7:J8"/>
    <mergeCell ref="K7:N7"/>
    <mergeCell ref="O7:P8"/>
    <mergeCell ref="K8:L8"/>
    <mergeCell ref="M8:N8"/>
    <mergeCell ref="E6:H6"/>
    <mergeCell ref="E7:E9"/>
    <mergeCell ref="F7:F9"/>
    <mergeCell ref="G7:G9"/>
    <mergeCell ref="H7:H9"/>
    <mergeCell ref="F58:G58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2024</vt:lpstr>
      <vt:lpstr>2025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2025-03-24T10:07:08Z</dcterms:modified>
</cp:coreProperties>
</file>